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James\Downloads\"/>
    </mc:Choice>
  </mc:AlternateContent>
  <xr:revisionPtr revIDLastSave="0" documentId="8_{60C14113-FBF7-49B6-9D65-49F56B5AB815}" xr6:coauthVersionLast="47" xr6:coauthVersionMax="47" xr10:uidLastSave="{00000000-0000-0000-0000-000000000000}"/>
  <bookViews>
    <workbookView xWindow="-120" yWindow="-120" windowWidth="20730" windowHeight="11160" activeTab="3" xr2:uid="{E9656CD7-2AFD-46C2-90FD-5C7DE0CA410C}"/>
  </bookViews>
  <sheets>
    <sheet name="Account" sheetId="1" r:id="rId1"/>
    <sheet name="Sheet4" sheetId="10" r:id="rId2"/>
    <sheet name="Sheet1" sheetId="7" r:id="rId3"/>
    <sheet name="Visualization" sheetId="11" r:id="rId4"/>
    <sheet name="Analysis" sheetId="9" r:id="rId5"/>
    <sheet name="Fact" sheetId="6" r:id="rId6"/>
    <sheet name="Opportunity" sheetId="2" r:id="rId7"/>
    <sheet name="Partner" sheetId="3" r:id="rId8"/>
    <sheet name="Product" sheetId="4" r:id="rId9"/>
    <sheet name="Sales Stage" sheetId="5" r:id="rId10"/>
  </sheets>
  <definedNames>
    <definedName name="_xlnm._FilterDatabase" localSheetId="5" hidden="1">Fact!$C$1:$V$488</definedName>
  </definedNames>
  <calcPr calcId="181029"/>
  <pivotCaches>
    <pivotCache cacheId="32" r:id="rId11"/>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89" i="6" l="1"/>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483" i="6"/>
  <c r="B484" i="6"/>
  <c r="B485" i="6"/>
  <c r="B486" i="6"/>
  <c r="B487" i="6"/>
  <c r="B488" i="6"/>
  <c r="B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1" i="6"/>
  <c r="N262" i="6"/>
  <c r="N263" i="6"/>
  <c r="N264" i="6"/>
  <c r="N265" i="6"/>
  <c r="N266" i="6"/>
  <c r="N267"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7" i="6"/>
  <c r="N308" i="6"/>
  <c r="N309" i="6"/>
  <c r="N310" i="6"/>
  <c r="N311" i="6"/>
  <c r="N312" i="6"/>
  <c r="N313" i="6"/>
  <c r="N314" i="6"/>
  <c r="N315"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3" i="6"/>
  <c r="N354" i="6"/>
  <c r="N355" i="6"/>
  <c r="N356" i="6"/>
  <c r="N357" i="6"/>
  <c r="N358" i="6"/>
  <c r="N359" i="6"/>
  <c r="N360" i="6"/>
  <c r="N361" i="6"/>
  <c r="N362" i="6"/>
  <c r="N363" i="6"/>
  <c r="N364" i="6"/>
  <c r="N365" i="6"/>
  <c r="N366" i="6"/>
  <c r="N367" i="6"/>
  <c r="N368" i="6"/>
  <c r="N369" i="6"/>
  <c r="N370" i="6"/>
  <c r="N371" i="6"/>
  <c r="N372" i="6"/>
  <c r="N373"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3" i="6"/>
  <c r="N404" i="6"/>
  <c r="N405" i="6"/>
  <c r="N406" i="6"/>
  <c r="N407" i="6"/>
  <c r="N408" i="6"/>
  <c r="N409" i="6"/>
  <c r="N410" i="6"/>
  <c r="N411" i="6"/>
  <c r="N412" i="6"/>
  <c r="N413" i="6"/>
  <c r="N414" i="6"/>
  <c r="N415" i="6"/>
  <c r="N416" i="6"/>
  <c r="N417" i="6"/>
  <c r="N418" i="6"/>
  <c r="N419" i="6"/>
  <c r="N420" i="6"/>
  <c r="N421" i="6"/>
  <c r="N422" i="6"/>
  <c r="N423" i="6"/>
  <c r="N424" i="6"/>
  <c r="N425" i="6"/>
  <c r="N426" i="6"/>
  <c r="N427" i="6"/>
  <c r="N428" i="6"/>
  <c r="N429"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2" i="6"/>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2" i="6"/>
</calcChain>
</file>

<file path=xl/sharedStrings.xml><?xml version="1.0" encoding="utf-8"?>
<sst xmlns="http://schemas.openxmlformats.org/spreadsheetml/2006/main" count="7344" uniqueCount="1025">
  <si>
    <t>Account</t>
  </si>
  <si>
    <t>Region</t>
  </si>
  <si>
    <t>Segment</t>
  </si>
  <si>
    <t>Account ID</t>
  </si>
  <si>
    <t>Damkix</t>
  </si>
  <si>
    <t>East</t>
  </si>
  <si>
    <t>Strategic</t>
  </si>
  <si>
    <t>Basetexon</t>
  </si>
  <si>
    <t>zumplus</t>
  </si>
  <si>
    <t>Lanetrans</t>
  </si>
  <si>
    <t>Icecore</t>
  </si>
  <si>
    <t>Small &amp; Medium</t>
  </si>
  <si>
    <t>zamholdings</t>
  </si>
  <si>
    <t>Large</t>
  </si>
  <si>
    <t>Stanfase</t>
  </si>
  <si>
    <t>unifase</t>
  </si>
  <si>
    <t>Trusthigh</t>
  </si>
  <si>
    <t>Lamdexon</t>
  </si>
  <si>
    <t>Redsollane</t>
  </si>
  <si>
    <t>stripcorporation</t>
  </si>
  <si>
    <t>Zoogreen</t>
  </si>
  <si>
    <t>Citycity</t>
  </si>
  <si>
    <t>Zaptechno</t>
  </si>
  <si>
    <t>Scotzuntex</t>
  </si>
  <si>
    <t>stimkix</t>
  </si>
  <si>
    <t>Betaity</t>
  </si>
  <si>
    <t>Triocore</t>
  </si>
  <si>
    <t>Zathcode</t>
  </si>
  <si>
    <t>Acetex</t>
  </si>
  <si>
    <t>Tripplestrip</t>
  </si>
  <si>
    <t>Salttouch</t>
  </si>
  <si>
    <t>O-cone</t>
  </si>
  <si>
    <t>Singlecan</t>
  </si>
  <si>
    <t>Conenix</t>
  </si>
  <si>
    <t>Voltamcore</t>
  </si>
  <si>
    <t>Rounddexon</t>
  </si>
  <si>
    <t>Ventotom</t>
  </si>
  <si>
    <t>Redzim</t>
  </si>
  <si>
    <t>Sandubjob</t>
  </si>
  <si>
    <t>Cityvivahow</t>
  </si>
  <si>
    <t>Anjob</t>
  </si>
  <si>
    <t>freefix</t>
  </si>
  <si>
    <t>Lamelectrics</t>
  </si>
  <si>
    <t>Sumcity</t>
  </si>
  <si>
    <t>Voyavivadax</t>
  </si>
  <si>
    <t>tintechno</t>
  </si>
  <si>
    <t>Dongtech</t>
  </si>
  <si>
    <t>Vivacare</t>
  </si>
  <si>
    <t>Standrill</t>
  </si>
  <si>
    <t>newtex</t>
  </si>
  <si>
    <t>Saltholdings</t>
  </si>
  <si>
    <t>Sanquozim</t>
  </si>
  <si>
    <t>Zerelectronics</t>
  </si>
  <si>
    <t>Zermedia</t>
  </si>
  <si>
    <t>Zoomla</t>
  </si>
  <si>
    <t>Newphase</t>
  </si>
  <si>
    <t>Sailelectrics</t>
  </si>
  <si>
    <t>Ranktouch</t>
  </si>
  <si>
    <t>Ontohouse</t>
  </si>
  <si>
    <t>Rankcom</t>
  </si>
  <si>
    <t>Opecore</t>
  </si>
  <si>
    <t>Jaycorporation</t>
  </si>
  <si>
    <t>techistreet</t>
  </si>
  <si>
    <t>Spanlax</t>
  </si>
  <si>
    <t>Citying</t>
  </si>
  <si>
    <t>Dongfind</t>
  </si>
  <si>
    <t>Indigoice</t>
  </si>
  <si>
    <t>Zamsanfind</t>
  </si>
  <si>
    <t>Runzim</t>
  </si>
  <si>
    <t>Finviacore</t>
  </si>
  <si>
    <t>Truetanin</t>
  </si>
  <si>
    <t>Triosollex</t>
  </si>
  <si>
    <t>sailtouch</t>
  </si>
  <si>
    <t>Y-kaycode</t>
  </si>
  <si>
    <t>Waretrans</t>
  </si>
  <si>
    <t>Tonelectronics</t>
  </si>
  <si>
    <t>Fasecity</t>
  </si>
  <si>
    <t>Matstreet</t>
  </si>
  <si>
    <t>Dentocity</t>
  </si>
  <si>
    <t>Movelux</t>
  </si>
  <si>
    <t>Funtax</t>
  </si>
  <si>
    <t>Solronway</t>
  </si>
  <si>
    <t>Jayin</t>
  </si>
  <si>
    <t>Yearing</t>
  </si>
  <si>
    <t>Anhouse</t>
  </si>
  <si>
    <t>Technocan</t>
  </si>
  <si>
    <t>Geoity</t>
  </si>
  <si>
    <t>Ventocone</t>
  </si>
  <si>
    <t>Hotunidax</t>
  </si>
  <si>
    <t>Techiway</t>
  </si>
  <si>
    <t>Quotelux</t>
  </si>
  <si>
    <t>Unofind</t>
  </si>
  <si>
    <t>Conzumtex</t>
  </si>
  <si>
    <t>sail-con</t>
  </si>
  <si>
    <t>Trustline</t>
  </si>
  <si>
    <t>Fasehotzap</t>
  </si>
  <si>
    <t>Dongdox</t>
  </si>
  <si>
    <t>Zonfind</t>
  </si>
  <si>
    <t>Labcom</t>
  </si>
  <si>
    <t>E-tax</t>
  </si>
  <si>
    <t>doubletam</t>
  </si>
  <si>
    <t>Reddex</t>
  </si>
  <si>
    <t>Zuncore</t>
  </si>
  <si>
    <t>can-house</t>
  </si>
  <si>
    <t>kaycorporation</t>
  </si>
  <si>
    <t>Planetcom</t>
  </si>
  <si>
    <t>statzim</t>
  </si>
  <si>
    <t>dongnix</t>
  </si>
  <si>
    <t>Treegreen</t>
  </si>
  <si>
    <t>Ozersolcon</t>
  </si>
  <si>
    <t>Xxx-ice</t>
  </si>
  <si>
    <t>Isvialax</t>
  </si>
  <si>
    <t>Zimnix</t>
  </si>
  <si>
    <t>Stancorporation</t>
  </si>
  <si>
    <t>Howtom</t>
  </si>
  <si>
    <t>Dong-nix</t>
  </si>
  <si>
    <t>zummaholdings</t>
  </si>
  <si>
    <t>J-hatfan</t>
  </si>
  <si>
    <t>Saillam</t>
  </si>
  <si>
    <t>Qvokaycom</t>
  </si>
  <si>
    <t>Zumtax</t>
  </si>
  <si>
    <t>Zencode</t>
  </si>
  <si>
    <t>Geoflex</t>
  </si>
  <si>
    <t>Fasestreet</t>
  </si>
  <si>
    <t>Ronbam</t>
  </si>
  <si>
    <t>Keytom</t>
  </si>
  <si>
    <t>Betahex</t>
  </si>
  <si>
    <t>Overhigh</t>
  </si>
  <si>
    <t>Ganzit</t>
  </si>
  <si>
    <t>Y-dom</t>
  </si>
  <si>
    <t>zertech</t>
  </si>
  <si>
    <t>Applanet</t>
  </si>
  <si>
    <t>Howfan</t>
  </si>
  <si>
    <t>Newcore</t>
  </si>
  <si>
    <t>Solotouch</t>
  </si>
  <si>
    <t>Zapholding</t>
  </si>
  <si>
    <t>Tamsonace</t>
  </si>
  <si>
    <t>Zamtrans</t>
  </si>
  <si>
    <t>Trustplex</t>
  </si>
  <si>
    <t>Zaamtex</t>
  </si>
  <si>
    <t>Fasetax</t>
  </si>
  <si>
    <t>Unizunbam</t>
  </si>
  <si>
    <t>Domquote</t>
  </si>
  <si>
    <t>Whitecon</t>
  </si>
  <si>
    <t>Beta-corporation</t>
  </si>
  <si>
    <t>Codeunajob</t>
  </si>
  <si>
    <t>Duocane</t>
  </si>
  <si>
    <t>zerplanet</t>
  </si>
  <si>
    <t>Doublecon</t>
  </si>
  <si>
    <t>Zathlux</t>
  </si>
  <si>
    <t>Rankice</t>
  </si>
  <si>
    <t>ventohow</t>
  </si>
  <si>
    <t>Tanhow</t>
  </si>
  <si>
    <t>Donzozing</t>
  </si>
  <si>
    <t>Vivatouch</t>
  </si>
  <si>
    <t>Canzoomtone</t>
  </si>
  <si>
    <t>Subtouch</t>
  </si>
  <si>
    <t>Haytakix</t>
  </si>
  <si>
    <t>Zamtechnology</t>
  </si>
  <si>
    <t>Drillhouse</t>
  </si>
  <si>
    <t>Villafase</t>
  </si>
  <si>
    <t>Canhouse</t>
  </si>
  <si>
    <t>Canlam</t>
  </si>
  <si>
    <t>Groovetom</t>
  </si>
  <si>
    <t>Toughjob</t>
  </si>
  <si>
    <t>Central</t>
  </si>
  <si>
    <t>Mediaplus</t>
  </si>
  <si>
    <t>Zathlex</t>
  </si>
  <si>
    <t>Silzoom</t>
  </si>
  <si>
    <t>Goldenkix</t>
  </si>
  <si>
    <t>Tampdexon</t>
  </si>
  <si>
    <t>Yearhow</t>
  </si>
  <si>
    <t>Soltex</t>
  </si>
  <si>
    <t>zonfase</t>
  </si>
  <si>
    <t>Zummaline</t>
  </si>
  <si>
    <t>vila-tech</t>
  </si>
  <si>
    <t>Zummaphase</t>
  </si>
  <si>
    <t>Quozim</t>
  </si>
  <si>
    <t>X-can</t>
  </si>
  <si>
    <t>singlelane</t>
  </si>
  <si>
    <t>Daltnamdax</t>
  </si>
  <si>
    <t>Lexihigh</t>
  </si>
  <si>
    <t>Transphase</t>
  </si>
  <si>
    <t>Donjob</t>
  </si>
  <si>
    <t>Meddrill</t>
  </si>
  <si>
    <t>Statcom</t>
  </si>
  <si>
    <t>techiplex</t>
  </si>
  <si>
    <t>Zim-holding</t>
  </si>
  <si>
    <t>Techihow</t>
  </si>
  <si>
    <t>Zumhigh</t>
  </si>
  <si>
    <t>Quotelax</t>
  </si>
  <si>
    <t>an-how</t>
  </si>
  <si>
    <t>Voyarondax</t>
  </si>
  <si>
    <t>sailis</t>
  </si>
  <si>
    <t>newfax</t>
  </si>
  <si>
    <t>trankix</t>
  </si>
  <si>
    <t>Goodplex</t>
  </si>
  <si>
    <t>Linesilbam</t>
  </si>
  <si>
    <t>Itzozstrip</t>
  </si>
  <si>
    <t>Latis</t>
  </si>
  <si>
    <t>Technogreen</t>
  </si>
  <si>
    <t>quotefix</t>
  </si>
  <si>
    <t>Zimtexon</t>
  </si>
  <si>
    <t>Runcore</t>
  </si>
  <si>
    <t>Lexiunofax</t>
  </si>
  <si>
    <t>Itgreen</t>
  </si>
  <si>
    <t>Goldentam</t>
  </si>
  <si>
    <t>Strongtech</t>
  </si>
  <si>
    <t>Tranhex</t>
  </si>
  <si>
    <t>U-zamedia</t>
  </si>
  <si>
    <t>Plexkaying</t>
  </si>
  <si>
    <t>Solostrip</t>
  </si>
  <si>
    <t>Inkix</t>
  </si>
  <si>
    <t>Unohothex</t>
  </si>
  <si>
    <t>Linelab</t>
  </si>
  <si>
    <t>Tanflex</t>
  </si>
  <si>
    <t>Ittechi</t>
  </si>
  <si>
    <t>Can-lab</t>
  </si>
  <si>
    <t>Canmedia</t>
  </si>
  <si>
    <t>Silvertrans</t>
  </si>
  <si>
    <t>Vol-find</t>
  </si>
  <si>
    <t>Trancone</t>
  </si>
  <si>
    <t>Labtrans</t>
  </si>
  <si>
    <t>Qvotech</t>
  </si>
  <si>
    <t>Truehouse</t>
  </si>
  <si>
    <t>O-zoom</t>
  </si>
  <si>
    <t>Gravecone</t>
  </si>
  <si>
    <t>Mediatechnology</t>
  </si>
  <si>
    <t>Truetrax</t>
  </si>
  <si>
    <t>Opencare</t>
  </si>
  <si>
    <t>Goldenhigh</t>
  </si>
  <si>
    <t>Sancore</t>
  </si>
  <si>
    <t>Blueredlab</t>
  </si>
  <si>
    <t>finfase</t>
  </si>
  <si>
    <t>Rankfix</t>
  </si>
  <si>
    <t>sumcare</t>
  </si>
  <si>
    <t>Greentone</t>
  </si>
  <si>
    <t>Zoncanline</t>
  </si>
  <si>
    <t>Dontamla</t>
  </si>
  <si>
    <t>Jayhigh</t>
  </si>
  <si>
    <t>Biocane</t>
  </si>
  <si>
    <t>Newhouse</t>
  </si>
  <si>
    <t>Physlane</t>
  </si>
  <si>
    <t>Canfan</t>
  </si>
  <si>
    <t>unacorporation</t>
  </si>
  <si>
    <t>Strongzim</t>
  </si>
  <si>
    <t>Bluecorporation</t>
  </si>
  <si>
    <t>acelex</t>
  </si>
  <si>
    <t>goodzoom</t>
  </si>
  <si>
    <t>Hatzoodom</t>
  </si>
  <si>
    <t>Daltla</t>
  </si>
  <si>
    <t>Treecare</t>
  </si>
  <si>
    <t>Kay-drill</t>
  </si>
  <si>
    <t>Yearzoomhow</t>
  </si>
  <si>
    <t>fixzim</t>
  </si>
  <si>
    <t>Haytechi</t>
  </si>
  <si>
    <t>Blackplex</t>
  </si>
  <si>
    <t>Codebam</t>
  </si>
  <si>
    <t>yearhouse</t>
  </si>
  <si>
    <t>Linedom</t>
  </si>
  <si>
    <t>Ware-core</t>
  </si>
  <si>
    <t>Laquadice</t>
  </si>
  <si>
    <t>konfax</t>
  </si>
  <si>
    <t>Green-taxon</t>
  </si>
  <si>
    <t>Zimtrax</t>
  </si>
  <si>
    <t>fase-lab</t>
  </si>
  <si>
    <t>Goldcone</t>
  </si>
  <si>
    <t>Qvodex</t>
  </si>
  <si>
    <t>u-bam</t>
  </si>
  <si>
    <t>zertrax</t>
  </si>
  <si>
    <t>Truedom</t>
  </si>
  <si>
    <t>Tansuntom</t>
  </si>
  <si>
    <t>Bamron</t>
  </si>
  <si>
    <t>White-tax</t>
  </si>
  <si>
    <t>Indifix</t>
  </si>
  <si>
    <t>Joylux</t>
  </si>
  <si>
    <t>Rancan</t>
  </si>
  <si>
    <t>Geojob</t>
  </si>
  <si>
    <t>Indicore</t>
  </si>
  <si>
    <t>Fasekeydax</t>
  </si>
  <si>
    <t>Hatity</t>
  </si>
  <si>
    <t>K-line</t>
  </si>
  <si>
    <t>Quoex</t>
  </si>
  <si>
    <t>Freshtrans</t>
  </si>
  <si>
    <t>Voyaholdings</t>
  </si>
  <si>
    <t>Overware</t>
  </si>
  <si>
    <t>Dentohigh</t>
  </si>
  <si>
    <t>highdom</t>
  </si>
  <si>
    <t>Danmedia</t>
  </si>
  <si>
    <t>West</t>
  </si>
  <si>
    <t>U-tonlam</t>
  </si>
  <si>
    <t>sancare</t>
  </si>
  <si>
    <t>Zummadom</t>
  </si>
  <si>
    <t>Key-texon</t>
  </si>
  <si>
    <t>Canehouse</t>
  </si>
  <si>
    <t>tempzoom</t>
  </si>
  <si>
    <t>Randrill</t>
  </si>
  <si>
    <t>ronron</t>
  </si>
  <si>
    <t>Zimdex</t>
  </si>
  <si>
    <t>Sanfan</t>
  </si>
  <si>
    <t>Lavollab</t>
  </si>
  <si>
    <t>Trusthex</t>
  </si>
  <si>
    <t>Keystreet</t>
  </si>
  <si>
    <t>Vivaway</t>
  </si>
  <si>
    <t>Goldnimlax</t>
  </si>
  <si>
    <t>Icetech</t>
  </si>
  <si>
    <t>Zaamtech</t>
  </si>
  <si>
    <t>sanstrip</t>
  </si>
  <si>
    <t>Tampfan</t>
  </si>
  <si>
    <t>Zontam</t>
  </si>
  <si>
    <t>Groovetex</t>
  </si>
  <si>
    <t>Saolamfind</t>
  </si>
  <si>
    <t>Inlane</t>
  </si>
  <si>
    <t>Blackjob</t>
  </si>
  <si>
    <t>Matphase</t>
  </si>
  <si>
    <t>Scotdrill</t>
  </si>
  <si>
    <t>Zotlamflex</t>
  </si>
  <si>
    <t>zimstreet</t>
  </si>
  <si>
    <t>Quoline</t>
  </si>
  <si>
    <t>Waresundox</t>
  </si>
  <si>
    <t>solozim</t>
  </si>
  <si>
    <t>overquote</t>
  </si>
  <si>
    <t>opefix</t>
  </si>
  <si>
    <t>Stansolin</t>
  </si>
  <si>
    <t>kinex</t>
  </si>
  <si>
    <t>Gold-fase</t>
  </si>
  <si>
    <t>dripdox</t>
  </si>
  <si>
    <t>Double-holdings</t>
  </si>
  <si>
    <t>Contom</t>
  </si>
  <si>
    <t>Nimtexon</t>
  </si>
  <si>
    <t>Baseis</t>
  </si>
  <si>
    <t>e-can</t>
  </si>
  <si>
    <t>Hayzunity</t>
  </si>
  <si>
    <t>Bamlane</t>
  </si>
  <si>
    <t>Quadfax</t>
  </si>
  <si>
    <t>Kanqvola</t>
  </si>
  <si>
    <t>Doubletechno</t>
  </si>
  <si>
    <t>tindox</t>
  </si>
  <si>
    <t>Mattech</t>
  </si>
  <si>
    <t>Sumgreen</t>
  </si>
  <si>
    <t>Sunbam</t>
  </si>
  <si>
    <t>Zontone</t>
  </si>
  <si>
    <t>Siliconplus</t>
  </si>
  <si>
    <t>Greencorporation</t>
  </si>
  <si>
    <t>Vaiatax</t>
  </si>
  <si>
    <t>Vivatrax</t>
  </si>
  <si>
    <t>Silverelectrics</t>
  </si>
  <si>
    <t>Graveron</t>
  </si>
  <si>
    <t>Latcorporation</t>
  </si>
  <si>
    <t>Damfase</t>
  </si>
  <si>
    <t>Alphadexon</t>
  </si>
  <si>
    <t>Planettone</t>
  </si>
  <si>
    <t>plexholding</t>
  </si>
  <si>
    <t>K-zoom</t>
  </si>
  <si>
    <t>Volelectrics</t>
  </si>
  <si>
    <t>Zathtechi</t>
  </si>
  <si>
    <t>Gogotrax</t>
  </si>
  <si>
    <t>Lotunatrax</t>
  </si>
  <si>
    <t>Stripgreen</t>
  </si>
  <si>
    <t>Basehatbam</t>
  </si>
  <si>
    <t>Key-lex</t>
  </si>
  <si>
    <t>Iscon</t>
  </si>
  <si>
    <t>Transtouch</t>
  </si>
  <si>
    <t>Roncon</t>
  </si>
  <si>
    <t>Name</t>
  </si>
  <si>
    <t>Opportunity ID</t>
  </si>
  <si>
    <t>Rank</t>
  </si>
  <si>
    <t>SizeID</t>
  </si>
  <si>
    <t>Opportunity Size</t>
  </si>
  <si>
    <t>Opportunity #1</t>
  </si>
  <si>
    <t>Small</t>
  </si>
  <si>
    <t>Opportunity #2</t>
  </si>
  <si>
    <t>Opportunity #3</t>
  </si>
  <si>
    <t>Opportunity #4</t>
  </si>
  <si>
    <t>Opportunity #5</t>
  </si>
  <si>
    <t>Opportunity #6</t>
  </si>
  <si>
    <t>Opportunity #7</t>
  </si>
  <si>
    <t>Opportunity #8</t>
  </si>
  <si>
    <t>Opportunity #9</t>
  </si>
  <si>
    <t>Medium</t>
  </si>
  <si>
    <t>Opportunity #10</t>
  </si>
  <si>
    <t>Opportunity #11</t>
  </si>
  <si>
    <t>Opportunity #12</t>
  </si>
  <si>
    <t>Opportunity #13</t>
  </si>
  <si>
    <t>Opportunity #14</t>
  </si>
  <si>
    <t>Opportunity #15</t>
  </si>
  <si>
    <t>Opportunity #16</t>
  </si>
  <si>
    <t>Opportunity #17</t>
  </si>
  <si>
    <t>Opportunity #18</t>
  </si>
  <si>
    <t>Opportunity #19</t>
  </si>
  <si>
    <t>Opportunity #20</t>
  </si>
  <si>
    <t>Opportunity #21</t>
  </si>
  <si>
    <t>Opportunity #22</t>
  </si>
  <si>
    <t>Opportunity #23</t>
  </si>
  <si>
    <t>Opportunity #24</t>
  </si>
  <si>
    <t>Opportunity #25</t>
  </si>
  <si>
    <t>Opportunity #26</t>
  </si>
  <si>
    <t>Opportunity #27</t>
  </si>
  <si>
    <t>Opportunity #28</t>
  </si>
  <si>
    <t>Opportunity #29</t>
  </si>
  <si>
    <t>Opportunity #30</t>
  </si>
  <si>
    <t>Opportunity #31</t>
  </si>
  <si>
    <t>Opportunity #32</t>
  </si>
  <si>
    <t>Opportunity #33</t>
  </si>
  <si>
    <t>Opportunity #34</t>
  </si>
  <si>
    <t>Opportunity #35</t>
  </si>
  <si>
    <t>Opportunity #36</t>
  </si>
  <si>
    <t>Opportunity #37</t>
  </si>
  <si>
    <t>Opportunity #38</t>
  </si>
  <si>
    <t>Opportunity #39</t>
  </si>
  <si>
    <t>Opportunity #40</t>
  </si>
  <si>
    <t>Opportunity #41</t>
  </si>
  <si>
    <t>Opportunity #42</t>
  </si>
  <si>
    <t>Opportunity #43</t>
  </si>
  <si>
    <t>Opportunity #44</t>
  </si>
  <si>
    <t>Opportunity #45</t>
  </si>
  <si>
    <t>Opportunity #46</t>
  </si>
  <si>
    <t>Opportunity #47</t>
  </si>
  <si>
    <t>Opportunity #48</t>
  </si>
  <si>
    <t>Opportunity #49</t>
  </si>
  <si>
    <t>Opportunity #50</t>
  </si>
  <si>
    <t>Opportunity #51</t>
  </si>
  <si>
    <t>Opportunity #52</t>
  </si>
  <si>
    <t>Opportunity #53</t>
  </si>
  <si>
    <t>Opportunity #54</t>
  </si>
  <si>
    <t>Opportunity #55</t>
  </si>
  <si>
    <t>Opportunity #56</t>
  </si>
  <si>
    <t>Opportunity #57</t>
  </si>
  <si>
    <t>Opportunity #58</t>
  </si>
  <si>
    <t>Opportunity #59</t>
  </si>
  <si>
    <t>Opportunity #60</t>
  </si>
  <si>
    <t>Opportunity #61</t>
  </si>
  <si>
    <t>Opportunity #62</t>
  </si>
  <si>
    <t>Opportunity #63</t>
  </si>
  <si>
    <t>Opportunity #64</t>
  </si>
  <si>
    <t>Opportunity #65</t>
  </si>
  <si>
    <t>Opportunity #66</t>
  </si>
  <si>
    <t>Opportunity #67</t>
  </si>
  <si>
    <t>Opportunity #68</t>
  </si>
  <si>
    <t>Opportunity #69</t>
  </si>
  <si>
    <t>Opportunity #70</t>
  </si>
  <si>
    <t>Opportunity #71</t>
  </si>
  <si>
    <t>Opportunity #72</t>
  </si>
  <si>
    <t>Opportunity #73</t>
  </si>
  <si>
    <t>Opportunity #74</t>
  </si>
  <si>
    <t>Opportunity #75</t>
  </si>
  <si>
    <t>Opportunity #76</t>
  </si>
  <si>
    <t>Opportunity #77</t>
  </si>
  <si>
    <t>Opportunity #78</t>
  </si>
  <si>
    <t>Opportunity #79</t>
  </si>
  <si>
    <t>Opportunity #80</t>
  </si>
  <si>
    <t>Opportunity #81</t>
  </si>
  <si>
    <t>Opportunity #82</t>
  </si>
  <si>
    <t>Opportunity #83</t>
  </si>
  <si>
    <t>Opportunity #84</t>
  </si>
  <si>
    <t>Opportunity #85</t>
  </si>
  <si>
    <t>Opportunity #86</t>
  </si>
  <si>
    <t>Opportunity #87</t>
  </si>
  <si>
    <t>Opportunity #88</t>
  </si>
  <si>
    <t>Opportunity #89</t>
  </si>
  <si>
    <t>Opportunity #90</t>
  </si>
  <si>
    <t>Opportunity #91</t>
  </si>
  <si>
    <t>Opportunity #92</t>
  </si>
  <si>
    <t>Opportunity #93</t>
  </si>
  <si>
    <t>Opportunity #94</t>
  </si>
  <si>
    <t>Opportunity #95</t>
  </si>
  <si>
    <t>Opportunity #96</t>
  </si>
  <si>
    <t>Opportunity #97</t>
  </si>
  <si>
    <t>Opportunity #98</t>
  </si>
  <si>
    <t>Opportunity #99</t>
  </si>
  <si>
    <t>Opportunity #100</t>
  </si>
  <si>
    <t>Opportunity #101</t>
  </si>
  <si>
    <t>Opportunity #102</t>
  </si>
  <si>
    <t>Opportunity #103</t>
  </si>
  <si>
    <t>Opportunity #104</t>
  </si>
  <si>
    <t>Opportunity #105</t>
  </si>
  <si>
    <t>Opportunity #106</t>
  </si>
  <si>
    <t>Opportunity #107</t>
  </si>
  <si>
    <t>Opportunity #108</t>
  </si>
  <si>
    <t>Opportunity #109</t>
  </si>
  <si>
    <t>Opportunity #110</t>
  </si>
  <si>
    <t>Opportunity #111</t>
  </si>
  <si>
    <t>Opportunity #112</t>
  </si>
  <si>
    <t>Opportunity #113</t>
  </si>
  <si>
    <t>Opportunity #114</t>
  </si>
  <si>
    <t>Opportunity #115</t>
  </si>
  <si>
    <t>Opportunity #116</t>
  </si>
  <si>
    <t>Opportunity #117</t>
  </si>
  <si>
    <t>Opportunity #118</t>
  </si>
  <si>
    <t>Opportunity #119</t>
  </si>
  <si>
    <t>Opportunity #120</t>
  </si>
  <si>
    <t>Opportunity #121</t>
  </si>
  <si>
    <t>Opportunity #122</t>
  </si>
  <si>
    <t>Opportunity #123</t>
  </si>
  <si>
    <t>Opportunity #124</t>
  </si>
  <si>
    <t>Opportunity #125</t>
  </si>
  <si>
    <t>Opportunity #126</t>
  </si>
  <si>
    <t>Opportunity #127</t>
  </si>
  <si>
    <t>Opportunity #128</t>
  </si>
  <si>
    <t>Opportunity #129</t>
  </si>
  <si>
    <t>Opportunity #130</t>
  </si>
  <si>
    <t>Opportunity #131</t>
  </si>
  <si>
    <t>Opportunity #132</t>
  </si>
  <si>
    <t>Opportunity #133</t>
  </si>
  <si>
    <t>Opportunity #134</t>
  </si>
  <si>
    <t>Opportunity #135</t>
  </si>
  <si>
    <t>Opportunity #136</t>
  </si>
  <si>
    <t>Opportunity #137</t>
  </si>
  <si>
    <t>Opportunity #138</t>
  </si>
  <si>
    <t>Opportunity #139</t>
  </si>
  <si>
    <t>Opportunity #140</t>
  </si>
  <si>
    <t>Opportunity #141</t>
  </si>
  <si>
    <t>Opportunity #142</t>
  </si>
  <si>
    <t>Opportunity #143</t>
  </si>
  <si>
    <t>Opportunity #144</t>
  </si>
  <si>
    <t>Opportunity #145</t>
  </si>
  <si>
    <t>Opportunity #146</t>
  </si>
  <si>
    <t>Opportunity #147</t>
  </si>
  <si>
    <t>Opportunity #148</t>
  </si>
  <si>
    <t>Opportunity #149</t>
  </si>
  <si>
    <t>Opportunity #150</t>
  </si>
  <si>
    <t>Opportunity #151</t>
  </si>
  <si>
    <t>Opportunity #152</t>
  </si>
  <si>
    <t>Opportunity #153</t>
  </si>
  <si>
    <t>Opportunity #154</t>
  </si>
  <si>
    <t>Opportunity #155</t>
  </si>
  <si>
    <t>Opportunity #156</t>
  </si>
  <si>
    <t>Opportunity #157</t>
  </si>
  <si>
    <t>Opportunity #158</t>
  </si>
  <si>
    <t>Opportunity #159</t>
  </si>
  <si>
    <t>Opportunity #160</t>
  </si>
  <si>
    <t>Opportunity #161</t>
  </si>
  <si>
    <t>Opportunity #162</t>
  </si>
  <si>
    <t>Opportunity #163</t>
  </si>
  <si>
    <t>Opportunity #164</t>
  </si>
  <si>
    <t>Opportunity #165</t>
  </si>
  <si>
    <t>Opportunity #166</t>
  </si>
  <si>
    <t>Opportunity #167</t>
  </si>
  <si>
    <t>Opportunity #168</t>
  </si>
  <si>
    <t>Opportunity #169</t>
  </si>
  <si>
    <t>Opportunity #170</t>
  </si>
  <si>
    <t>Opportunity #171</t>
  </si>
  <si>
    <t>Opportunity #172</t>
  </si>
  <si>
    <t>Opportunity #173</t>
  </si>
  <si>
    <t>Opportunity #174</t>
  </si>
  <si>
    <t>Opportunity #175</t>
  </si>
  <si>
    <t>Opportunity #176</t>
  </si>
  <si>
    <t>Opportunity #177</t>
  </si>
  <si>
    <t>Opportunity #178</t>
  </si>
  <si>
    <t>Opportunity #179</t>
  </si>
  <si>
    <t>Opportunity #180</t>
  </si>
  <si>
    <t>Opportunity #181</t>
  </si>
  <si>
    <t>Opportunity #182</t>
  </si>
  <si>
    <t>Opportunity #183</t>
  </si>
  <si>
    <t>Opportunity #184</t>
  </si>
  <si>
    <t>Opportunity #185</t>
  </si>
  <si>
    <t>Opportunity #186</t>
  </si>
  <si>
    <t>Opportunity #187</t>
  </si>
  <si>
    <t>Opportunity #188</t>
  </si>
  <si>
    <t>Opportunity #189</t>
  </si>
  <si>
    <t>Opportunity #190</t>
  </si>
  <si>
    <t>Opportunity #191</t>
  </si>
  <si>
    <t>Opportunity #192</t>
  </si>
  <si>
    <t>Opportunity #193</t>
  </si>
  <si>
    <t>Opportunity #194</t>
  </si>
  <si>
    <t>Opportunity #195</t>
  </si>
  <si>
    <t>Opportunity #196</t>
  </si>
  <si>
    <t>Opportunity #197</t>
  </si>
  <si>
    <t>Opportunity #198</t>
  </si>
  <si>
    <t>Opportunity #199</t>
  </si>
  <si>
    <t>Opportunity #200</t>
  </si>
  <si>
    <t>Opportunity #201</t>
  </si>
  <si>
    <t>Opportunity #202</t>
  </si>
  <si>
    <t>Opportunity #203</t>
  </si>
  <si>
    <t>Opportunity #204</t>
  </si>
  <si>
    <t>Opportunity #205</t>
  </si>
  <si>
    <t>Opportunity #206</t>
  </si>
  <si>
    <t>Opportunity #207</t>
  </si>
  <si>
    <t>Opportunity #208</t>
  </si>
  <si>
    <t>Opportunity #209</t>
  </si>
  <si>
    <t>Opportunity #210</t>
  </si>
  <si>
    <t>Opportunity #211</t>
  </si>
  <si>
    <t>Opportunity #212</t>
  </si>
  <si>
    <t>Opportunity #213</t>
  </si>
  <si>
    <t>Opportunity #214</t>
  </si>
  <si>
    <t>Opportunity #215</t>
  </si>
  <si>
    <t>Opportunity #216</t>
  </si>
  <si>
    <t>Opportunity #217</t>
  </si>
  <si>
    <t>Opportunity #218</t>
  </si>
  <si>
    <t>Opportunity #219</t>
  </si>
  <si>
    <t>Opportunity #220</t>
  </si>
  <si>
    <t>Opportunity #221</t>
  </si>
  <si>
    <t>Opportunity #222</t>
  </si>
  <si>
    <t>Opportunity #223</t>
  </si>
  <si>
    <t>Opportunity #224</t>
  </si>
  <si>
    <t>Opportunity #225</t>
  </si>
  <si>
    <t>Opportunity #226</t>
  </si>
  <si>
    <t>Opportunity #227</t>
  </si>
  <si>
    <t>Opportunity #228</t>
  </si>
  <si>
    <t>Opportunity #229</t>
  </si>
  <si>
    <t>Opportunity #230</t>
  </si>
  <si>
    <t>Opportunity #231</t>
  </si>
  <si>
    <t>Opportunity #232</t>
  </si>
  <si>
    <t>Opportunity #233</t>
  </si>
  <si>
    <t>Opportunity #234</t>
  </si>
  <si>
    <t>Opportunity #235</t>
  </si>
  <si>
    <t>Opportunity #236</t>
  </si>
  <si>
    <t>Opportunity #237</t>
  </si>
  <si>
    <t>Opportunity #238</t>
  </si>
  <si>
    <t>Opportunity #239</t>
  </si>
  <si>
    <t>Opportunity #240</t>
  </si>
  <si>
    <t>Opportunity #241</t>
  </si>
  <si>
    <t>Opportunity #242</t>
  </si>
  <si>
    <t>Opportunity #243</t>
  </si>
  <si>
    <t>Opportunity #244</t>
  </si>
  <si>
    <t>Opportunity #245</t>
  </si>
  <si>
    <t>Opportunity #246</t>
  </si>
  <si>
    <t>Opportunity #247</t>
  </si>
  <si>
    <t>Opportunity #248</t>
  </si>
  <si>
    <t>Opportunity #249</t>
  </si>
  <si>
    <t>Opportunity #250</t>
  </si>
  <si>
    <t>Opportunity #251</t>
  </si>
  <si>
    <t>Opportunity #252</t>
  </si>
  <si>
    <t>Opportunity #253</t>
  </si>
  <si>
    <t>Opportunity #254</t>
  </si>
  <si>
    <t>Opportunity #255</t>
  </si>
  <si>
    <t>Opportunity #256</t>
  </si>
  <si>
    <t>Opportunity #257</t>
  </si>
  <si>
    <t>Opportunity #258</t>
  </si>
  <si>
    <t>Opportunity #259</t>
  </si>
  <si>
    <t>Opportunity #260</t>
  </si>
  <si>
    <t>Opportunity #261</t>
  </si>
  <si>
    <t>Opportunity #262</t>
  </si>
  <si>
    <t>Opportunity #263</t>
  </si>
  <si>
    <t>Opportunity #264</t>
  </si>
  <si>
    <t>Opportunity #265</t>
  </si>
  <si>
    <t>Opportunity #266</t>
  </si>
  <si>
    <t>Opportunity #267</t>
  </si>
  <si>
    <t>Opportunity #268</t>
  </si>
  <si>
    <t>Opportunity #269</t>
  </si>
  <si>
    <t>Opportunity #270</t>
  </si>
  <si>
    <t>Opportunity #271</t>
  </si>
  <si>
    <t>Opportunity #272</t>
  </si>
  <si>
    <t>Opportunity #273</t>
  </si>
  <si>
    <t>Opportunity #274</t>
  </si>
  <si>
    <t>Opportunity #275</t>
  </si>
  <si>
    <t>Opportunity #276</t>
  </si>
  <si>
    <t>Opportunity #277</t>
  </si>
  <si>
    <t>Opportunity #278</t>
  </si>
  <si>
    <t>Opportunity #279</t>
  </si>
  <si>
    <t>Opportunity #280</t>
  </si>
  <si>
    <t>Opportunity #281</t>
  </si>
  <si>
    <t>Opportunity #282</t>
  </si>
  <si>
    <t>Opportunity #283</t>
  </si>
  <si>
    <t>Opportunity #284</t>
  </si>
  <si>
    <t>Opportunity #285</t>
  </si>
  <si>
    <t>Opportunity #286</t>
  </si>
  <si>
    <t>Opportunity #287</t>
  </si>
  <si>
    <t>Opportunity #288</t>
  </si>
  <si>
    <t>Opportunity #289</t>
  </si>
  <si>
    <t>Opportunity #290</t>
  </si>
  <si>
    <t>Opportunity #291</t>
  </si>
  <si>
    <t>Opportunity #292</t>
  </si>
  <si>
    <t>Opportunity #293</t>
  </si>
  <si>
    <t>Opportunity #294</t>
  </si>
  <si>
    <t>Opportunity #295</t>
  </si>
  <si>
    <t>Opportunity #296</t>
  </si>
  <si>
    <t>Opportunity #297</t>
  </si>
  <si>
    <t>Opportunity #298</t>
  </si>
  <si>
    <t>Opportunity #299</t>
  </si>
  <si>
    <t>Opportunity #300</t>
  </si>
  <si>
    <t>Opportunity #301</t>
  </si>
  <si>
    <t>Opportunity #302</t>
  </si>
  <si>
    <t>Opportunity #303</t>
  </si>
  <si>
    <t>Opportunity #304</t>
  </si>
  <si>
    <t>Opportunity #305</t>
  </si>
  <si>
    <t>Opportunity #306</t>
  </si>
  <si>
    <t>Opportunity #307</t>
  </si>
  <si>
    <t>Opportunity #308</t>
  </si>
  <si>
    <t>Opportunity #309</t>
  </si>
  <si>
    <t>Opportunity #310</t>
  </si>
  <si>
    <t>Opportunity #311</t>
  </si>
  <si>
    <t>Opportunity #312</t>
  </si>
  <si>
    <t>Opportunity #313</t>
  </si>
  <si>
    <t>Opportunity #314</t>
  </si>
  <si>
    <t>Opportunity #315</t>
  </si>
  <si>
    <t>Opportunity #316</t>
  </si>
  <si>
    <t>Opportunity #317</t>
  </si>
  <si>
    <t>Opportunity #318</t>
  </si>
  <si>
    <t>Opportunity #319</t>
  </si>
  <si>
    <t>Opportunity #320</t>
  </si>
  <si>
    <t>Opportunity #321</t>
  </si>
  <si>
    <t>Opportunity #322</t>
  </si>
  <si>
    <t>Opportunity #323</t>
  </si>
  <si>
    <t>Opportunity #324</t>
  </si>
  <si>
    <t>Opportunity #325</t>
  </si>
  <si>
    <t>Opportunity #326</t>
  </si>
  <si>
    <t>Opportunity #327</t>
  </si>
  <si>
    <t>Opportunity #328</t>
  </si>
  <si>
    <t>Opportunity #329</t>
  </si>
  <si>
    <t>Opportunity #330</t>
  </si>
  <si>
    <t>Opportunity #331</t>
  </si>
  <si>
    <t>Opportunity #332</t>
  </si>
  <si>
    <t>Opportunity #333</t>
  </si>
  <si>
    <t>Opportunity #334</t>
  </si>
  <si>
    <t>Opportunity #335</t>
  </si>
  <si>
    <t>Opportunity #336</t>
  </si>
  <si>
    <t>Opportunity #337</t>
  </si>
  <si>
    <t>Opportunity #338</t>
  </si>
  <si>
    <t>Opportunity #339</t>
  </si>
  <si>
    <t>Opportunity #340</t>
  </si>
  <si>
    <t>Opportunity #341</t>
  </si>
  <si>
    <t>Opportunity #342</t>
  </si>
  <si>
    <t>Opportunity #343</t>
  </si>
  <si>
    <t>Opportunity #344</t>
  </si>
  <si>
    <t>Opportunity #345</t>
  </si>
  <si>
    <t>Opportunity #346</t>
  </si>
  <si>
    <t>Opportunity #347</t>
  </si>
  <si>
    <t>Opportunity #348</t>
  </si>
  <si>
    <t>Opportunity #349</t>
  </si>
  <si>
    <t>Opportunity #350</t>
  </si>
  <si>
    <t>Opportunity #351</t>
  </si>
  <si>
    <t>Opportunity #352</t>
  </si>
  <si>
    <t>Opportunity #353</t>
  </si>
  <si>
    <t>Opportunity #354</t>
  </si>
  <si>
    <t>Opportunity #355</t>
  </si>
  <si>
    <t>Opportunity #356</t>
  </si>
  <si>
    <t>Opportunity #357</t>
  </si>
  <si>
    <t>Opportunity #358</t>
  </si>
  <si>
    <t>Opportunity #359</t>
  </si>
  <si>
    <t>Opportunity #360</t>
  </si>
  <si>
    <t>Opportunity #361</t>
  </si>
  <si>
    <t>Opportunity #362</t>
  </si>
  <si>
    <t>Opportunity #363</t>
  </si>
  <si>
    <t>Opportunity #364</t>
  </si>
  <si>
    <t>Opportunity #365</t>
  </si>
  <si>
    <t>Opportunity #366</t>
  </si>
  <si>
    <t>Opportunity #367</t>
  </si>
  <si>
    <t>Opportunity #368</t>
  </si>
  <si>
    <t>Opportunity #369</t>
  </si>
  <si>
    <t>Opportunity #370</t>
  </si>
  <si>
    <t>Opportunity #371</t>
  </si>
  <si>
    <t>Opportunity #372</t>
  </si>
  <si>
    <t>Opportunity #373</t>
  </si>
  <si>
    <t>Opportunity #374</t>
  </si>
  <si>
    <t>Opportunity #375</t>
  </si>
  <si>
    <t>Opportunity #376</t>
  </si>
  <si>
    <t>Opportunity #377</t>
  </si>
  <si>
    <t>Opportunity #378</t>
  </si>
  <si>
    <t>Opportunity #379</t>
  </si>
  <si>
    <t>Opportunity #380</t>
  </si>
  <si>
    <t>Opportunity #381</t>
  </si>
  <si>
    <t>Opportunity #382</t>
  </si>
  <si>
    <t>Opportunity #383</t>
  </si>
  <si>
    <t>Opportunity #384</t>
  </si>
  <si>
    <t>Opportunity #385</t>
  </si>
  <si>
    <t>Opportunity #386</t>
  </si>
  <si>
    <t>Opportunity #387</t>
  </si>
  <si>
    <t>Opportunity #388</t>
  </si>
  <si>
    <t>Opportunity #389</t>
  </si>
  <si>
    <t>Opportunity #390</t>
  </si>
  <si>
    <t>Opportunity #391</t>
  </si>
  <si>
    <t>Opportunity #392</t>
  </si>
  <si>
    <t>Opportunity #393</t>
  </si>
  <si>
    <t>Opportunity #394</t>
  </si>
  <si>
    <t>Opportunity #395</t>
  </si>
  <si>
    <t>Opportunity #396</t>
  </si>
  <si>
    <t>Opportunity #397</t>
  </si>
  <si>
    <t>Opportunity #398</t>
  </si>
  <si>
    <t>Opportunity #399</t>
  </si>
  <si>
    <t>Opportunity #400</t>
  </si>
  <si>
    <t>Opportunity #401</t>
  </si>
  <si>
    <t>Opportunity #402</t>
  </si>
  <si>
    <t>Opportunity #403</t>
  </si>
  <si>
    <t>Opportunity #404</t>
  </si>
  <si>
    <t>Opportunity #405</t>
  </si>
  <si>
    <t>Opportunity #406</t>
  </si>
  <si>
    <t>Opportunity #407</t>
  </si>
  <si>
    <t>Opportunity #408</t>
  </si>
  <si>
    <t>Opportunity #409</t>
  </si>
  <si>
    <t>Opportunity #410</t>
  </si>
  <si>
    <t>Opportunity #411</t>
  </si>
  <si>
    <t>Opportunity #412</t>
  </si>
  <si>
    <t>Opportunity #413</t>
  </si>
  <si>
    <t>Opportunity #414</t>
  </si>
  <si>
    <t>Opportunity #415</t>
  </si>
  <si>
    <t>Opportunity #416</t>
  </si>
  <si>
    <t>Opportunity #417</t>
  </si>
  <si>
    <t>Opportunity #418</t>
  </si>
  <si>
    <t>Opportunity #419</t>
  </si>
  <si>
    <t>Opportunity #420</t>
  </si>
  <si>
    <t>Opportunity #421</t>
  </si>
  <si>
    <t>Opportunity #422</t>
  </si>
  <si>
    <t>Opportunity #423</t>
  </si>
  <si>
    <t>Opportunity #424</t>
  </si>
  <si>
    <t>Opportunity #425</t>
  </si>
  <si>
    <t>Opportunity #426</t>
  </si>
  <si>
    <t>Opportunity #427</t>
  </si>
  <si>
    <t>Opportunity #428</t>
  </si>
  <si>
    <t>Opportunity #429</t>
  </si>
  <si>
    <t>Opportunity #430</t>
  </si>
  <si>
    <t>Opportunity #431</t>
  </si>
  <si>
    <t>Opportunity #432</t>
  </si>
  <si>
    <t>Opportunity #433</t>
  </si>
  <si>
    <t>Opportunity #434</t>
  </si>
  <si>
    <t>Opportunity #435</t>
  </si>
  <si>
    <t>Opportunity #436</t>
  </si>
  <si>
    <t>Opportunity #437</t>
  </si>
  <si>
    <t>Opportunity #438</t>
  </si>
  <si>
    <t>Opportunity #439</t>
  </si>
  <si>
    <t>Opportunity #440</t>
  </si>
  <si>
    <t>Opportunity #441</t>
  </si>
  <si>
    <t>Opportunity #442</t>
  </si>
  <si>
    <t>Opportunity #443</t>
  </si>
  <si>
    <t>Opportunity #444</t>
  </si>
  <si>
    <t>Opportunity #445</t>
  </si>
  <si>
    <t>Opportunity #446</t>
  </si>
  <si>
    <t>Opportunity #447</t>
  </si>
  <si>
    <t>Opportunity #448</t>
  </si>
  <si>
    <t>Opportunity #449</t>
  </si>
  <si>
    <t>Opportunity #450</t>
  </si>
  <si>
    <t>Opportunity #451</t>
  </si>
  <si>
    <t>Opportunity #452</t>
  </si>
  <si>
    <t>Opportunity #453</t>
  </si>
  <si>
    <t>Opportunity #454</t>
  </si>
  <si>
    <t>Opportunity #455</t>
  </si>
  <si>
    <t>Opportunity #456</t>
  </si>
  <si>
    <t>Opportunity #457</t>
  </si>
  <si>
    <t>Opportunity #458</t>
  </si>
  <si>
    <t>Opportunity #459</t>
  </si>
  <si>
    <t>Opportunity #460</t>
  </si>
  <si>
    <t>Opportunity #461</t>
  </si>
  <si>
    <t>Opportunity #462</t>
  </si>
  <si>
    <t>Opportunity #463</t>
  </si>
  <si>
    <t>Opportunity #464</t>
  </si>
  <si>
    <t>Opportunity #465</t>
  </si>
  <si>
    <t>Opportunity #466</t>
  </si>
  <si>
    <t>Opportunity #467</t>
  </si>
  <si>
    <t>Opportunity #468</t>
  </si>
  <si>
    <t>Opportunity #469</t>
  </si>
  <si>
    <t>Opportunity #470</t>
  </si>
  <si>
    <t>Opportunity #471</t>
  </si>
  <si>
    <t>Opportunity #472</t>
  </si>
  <si>
    <t>Opportunity #473</t>
  </si>
  <si>
    <t>Opportunity #474</t>
  </si>
  <si>
    <t>Opportunity #475</t>
  </si>
  <si>
    <t>Opportunity #476</t>
  </si>
  <si>
    <t>Opportunity #477</t>
  </si>
  <si>
    <t>Opportunity #478</t>
  </si>
  <si>
    <t>Opportunity #479</t>
  </si>
  <si>
    <t>Opportunity #480</t>
  </si>
  <si>
    <t>Opportunity #481</t>
  </si>
  <si>
    <t>Opportunity #482</t>
  </si>
  <si>
    <t>Opportunity #483</t>
  </si>
  <si>
    <t>Opportunity #484</t>
  </si>
  <si>
    <t>Opportunity #485</t>
  </si>
  <si>
    <t>Opportunity #486</t>
  </si>
  <si>
    <t>Partner</t>
  </si>
  <si>
    <t>Partner ID</t>
  </si>
  <si>
    <t>Partner Driven</t>
  </si>
  <si>
    <t>Daltdexon</t>
  </si>
  <si>
    <t>Yes</t>
  </si>
  <si>
    <t>Zonronzap</t>
  </si>
  <si>
    <t>Joblamcon</t>
  </si>
  <si>
    <t>Rank-com</t>
  </si>
  <si>
    <t>Operon</t>
  </si>
  <si>
    <t>fasetone</t>
  </si>
  <si>
    <t>Hayit</t>
  </si>
  <si>
    <t>Sontaxon</t>
  </si>
  <si>
    <t>Canezap</t>
  </si>
  <si>
    <t>Damlane</t>
  </si>
  <si>
    <t>Ice-find</t>
  </si>
  <si>
    <t>Is-technology</t>
  </si>
  <si>
    <t>Free-electronics</t>
  </si>
  <si>
    <t>Quofase</t>
  </si>
  <si>
    <t>Dantech</t>
  </si>
  <si>
    <t>plex-holdings</t>
  </si>
  <si>
    <t>Stimsanlux</t>
  </si>
  <si>
    <t>Dripstrip</t>
  </si>
  <si>
    <t>sumdrill</t>
  </si>
  <si>
    <t>bamtone</t>
  </si>
  <si>
    <t>Direct</t>
  </si>
  <si>
    <t>No</t>
  </si>
  <si>
    <t>Goldenstreet</t>
  </si>
  <si>
    <t>quotechi</t>
  </si>
  <si>
    <t>Medfax</t>
  </si>
  <si>
    <t>Quadzoom</t>
  </si>
  <si>
    <t>kan-dom</t>
  </si>
  <si>
    <t>zonstrip</t>
  </si>
  <si>
    <t>Quadtex</t>
  </si>
  <si>
    <t>Nimdax</t>
  </si>
  <si>
    <t>Quadsoloace</t>
  </si>
  <si>
    <t>Dentojob</t>
  </si>
  <si>
    <t>Ventolane</t>
  </si>
  <si>
    <t>Dalttouch</t>
  </si>
  <si>
    <t>Unaquoing</t>
  </si>
  <si>
    <t>Konktom</t>
  </si>
  <si>
    <t>Tamhow</t>
  </si>
  <si>
    <t>Suntaxon</t>
  </si>
  <si>
    <t>Mathredex</t>
  </si>
  <si>
    <t>Vaiadocon</t>
  </si>
  <si>
    <t>Bamgreen</t>
  </si>
  <si>
    <t>biotom</t>
  </si>
  <si>
    <t>Triohow</t>
  </si>
  <si>
    <t>Redunilux</t>
  </si>
  <si>
    <t>Quo-planet</t>
  </si>
  <si>
    <t>Zotcare</t>
  </si>
  <si>
    <t>Zoomtone</t>
  </si>
  <si>
    <t>Konkdom</t>
  </si>
  <si>
    <t>Intechi</t>
  </si>
  <si>
    <t>Duo-tech</t>
  </si>
  <si>
    <t>Hotlam</t>
  </si>
  <si>
    <t>Hotlane</t>
  </si>
  <si>
    <t>Quotein</t>
  </si>
  <si>
    <t>Plexsolfix</t>
  </si>
  <si>
    <t>movedex</t>
  </si>
  <si>
    <t>ice-lex</t>
  </si>
  <si>
    <t>Planethouse</t>
  </si>
  <si>
    <t>Xx-trans</t>
  </si>
  <si>
    <t>Fincom</t>
  </si>
  <si>
    <t>Zaamphase</t>
  </si>
  <si>
    <t>Stanfan</t>
  </si>
  <si>
    <t>Acegreen</t>
  </si>
  <si>
    <t>Drillelectronics</t>
  </si>
  <si>
    <t>biglax</t>
  </si>
  <si>
    <t>Vivastreet</t>
  </si>
  <si>
    <t>Konzozdax</t>
  </si>
  <si>
    <t>Flexlax</t>
  </si>
  <si>
    <t>Trioice</t>
  </si>
  <si>
    <t>Zummedtech</t>
  </si>
  <si>
    <t>Doublestreet</t>
  </si>
  <si>
    <t>tamptrax</t>
  </si>
  <si>
    <t>ronplex</t>
  </si>
  <si>
    <t>Hottouch</t>
  </si>
  <si>
    <t>Indikaylax</t>
  </si>
  <si>
    <t>Jaytam</t>
  </si>
  <si>
    <t>Plextom</t>
  </si>
  <si>
    <t>Songreen</t>
  </si>
  <si>
    <t>Yearhouse</t>
  </si>
  <si>
    <t>Ganjacore</t>
  </si>
  <si>
    <t>Strongzone</t>
  </si>
  <si>
    <t>Kanlam</t>
  </si>
  <si>
    <t>Duotechi</t>
  </si>
  <si>
    <t>Jobice</t>
  </si>
  <si>
    <t>Fixplus</t>
  </si>
  <si>
    <t>Funcane</t>
  </si>
  <si>
    <t>Flexzim</t>
  </si>
  <si>
    <t>Y-anplex</t>
  </si>
  <si>
    <t>Donuniace</t>
  </si>
  <si>
    <t>mediaphase</t>
  </si>
  <si>
    <t>Redplanet</t>
  </si>
  <si>
    <t>Saltstreet</t>
  </si>
  <si>
    <t>Lamtafan</t>
  </si>
  <si>
    <t>lanequote</t>
  </si>
  <si>
    <t>Bigcore</t>
  </si>
  <si>
    <t>Hotaphex</t>
  </si>
  <si>
    <t>Indiity</t>
  </si>
  <si>
    <t>Movestreet</t>
  </si>
  <si>
    <t>gravedrill</t>
  </si>
  <si>
    <t>Tripplenix</t>
  </si>
  <si>
    <t>plexdax</t>
  </si>
  <si>
    <t>Product Code</t>
  </si>
  <si>
    <t>Product ID</t>
  </si>
  <si>
    <t>Abbas</t>
  </si>
  <si>
    <t>Basium</t>
  </si>
  <si>
    <t>Campana</t>
  </si>
  <si>
    <t>Decimus</t>
  </si>
  <si>
    <t>Eligo</t>
  </si>
  <si>
    <t>Fatum</t>
  </si>
  <si>
    <t>Gratus</t>
  </si>
  <si>
    <t>Habitus</t>
  </si>
  <si>
    <t>Ignis</t>
  </si>
  <si>
    <t>Juvenis</t>
  </si>
  <si>
    <t>Lacuna</t>
  </si>
  <si>
    <t>Magis</t>
  </si>
  <si>
    <t>Nimis</t>
  </si>
  <si>
    <t>Omins</t>
  </si>
  <si>
    <t>Paratus</t>
  </si>
  <si>
    <t>Quanti</t>
  </si>
  <si>
    <t>Recolo</t>
  </si>
  <si>
    <t>Sato</t>
  </si>
  <si>
    <t>Talus</t>
  </si>
  <si>
    <t>Umbra</t>
  </si>
  <si>
    <t>Vero</t>
  </si>
  <si>
    <t>Aqua</t>
  </si>
  <si>
    <t>Bellus</t>
  </si>
  <si>
    <t>Carmen</t>
  </si>
  <si>
    <t>Maximus</t>
  </si>
  <si>
    <t>Probability</t>
  </si>
  <si>
    <t>Sales Stage</t>
  </si>
  <si>
    <t>Sales Stage ID</t>
  </si>
  <si>
    <t>Lead</t>
  </si>
  <si>
    <t>Qualify</t>
  </si>
  <si>
    <t>Solution</t>
  </si>
  <si>
    <t>Proposal</t>
  </si>
  <si>
    <t>Finalize</t>
  </si>
  <si>
    <t>ProductRevenue</t>
  </si>
  <si>
    <t>FactoredProductRevenue</t>
  </si>
  <si>
    <t>Create Date</t>
  </si>
  <si>
    <t>Opportunity Days</t>
  </si>
  <si>
    <t>Year</t>
  </si>
  <si>
    <t>Month_Number</t>
  </si>
  <si>
    <t>Month</t>
  </si>
  <si>
    <t>Nov</t>
  </si>
  <si>
    <t>Aug</t>
  </si>
  <si>
    <t>Jun</t>
  </si>
  <si>
    <t>May</t>
  </si>
  <si>
    <t>Apr</t>
  </si>
  <si>
    <t>Mar</t>
  </si>
  <si>
    <t>Feb</t>
  </si>
  <si>
    <t>Dec</t>
  </si>
  <si>
    <t>Oct</t>
  </si>
  <si>
    <t>Jul</t>
  </si>
  <si>
    <t>Jan</t>
  </si>
  <si>
    <t>Sep</t>
  </si>
  <si>
    <t>Account_name</t>
  </si>
  <si>
    <t>Partnership</t>
  </si>
  <si>
    <t>Parnership driver</t>
  </si>
  <si>
    <t>Sales</t>
  </si>
  <si>
    <t>Sales Probability</t>
  </si>
  <si>
    <t>Opp _Size</t>
  </si>
  <si>
    <t>Sum of Rank</t>
  </si>
  <si>
    <t>Row Labels</t>
  </si>
  <si>
    <t>Sum of Sales Probability</t>
  </si>
  <si>
    <t>Sum of ProductRevenue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</si>
</sst>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0%;\-0%;0%"/>
    <numFmt numFmtId="166" formatCode="\$#,##0;\(\$#,##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6">
    <xf numFmtId="0" fontId="0" fillId="0" borderId="0" xfId="0"/>
    <xf numFmtId="0" fontId="1" fillId="0" borderId="0" xfId="0" applyFont="1"/>
    <xf numFmtId="164" fontId="1" fillId="0" borderId="0" xfId="0" applyNumberFormat="1" applyFont="1"/>
    <xf numFmtId="166" fontId="1" fillId="0" borderId="0" xfId="0" applyNumberFormat="1" applyFont="1"/>
    <xf numFmtId="1" fontId="1" fillId="0" borderId="0" xfId="0" applyNumberFormat="1" applyFont="1"/>
    <xf numFmtId="9" fontId="1" fillId="0" borderId="0" xfId="2" applyFont="1"/>
    <xf numFmtId="9" fontId="0" fillId="0" borderId="0" xfId="2"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4" fontId="1" fillId="0" borderId="0" xfId="1" applyFont="1"/>
    <xf numFmtId="44" fontId="0" fillId="0" borderId="0" xfId="1" applyFont="1"/>
    <xf numFmtId="0" fontId="0" fillId="0" borderId="0" xfId="0" applyAlignment="1"/>
    <xf numFmtId="0" fontId="0" fillId="0" borderId="0" xfId="0" pivotButton="1" applyNumberFormat="1"/>
    <xf numFmtId="0" fontId="0" fillId="0" borderId="0" xfId="0" applyNumberFormat="1" applyAlignment="1">
      <alignment horizontal="left"/>
    </xf>
  </cellXfs>
  <cellStyles count="3">
    <cellStyle name="Currency" xfId="1" builtinId="4"/>
    <cellStyle name="Normal" xfId="0" builtinId="0"/>
    <cellStyle name="Percent" xfId="2" builtinId="5"/>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[Opportunity Track _analysis.xlsx]Analysis!PivotTable12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02537182852144"/>
          <c:y val="5.0925925925925923E-2"/>
          <c:w val="0.81419685039370082"/>
          <c:h val="0.8416746864975212"/>
        </c:manualLayout>
      </c:layout>
      <c:barChart>
        <c:barDir val="col"/>
        <c:grouping val="stacked"/>
        <c:varyColors val="0"/>
        <c:ser>
          <c:idx val="0"/>
          <c:order val="0"/>
          <c:tx>
            <c:strRef>
              <c:f>Analysis!$B$3</c:f>
              <c:strCache>
                <c:ptCount val="1"/>
                <c:pt idx="0">
                  <c:v>Total</c:v>
                </c:pt>
              </c:strCache>
            </c:strRef>
          </c:tx>
          <c:spPr>
            <a:solidFill>
              <a:schemeClr val="accent1"/>
            </a:solidFill>
            <a:ln>
              <a:noFill/>
            </a:ln>
            <a:effectLst/>
          </c:spPr>
          <c:invertIfNegative val="0"/>
          <c:cat>
            <c:strRef>
              <c:f>Analysis!$A$4:$A$8</c:f>
              <c:strCache>
                <c:ptCount val="5"/>
                <c:pt idx="0">
                  <c:v>Finalize</c:v>
                </c:pt>
                <c:pt idx="1">
                  <c:v>Lead</c:v>
                </c:pt>
                <c:pt idx="2">
                  <c:v>Proposal</c:v>
                </c:pt>
                <c:pt idx="3">
                  <c:v>Qualify</c:v>
                </c:pt>
                <c:pt idx="4">
                  <c:v>Solution</c:v>
                </c:pt>
              </c:strCache>
            </c:strRef>
          </c:cat>
          <c:val>
            <c:numRef>
              <c:f>Analysis!$B$4:$B$8</c:f>
              <c:numCache>
                <c:formatCode>General</c:formatCode>
                <c:ptCount val="5"/>
                <c:pt idx="0">
                  <c:v>75174859</c:v>
                </c:pt>
                <c:pt idx="1">
                  <c:v>1237621368</c:v>
                </c:pt>
                <c:pt idx="2">
                  <c:v>149726462</c:v>
                </c:pt>
                <c:pt idx="3">
                  <c:v>359849978</c:v>
                </c:pt>
                <c:pt idx="4">
                  <c:v>288532460</c:v>
                </c:pt>
              </c:numCache>
            </c:numRef>
          </c:val>
          <c:extLst>
            <c:ext xmlns:c16="http://schemas.microsoft.com/office/drawing/2014/chart" uri="{C3380CC4-5D6E-409C-BE32-E72D297353CC}">
              <c16:uniqueId val="{00000000-06FE-4DEF-872B-3DBEE5AD9928}"/>
            </c:ext>
          </c:extLst>
        </c:ser>
        <c:dLbls>
          <c:dLblPos val="ctr"/>
          <c:showLegendKey val="0"/>
          <c:showVal val="0"/>
          <c:showCatName val="0"/>
          <c:showSerName val="0"/>
          <c:showPercent val="0"/>
          <c:showBubbleSize val="0"/>
        </c:dLbls>
        <c:gapWidth val="35"/>
        <c:overlap val="100"/>
        <c:axId val="768023456"/>
        <c:axId val="768018464"/>
      </c:barChart>
      <c:catAx>
        <c:axId val="768023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NG"/>
          </a:p>
        </c:txPr>
        <c:crossAx val="768018464"/>
        <c:crosses val="autoZero"/>
        <c:auto val="1"/>
        <c:lblAlgn val="ctr"/>
        <c:lblOffset val="100"/>
        <c:noMultiLvlLbl val="0"/>
      </c:catAx>
      <c:valAx>
        <c:axId val="76801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6802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[Opportunity Track _analysis.xlsx]Analysis!PivotTable14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3838181356362712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29834815002963339"/>
              <c:y val="-3.787878787878805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27866057065447464"/>
              <c:y val="-3.472182111278179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2748651257302514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2518431970197273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2533238506477013"/>
              <c:y val="3.78787878787878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2523412073490813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2443586487172974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2411181102362204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2374693082719498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2374693082719498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0.2411181102362204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2443586487172974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2523412073490813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2533238506477013"/>
              <c:y val="3.78787878787878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0.2518431970197273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0.2748651257302514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0.27866057065447464"/>
              <c:y val="-3.472182111278179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0.29834815002963339"/>
              <c:y val="-3.787878787878805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0.3838181356362712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60000"/>
              <a:lumOff val="40000"/>
            </a:schemeClr>
          </a:solidFill>
          <a:ln>
            <a:noFill/>
          </a:ln>
          <a:effectLst/>
        </c:spPr>
        <c:dLbl>
          <c:idx val="0"/>
          <c:layout>
            <c:manualLayout>
              <c:x val="0.2374693082719498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60000"/>
              <a:lumOff val="40000"/>
            </a:schemeClr>
          </a:solidFill>
          <a:ln>
            <a:noFill/>
          </a:ln>
          <a:effectLst/>
        </c:spPr>
        <c:dLbl>
          <c:idx val="0"/>
          <c:layout>
            <c:manualLayout>
              <c:x val="0.2411181102362204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lumMod val="60000"/>
              <a:lumOff val="40000"/>
            </a:schemeClr>
          </a:solidFill>
          <a:ln>
            <a:noFill/>
          </a:ln>
          <a:effectLst/>
        </c:spPr>
        <c:dLbl>
          <c:idx val="0"/>
          <c:layout>
            <c:manualLayout>
              <c:x val="0.2443586487172974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lumMod val="60000"/>
              <a:lumOff val="40000"/>
            </a:schemeClr>
          </a:solidFill>
          <a:ln>
            <a:noFill/>
          </a:ln>
          <a:effectLst/>
        </c:spPr>
        <c:dLbl>
          <c:idx val="0"/>
          <c:layout>
            <c:manualLayout>
              <c:x val="0.2523412073490813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lumMod val="60000"/>
              <a:lumOff val="40000"/>
            </a:schemeClr>
          </a:solidFill>
          <a:ln>
            <a:noFill/>
          </a:ln>
          <a:effectLst/>
        </c:spPr>
        <c:dLbl>
          <c:idx val="0"/>
          <c:layout>
            <c:manualLayout>
              <c:x val="0.2533238506477013"/>
              <c:y val="3.78787878787878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lumMod val="60000"/>
              <a:lumOff val="40000"/>
            </a:schemeClr>
          </a:solidFill>
          <a:ln>
            <a:noFill/>
          </a:ln>
          <a:effectLst/>
        </c:spPr>
        <c:dLbl>
          <c:idx val="0"/>
          <c:layout>
            <c:manualLayout>
              <c:x val="0.2518431970197273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lumMod val="60000"/>
              <a:lumOff val="40000"/>
            </a:schemeClr>
          </a:solidFill>
          <a:ln>
            <a:noFill/>
          </a:ln>
          <a:effectLst/>
        </c:spPr>
        <c:dLbl>
          <c:idx val="0"/>
          <c:layout>
            <c:manualLayout>
              <c:x val="0.2748651257302514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lumMod val="60000"/>
              <a:lumOff val="40000"/>
            </a:schemeClr>
          </a:solidFill>
          <a:ln>
            <a:noFill/>
          </a:ln>
          <a:effectLst/>
        </c:spPr>
        <c:dLbl>
          <c:idx val="0"/>
          <c:layout>
            <c:manualLayout>
              <c:x val="0.27866057065447464"/>
              <c:y val="-3.472182111278179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lumMod val="60000"/>
              <a:lumOff val="40000"/>
            </a:schemeClr>
          </a:solidFill>
          <a:ln>
            <a:noFill/>
          </a:ln>
          <a:effectLst/>
        </c:spPr>
        <c:dLbl>
          <c:idx val="0"/>
          <c:layout>
            <c:manualLayout>
              <c:x val="0.29834815002963339"/>
              <c:y val="-3.787878787878805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dLbl>
          <c:idx val="0"/>
          <c:layout>
            <c:manualLayout>
              <c:x val="0.3838181356362712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Analysis!$B$38</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0-C11F-4BA4-A301-83157B127353}"/>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C11F-4BA4-A301-83157B127353}"/>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C11F-4BA4-A301-83157B127353}"/>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C11F-4BA4-A301-83157B127353}"/>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C11F-4BA4-A301-83157B127353}"/>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C11F-4BA4-A301-83157B127353}"/>
              </c:ext>
            </c:extLst>
          </c:dPt>
          <c:dPt>
            <c:idx val="6"/>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C11F-4BA4-A301-83157B127353}"/>
              </c:ext>
            </c:extLst>
          </c:dPt>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C11F-4BA4-A301-83157B127353}"/>
              </c:ext>
            </c:extLst>
          </c:dPt>
          <c:dPt>
            <c:idx val="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8-C11F-4BA4-A301-83157B127353}"/>
              </c:ext>
            </c:extLst>
          </c:dPt>
          <c:dLbls>
            <c:dLbl>
              <c:idx val="0"/>
              <c:layout>
                <c:manualLayout>
                  <c:x val="0.2374693082719498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11F-4BA4-A301-83157B127353}"/>
                </c:ext>
              </c:extLst>
            </c:dLbl>
            <c:dLbl>
              <c:idx val="1"/>
              <c:layout>
                <c:manualLayout>
                  <c:x val="0.24111811023622048"/>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11F-4BA4-A301-83157B127353}"/>
                </c:ext>
              </c:extLst>
            </c:dLbl>
            <c:dLbl>
              <c:idx val="2"/>
              <c:layout>
                <c:manualLayout>
                  <c:x val="0.2443586487172974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1F-4BA4-A301-83157B127353}"/>
                </c:ext>
              </c:extLst>
            </c:dLbl>
            <c:dLbl>
              <c:idx val="3"/>
              <c:layout>
                <c:manualLayout>
                  <c:x val="0.25234120734908139"/>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1F-4BA4-A301-83157B127353}"/>
                </c:ext>
              </c:extLst>
            </c:dLbl>
            <c:dLbl>
              <c:idx val="4"/>
              <c:layout>
                <c:manualLayout>
                  <c:x val="0.2533238506477013"/>
                  <c:y val="3.787878787878788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11F-4BA4-A301-83157B127353}"/>
                </c:ext>
              </c:extLst>
            </c:dLbl>
            <c:dLbl>
              <c:idx val="5"/>
              <c:layout>
                <c:manualLayout>
                  <c:x val="0.2518431970197273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11F-4BA4-A301-83157B127353}"/>
                </c:ext>
              </c:extLst>
            </c:dLbl>
            <c:dLbl>
              <c:idx val="6"/>
              <c:layout>
                <c:manualLayout>
                  <c:x val="0.27486512573025146"/>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11F-4BA4-A301-83157B127353}"/>
                </c:ext>
              </c:extLst>
            </c:dLbl>
            <c:dLbl>
              <c:idx val="7"/>
              <c:layout>
                <c:manualLayout>
                  <c:x val="0.27866057065447464"/>
                  <c:y val="-3.4721821112781798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11F-4BA4-A301-83157B127353}"/>
                </c:ext>
              </c:extLst>
            </c:dLbl>
            <c:dLbl>
              <c:idx val="8"/>
              <c:layout>
                <c:manualLayout>
                  <c:x val="0.29834815002963339"/>
                  <c:y val="-3.7878787878788053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11F-4BA4-A301-83157B127353}"/>
                </c:ext>
              </c:extLst>
            </c:dLbl>
            <c:dLbl>
              <c:idx val="9"/>
              <c:layout>
                <c:manualLayout>
                  <c:x val="0.38381813563627126"/>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11F-4BA4-A301-83157B1273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Analysis!$A$39:$A$48</c:f>
              <c:strCache>
                <c:ptCount val="10"/>
                <c:pt idx="0">
                  <c:v>Nimis</c:v>
                </c:pt>
                <c:pt idx="1">
                  <c:v>Ignis</c:v>
                </c:pt>
                <c:pt idx="2">
                  <c:v>Abbas</c:v>
                </c:pt>
                <c:pt idx="3">
                  <c:v>Eligo</c:v>
                </c:pt>
                <c:pt idx="4">
                  <c:v>Maximus</c:v>
                </c:pt>
                <c:pt idx="5">
                  <c:v>Magis</c:v>
                </c:pt>
                <c:pt idx="6">
                  <c:v>Juvenis</c:v>
                </c:pt>
                <c:pt idx="7">
                  <c:v>Basium</c:v>
                </c:pt>
                <c:pt idx="8">
                  <c:v>Aqua</c:v>
                </c:pt>
                <c:pt idx="9">
                  <c:v>Talus</c:v>
                </c:pt>
              </c:strCache>
            </c:strRef>
          </c:cat>
          <c:val>
            <c:numRef>
              <c:f>Analysis!$B$39:$B$48</c:f>
              <c:numCache>
                <c:formatCode>General</c:formatCode>
                <c:ptCount val="10"/>
                <c:pt idx="0">
                  <c:v>91127075</c:v>
                </c:pt>
                <c:pt idx="1">
                  <c:v>92931924</c:v>
                </c:pt>
                <c:pt idx="2">
                  <c:v>95598664</c:v>
                </c:pt>
                <c:pt idx="3">
                  <c:v>96356041</c:v>
                </c:pt>
                <c:pt idx="4">
                  <c:v>97905814</c:v>
                </c:pt>
                <c:pt idx="5">
                  <c:v>99300981</c:v>
                </c:pt>
                <c:pt idx="6">
                  <c:v>105667917</c:v>
                </c:pt>
                <c:pt idx="7">
                  <c:v>109672968</c:v>
                </c:pt>
                <c:pt idx="8">
                  <c:v>118347813</c:v>
                </c:pt>
                <c:pt idx="9">
                  <c:v>159562527</c:v>
                </c:pt>
              </c:numCache>
            </c:numRef>
          </c:val>
          <c:extLst>
            <c:ext xmlns:c16="http://schemas.microsoft.com/office/drawing/2014/chart" uri="{C3380CC4-5D6E-409C-BE32-E72D297353CC}">
              <c16:uniqueId val="{0000000A-C11F-4BA4-A301-83157B127353}"/>
            </c:ext>
          </c:extLst>
        </c:ser>
        <c:dLbls>
          <c:showLegendKey val="0"/>
          <c:showVal val="0"/>
          <c:showCatName val="0"/>
          <c:showSerName val="0"/>
          <c:showPercent val="0"/>
          <c:showBubbleSize val="0"/>
        </c:dLbls>
        <c:gapWidth val="35"/>
        <c:overlap val="100"/>
        <c:axId val="872038208"/>
        <c:axId val="872038624"/>
      </c:barChart>
      <c:catAx>
        <c:axId val="872038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NG"/>
          </a:p>
        </c:txPr>
        <c:crossAx val="872038624"/>
        <c:crosses val="autoZero"/>
        <c:auto val="1"/>
        <c:lblAlgn val="ctr"/>
        <c:lblOffset val="100"/>
        <c:noMultiLvlLbl val="0"/>
      </c:catAx>
      <c:valAx>
        <c:axId val="872038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95000"/>
                    <a:lumOff val="5000"/>
                  </a:schemeClr>
                </a:solidFill>
                <a:latin typeface="+mn-lt"/>
                <a:ea typeface="+mn-ea"/>
                <a:cs typeface="+mn-cs"/>
              </a:defRPr>
            </a:pPr>
            <a:endParaRPr lang="en-NG"/>
          </a:p>
        </c:txPr>
        <c:crossAx val="87203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[Opportunity Track _analysis.xlsx]Analysis!PivotTable27</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Analysis!$B$58</c:f>
              <c:strCache>
                <c:ptCount val="1"/>
                <c:pt idx="0">
                  <c:v>Total</c:v>
                </c:pt>
              </c:strCache>
            </c:strRef>
          </c:tx>
          <c:spPr>
            <a:solidFill>
              <a:schemeClr val="accent1"/>
            </a:solidFill>
            <a:ln>
              <a:noFill/>
            </a:ln>
            <a:effectLst/>
          </c:spPr>
          <c:invertIfNegative val="0"/>
          <c:cat>
            <c:strRef>
              <c:f>Analysis!$A$59:$A$68</c:f>
              <c:strCache>
                <c:ptCount val="10"/>
                <c:pt idx="0">
                  <c:v>Meddrill</c:v>
                </c:pt>
                <c:pt idx="1">
                  <c:v>Lamdexon</c:v>
                </c:pt>
                <c:pt idx="2">
                  <c:v>Standrill</c:v>
                </c:pt>
                <c:pt idx="3">
                  <c:v>Statcom</c:v>
                </c:pt>
                <c:pt idx="4">
                  <c:v>Ware-core</c:v>
                </c:pt>
                <c:pt idx="5">
                  <c:v>Inkix</c:v>
                </c:pt>
                <c:pt idx="6">
                  <c:v>Acetex</c:v>
                </c:pt>
                <c:pt idx="7">
                  <c:v>Zaptechno</c:v>
                </c:pt>
                <c:pt idx="8">
                  <c:v>Lanetrans</c:v>
                </c:pt>
                <c:pt idx="9">
                  <c:v>zumplus</c:v>
                </c:pt>
              </c:strCache>
            </c:strRef>
          </c:cat>
          <c:val>
            <c:numRef>
              <c:f>Analysis!$B$59:$B$68</c:f>
              <c:numCache>
                <c:formatCode>General</c:formatCode>
                <c:ptCount val="10"/>
                <c:pt idx="0">
                  <c:v>17910507</c:v>
                </c:pt>
                <c:pt idx="1">
                  <c:v>20494859</c:v>
                </c:pt>
                <c:pt idx="2">
                  <c:v>23405301</c:v>
                </c:pt>
                <c:pt idx="3">
                  <c:v>23800021</c:v>
                </c:pt>
                <c:pt idx="4">
                  <c:v>24622308</c:v>
                </c:pt>
                <c:pt idx="5">
                  <c:v>24833629</c:v>
                </c:pt>
                <c:pt idx="6">
                  <c:v>24881513</c:v>
                </c:pt>
                <c:pt idx="7">
                  <c:v>27958121</c:v>
                </c:pt>
                <c:pt idx="8">
                  <c:v>36507731</c:v>
                </c:pt>
                <c:pt idx="9">
                  <c:v>42707124</c:v>
                </c:pt>
              </c:numCache>
            </c:numRef>
          </c:val>
          <c:extLst>
            <c:ext xmlns:c16="http://schemas.microsoft.com/office/drawing/2014/chart" uri="{C3380CC4-5D6E-409C-BE32-E72D297353CC}">
              <c16:uniqueId val="{00000000-F06A-4C04-8193-B95E55DBB22C}"/>
            </c:ext>
          </c:extLst>
        </c:ser>
        <c:dLbls>
          <c:showLegendKey val="0"/>
          <c:showVal val="0"/>
          <c:showCatName val="0"/>
          <c:showSerName val="0"/>
          <c:showPercent val="0"/>
          <c:showBubbleSize val="0"/>
        </c:dLbls>
        <c:gapWidth val="35"/>
        <c:overlap val="100"/>
        <c:axId val="871986624"/>
        <c:axId val="871994944"/>
      </c:barChart>
      <c:catAx>
        <c:axId val="87198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G"/>
          </a:p>
        </c:txPr>
        <c:crossAx val="871994944"/>
        <c:crosses val="autoZero"/>
        <c:auto val="1"/>
        <c:lblAlgn val="ctr"/>
        <c:lblOffset val="100"/>
        <c:noMultiLvlLbl val="0"/>
      </c:catAx>
      <c:valAx>
        <c:axId val="87199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G"/>
          </a:p>
        </c:txPr>
        <c:crossAx val="87198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[Opportunity Track _analysis.xlsx]Analysis!PivotTable12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Analysis!$B$3</c:f>
              <c:strCache>
                <c:ptCount val="1"/>
                <c:pt idx="0">
                  <c:v>Total</c:v>
                </c:pt>
              </c:strCache>
            </c:strRef>
          </c:tx>
          <c:spPr>
            <a:solidFill>
              <a:schemeClr val="accent1"/>
            </a:solidFill>
            <a:ln>
              <a:noFill/>
            </a:ln>
            <a:effectLst/>
          </c:spPr>
          <c:invertIfNegative val="0"/>
          <c:cat>
            <c:strRef>
              <c:f>Analysis!$A$4:$A$8</c:f>
              <c:strCache>
                <c:ptCount val="5"/>
                <c:pt idx="0">
                  <c:v>Finalize</c:v>
                </c:pt>
                <c:pt idx="1">
                  <c:v>Lead</c:v>
                </c:pt>
                <c:pt idx="2">
                  <c:v>Proposal</c:v>
                </c:pt>
                <c:pt idx="3">
                  <c:v>Qualify</c:v>
                </c:pt>
                <c:pt idx="4">
                  <c:v>Solution</c:v>
                </c:pt>
              </c:strCache>
            </c:strRef>
          </c:cat>
          <c:val>
            <c:numRef>
              <c:f>Analysis!$B$4:$B$8</c:f>
              <c:numCache>
                <c:formatCode>General</c:formatCode>
                <c:ptCount val="5"/>
                <c:pt idx="0">
                  <c:v>75174859</c:v>
                </c:pt>
                <c:pt idx="1">
                  <c:v>1237621368</c:v>
                </c:pt>
                <c:pt idx="2">
                  <c:v>149726462</c:v>
                </c:pt>
                <c:pt idx="3">
                  <c:v>359849978</c:v>
                </c:pt>
                <c:pt idx="4">
                  <c:v>288532460</c:v>
                </c:pt>
              </c:numCache>
            </c:numRef>
          </c:val>
          <c:extLst>
            <c:ext xmlns:c16="http://schemas.microsoft.com/office/drawing/2014/chart" uri="{C3380CC4-5D6E-409C-BE32-E72D297353CC}">
              <c16:uniqueId val="{00000000-3126-4FF9-931F-68F414451F37}"/>
            </c:ext>
          </c:extLst>
        </c:ser>
        <c:dLbls>
          <c:showLegendKey val="0"/>
          <c:showVal val="0"/>
          <c:showCatName val="0"/>
          <c:showSerName val="0"/>
          <c:showPercent val="0"/>
          <c:showBubbleSize val="0"/>
        </c:dLbls>
        <c:gapWidth val="8"/>
        <c:overlap val="100"/>
        <c:axId val="555268544"/>
        <c:axId val="555273952"/>
      </c:barChart>
      <c:catAx>
        <c:axId val="55526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55273952"/>
        <c:crosses val="autoZero"/>
        <c:auto val="1"/>
        <c:lblAlgn val="ctr"/>
        <c:lblOffset val="100"/>
        <c:noMultiLvlLbl val="0"/>
      </c:catAx>
      <c:valAx>
        <c:axId val="5552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5526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[Opportunity Track _analysis.xlsx]Analysis!PivotTable22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Analysis!$B$10</c:f>
              <c:strCache>
                <c:ptCount val="1"/>
                <c:pt idx="0">
                  <c:v>Total</c:v>
                </c:pt>
              </c:strCache>
            </c:strRef>
          </c:tx>
          <c:spPr>
            <a:solidFill>
              <a:schemeClr val="accent1"/>
            </a:solidFill>
            <a:ln>
              <a:noFill/>
            </a:ln>
            <a:effectLst/>
          </c:spPr>
          <c:invertIfNegative val="0"/>
          <c:cat>
            <c:strRef>
              <c:f>Analysis!$A$11:$A$15</c:f>
              <c:strCache>
                <c:ptCount val="5"/>
                <c:pt idx="0">
                  <c:v>Finalize</c:v>
                </c:pt>
                <c:pt idx="1">
                  <c:v>Lead</c:v>
                </c:pt>
                <c:pt idx="2">
                  <c:v>Proposal</c:v>
                </c:pt>
                <c:pt idx="3">
                  <c:v>Qualify</c:v>
                </c:pt>
                <c:pt idx="4">
                  <c:v>Solution</c:v>
                </c:pt>
              </c:strCache>
            </c:strRef>
          </c:cat>
          <c:val>
            <c:numRef>
              <c:f>Analysis!$B$11:$B$15</c:f>
              <c:numCache>
                <c:formatCode>General</c:formatCode>
                <c:ptCount val="5"/>
                <c:pt idx="0">
                  <c:v>11.200000000000001</c:v>
                </c:pt>
                <c:pt idx="1">
                  <c:v>26.800000000000111</c:v>
                </c:pt>
                <c:pt idx="2">
                  <c:v>22.20000000000001</c:v>
                </c:pt>
                <c:pt idx="3">
                  <c:v>18.799999999999965</c:v>
                </c:pt>
                <c:pt idx="4">
                  <c:v>29.599999999999959</c:v>
                </c:pt>
              </c:numCache>
            </c:numRef>
          </c:val>
          <c:extLst>
            <c:ext xmlns:c16="http://schemas.microsoft.com/office/drawing/2014/chart" uri="{C3380CC4-5D6E-409C-BE32-E72D297353CC}">
              <c16:uniqueId val="{00000000-16B6-41D6-A08F-DE603A2B6783}"/>
            </c:ext>
          </c:extLst>
        </c:ser>
        <c:dLbls>
          <c:showLegendKey val="0"/>
          <c:showVal val="0"/>
          <c:showCatName val="0"/>
          <c:showSerName val="0"/>
          <c:showPercent val="0"/>
          <c:showBubbleSize val="0"/>
        </c:dLbls>
        <c:gapWidth val="44"/>
        <c:overlap val="100"/>
        <c:axId val="563475200"/>
        <c:axId val="563451904"/>
      </c:barChart>
      <c:catAx>
        <c:axId val="56347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63451904"/>
        <c:crosses val="autoZero"/>
        <c:auto val="1"/>
        <c:lblAlgn val="ctr"/>
        <c:lblOffset val="100"/>
        <c:noMultiLvlLbl val="0"/>
      </c:catAx>
      <c:valAx>
        <c:axId val="56345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6347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[Opportunity Track _analysis.xlsx]Analysis!PivotTable23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Analysis!$A$18:$A$20</c:f>
              <c:strCache>
                <c:ptCount val="3"/>
                <c:pt idx="0">
                  <c:v>Large</c:v>
                </c:pt>
                <c:pt idx="1">
                  <c:v>Medium</c:v>
                </c:pt>
                <c:pt idx="2">
                  <c:v>Small</c:v>
                </c:pt>
              </c:strCache>
            </c:strRef>
          </c:cat>
          <c:val>
            <c:numRef>
              <c:f>Analysis!$B$18:$B$20</c:f>
              <c:numCache>
                <c:formatCode>General</c:formatCode>
                <c:ptCount val="3"/>
                <c:pt idx="0">
                  <c:v>34.000000000000064</c:v>
                </c:pt>
                <c:pt idx="1">
                  <c:v>38.10000000000003</c:v>
                </c:pt>
                <c:pt idx="2">
                  <c:v>36.500000000000057</c:v>
                </c:pt>
              </c:numCache>
            </c:numRef>
          </c:val>
          <c:smooth val="0"/>
          <c:extLst>
            <c:ext xmlns:c16="http://schemas.microsoft.com/office/drawing/2014/chart" uri="{C3380CC4-5D6E-409C-BE32-E72D297353CC}">
              <c16:uniqueId val="{00000000-4347-4A37-B717-F433593D6AFB}"/>
            </c:ext>
          </c:extLst>
        </c:ser>
        <c:dLbls>
          <c:showLegendKey val="0"/>
          <c:showVal val="0"/>
          <c:showCatName val="0"/>
          <c:showSerName val="0"/>
          <c:showPercent val="0"/>
          <c:showBubbleSize val="0"/>
        </c:dLbls>
        <c:marker val="1"/>
        <c:smooth val="0"/>
        <c:axId val="1625285216"/>
        <c:axId val="1625286880"/>
      </c:lineChart>
      <c:catAx>
        <c:axId val="162528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25286880"/>
        <c:crosses val="autoZero"/>
        <c:auto val="1"/>
        <c:lblAlgn val="ctr"/>
        <c:lblOffset val="100"/>
        <c:noMultiLvlLbl val="0"/>
      </c:catAx>
      <c:valAx>
        <c:axId val="162528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2528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[Opportunity Track _analysis.xlsx]Analysis!PivotTable13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Analysis!$B$23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Analysis!$A$24:$A$35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Analysis!$B$24:$B$35</c:f>
              <c:numCache>
                <c:formatCode>General</c:formatCode>
                <c:ptCount val="12"/>
                <c:pt idx="0">
                  <c:v>157136985</c:v>
                </c:pt>
                <c:pt idx="1">
                  <c:v>109153825</c:v>
                </c:pt>
                <c:pt idx="2">
                  <c:v>154111067</c:v>
                </c:pt>
                <c:pt idx="3">
                  <c:v>172724225</c:v>
                </c:pt>
                <c:pt idx="4">
                  <c:v>230146552</c:v>
                </c:pt>
                <c:pt idx="5">
                  <c:v>287958446</c:v>
                </c:pt>
                <c:pt idx="6">
                  <c:v>173165883</c:v>
                </c:pt>
                <c:pt idx="7">
                  <c:v>125477462</c:v>
                </c:pt>
                <c:pt idx="8">
                  <c:v>132759221</c:v>
                </c:pt>
                <c:pt idx="9">
                  <c:v>85879752</c:v>
                </c:pt>
                <c:pt idx="10">
                  <c:v>128587741</c:v>
                </c:pt>
                <c:pt idx="11">
                  <c:v>353803968</c:v>
                </c:pt>
              </c:numCache>
            </c:numRef>
          </c:val>
          <c:smooth val="0"/>
          <c:extLst>
            <c:ext xmlns:c16="http://schemas.microsoft.com/office/drawing/2014/chart" uri="{C3380CC4-5D6E-409C-BE32-E72D297353CC}">
              <c16:uniqueId val="{00000000-B510-432E-87F2-5439290E207D}"/>
            </c:ext>
          </c:extLst>
        </c:ser>
        <c:dLbls>
          <c:showLegendKey val="0"/>
          <c:showVal val="0"/>
          <c:showCatName val="0"/>
          <c:showSerName val="0"/>
          <c:showPercent val="0"/>
          <c:showBubbleSize val="0"/>
        </c:dLbls>
        <c:marker val="1"/>
        <c:smooth val="0"/>
        <c:axId val="555272704"/>
        <c:axId val="555281440"/>
      </c:lineChart>
      <c:catAx>
        <c:axId val="55527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55281440"/>
        <c:crosses val="autoZero"/>
        <c:auto val="1"/>
        <c:lblAlgn val="ctr"/>
        <c:lblOffset val="100"/>
        <c:noMultiLvlLbl val="0"/>
      </c:catAx>
      <c:valAx>
        <c:axId val="55528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5527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[Opportunity Track _analysis.xlsx]Analysis!PivotTable15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Analysis!$D$38</c:f>
              <c:strCache>
                <c:ptCount val="1"/>
                <c:pt idx="0">
                  <c:v>Total</c:v>
                </c:pt>
              </c:strCache>
            </c:strRef>
          </c:tx>
          <c:spPr>
            <a:solidFill>
              <a:schemeClr val="accent1"/>
            </a:solidFill>
            <a:ln>
              <a:noFill/>
            </a:ln>
            <a:effectLst/>
          </c:spPr>
          <c:invertIfNegative val="0"/>
          <c:cat>
            <c:strRef>
              <c:f>Analysis!$C$39:$C$41</c:f>
              <c:strCache>
                <c:ptCount val="3"/>
                <c:pt idx="0">
                  <c:v>Large</c:v>
                </c:pt>
                <c:pt idx="1">
                  <c:v>Medium</c:v>
                </c:pt>
                <c:pt idx="2">
                  <c:v>Small</c:v>
                </c:pt>
              </c:strCache>
            </c:strRef>
          </c:cat>
          <c:val>
            <c:numRef>
              <c:f>Analysis!$D$39:$D$41</c:f>
              <c:numCache>
                <c:formatCode>General</c:formatCode>
                <c:ptCount val="3"/>
                <c:pt idx="0">
                  <c:v>1278736618</c:v>
                </c:pt>
                <c:pt idx="1">
                  <c:v>644772950</c:v>
                </c:pt>
                <c:pt idx="2">
                  <c:v>187395559</c:v>
                </c:pt>
              </c:numCache>
            </c:numRef>
          </c:val>
          <c:extLst>
            <c:ext xmlns:c16="http://schemas.microsoft.com/office/drawing/2014/chart" uri="{C3380CC4-5D6E-409C-BE32-E72D297353CC}">
              <c16:uniqueId val="{00000000-CE11-458F-A548-9D246F01F4CE}"/>
            </c:ext>
          </c:extLst>
        </c:ser>
        <c:dLbls>
          <c:showLegendKey val="0"/>
          <c:showVal val="0"/>
          <c:showCatName val="0"/>
          <c:showSerName val="0"/>
          <c:showPercent val="0"/>
          <c:showBubbleSize val="0"/>
        </c:dLbls>
        <c:gapWidth val="182"/>
        <c:axId val="1625286464"/>
        <c:axId val="1625287712"/>
      </c:barChart>
      <c:catAx>
        <c:axId val="1625286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25287712"/>
        <c:crosses val="autoZero"/>
        <c:auto val="1"/>
        <c:lblAlgn val="ctr"/>
        <c:lblOffset val="100"/>
        <c:noMultiLvlLbl val="0"/>
      </c:catAx>
      <c:valAx>
        <c:axId val="1625287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2528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[Opportunity Track _analysis.xlsx]Analysis!PivotTable19</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33922607923038"/>
          <c:y val="4.4715447154471545E-2"/>
          <c:w val="0.77998243410235202"/>
          <c:h val="0.86098265155879905"/>
        </c:manualLayout>
      </c:layout>
      <c:barChart>
        <c:barDir val="bar"/>
        <c:grouping val="clustered"/>
        <c:varyColors val="0"/>
        <c:ser>
          <c:idx val="0"/>
          <c:order val="0"/>
          <c:tx>
            <c:strRef>
              <c:f>Analysis!$D$59</c:f>
              <c:strCache>
                <c:ptCount val="1"/>
                <c:pt idx="0">
                  <c:v>Total</c:v>
                </c:pt>
              </c:strCache>
            </c:strRef>
          </c:tx>
          <c:spPr>
            <a:solidFill>
              <a:schemeClr val="accent1"/>
            </a:solidFill>
            <a:ln>
              <a:noFill/>
            </a:ln>
            <a:effectLst/>
          </c:spPr>
          <c:invertIfNegative val="0"/>
          <c:cat>
            <c:multiLvlStrRef>
              <c:f>Analysis!$C$60:$C$68</c:f>
              <c:multiLvlStrCache>
                <c:ptCount val="6"/>
                <c:lvl>
                  <c:pt idx="0">
                    <c:v>No</c:v>
                  </c:pt>
                  <c:pt idx="1">
                    <c:v>Yes</c:v>
                  </c:pt>
                  <c:pt idx="2">
                    <c:v>No</c:v>
                  </c:pt>
                  <c:pt idx="3">
                    <c:v>Yes</c:v>
                  </c:pt>
                  <c:pt idx="4">
                    <c:v>No</c:v>
                  </c:pt>
                  <c:pt idx="5">
                    <c:v>Yes</c:v>
                  </c:pt>
                </c:lvl>
                <c:lvl>
                  <c:pt idx="0">
                    <c:v>Large</c:v>
                  </c:pt>
                  <c:pt idx="2">
                    <c:v>Medium</c:v>
                  </c:pt>
                  <c:pt idx="4">
                    <c:v>Small</c:v>
                  </c:pt>
                </c:lvl>
              </c:multiLvlStrCache>
            </c:multiLvlStrRef>
          </c:cat>
          <c:val>
            <c:numRef>
              <c:f>Analysis!$D$60:$D$68</c:f>
              <c:numCache>
                <c:formatCode>General</c:formatCode>
                <c:ptCount val="6"/>
                <c:pt idx="0">
                  <c:v>152730160</c:v>
                </c:pt>
                <c:pt idx="1">
                  <c:v>1126006458</c:v>
                </c:pt>
                <c:pt idx="2">
                  <c:v>372325370</c:v>
                </c:pt>
                <c:pt idx="3">
                  <c:v>272447580</c:v>
                </c:pt>
                <c:pt idx="4">
                  <c:v>119834211</c:v>
                </c:pt>
                <c:pt idx="5">
                  <c:v>67561348</c:v>
                </c:pt>
              </c:numCache>
            </c:numRef>
          </c:val>
          <c:extLst>
            <c:ext xmlns:c16="http://schemas.microsoft.com/office/drawing/2014/chart" uri="{C3380CC4-5D6E-409C-BE32-E72D297353CC}">
              <c16:uniqueId val="{00000000-0FEB-4E30-8058-268A7CB737EC}"/>
            </c:ext>
          </c:extLst>
        </c:ser>
        <c:dLbls>
          <c:showLegendKey val="0"/>
          <c:showVal val="0"/>
          <c:showCatName val="0"/>
          <c:showSerName val="0"/>
          <c:showPercent val="0"/>
          <c:showBubbleSize val="0"/>
        </c:dLbls>
        <c:gapWidth val="48"/>
        <c:axId val="1619459632"/>
        <c:axId val="1619457552"/>
      </c:barChart>
      <c:catAx>
        <c:axId val="1619459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crossAx val="1619457552"/>
        <c:crosses val="autoZero"/>
        <c:auto val="1"/>
        <c:lblAlgn val="ctr"/>
        <c:lblOffset val="100"/>
        <c:noMultiLvlLbl val="0"/>
      </c:catAx>
      <c:valAx>
        <c:axId val="1619457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1945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[Opportunity Track _analysis.xlsx]Analysis!PivotTable12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Analysis!$B$3</c:f>
              <c:strCache>
                <c:ptCount val="1"/>
                <c:pt idx="0">
                  <c:v>Total</c:v>
                </c:pt>
              </c:strCache>
            </c:strRef>
          </c:tx>
          <c:spPr>
            <a:solidFill>
              <a:schemeClr val="accent1"/>
            </a:solidFill>
            <a:ln>
              <a:noFill/>
            </a:ln>
            <a:effectLst/>
          </c:spPr>
          <c:invertIfNegative val="0"/>
          <c:cat>
            <c:strRef>
              <c:f>Analysis!$A$4:$A$8</c:f>
              <c:strCache>
                <c:ptCount val="5"/>
                <c:pt idx="0">
                  <c:v>Finalize</c:v>
                </c:pt>
                <c:pt idx="1">
                  <c:v>Lead</c:v>
                </c:pt>
                <c:pt idx="2">
                  <c:v>Proposal</c:v>
                </c:pt>
                <c:pt idx="3">
                  <c:v>Qualify</c:v>
                </c:pt>
                <c:pt idx="4">
                  <c:v>Solution</c:v>
                </c:pt>
              </c:strCache>
            </c:strRef>
          </c:cat>
          <c:val>
            <c:numRef>
              <c:f>Analysis!$B$4:$B$8</c:f>
              <c:numCache>
                <c:formatCode>General</c:formatCode>
                <c:ptCount val="5"/>
                <c:pt idx="0">
                  <c:v>75174859</c:v>
                </c:pt>
                <c:pt idx="1">
                  <c:v>1237621368</c:v>
                </c:pt>
                <c:pt idx="2">
                  <c:v>149726462</c:v>
                </c:pt>
                <c:pt idx="3">
                  <c:v>359849978</c:v>
                </c:pt>
                <c:pt idx="4">
                  <c:v>288532460</c:v>
                </c:pt>
              </c:numCache>
            </c:numRef>
          </c:val>
          <c:extLst>
            <c:ext xmlns:c16="http://schemas.microsoft.com/office/drawing/2014/chart" uri="{C3380CC4-5D6E-409C-BE32-E72D297353CC}">
              <c16:uniqueId val="{00000000-65A4-4BBF-96F5-76415A17DFC1}"/>
            </c:ext>
          </c:extLst>
        </c:ser>
        <c:dLbls>
          <c:showLegendKey val="0"/>
          <c:showVal val="0"/>
          <c:showCatName val="0"/>
          <c:showSerName val="0"/>
          <c:showPercent val="0"/>
          <c:showBubbleSize val="0"/>
        </c:dLbls>
        <c:gapWidth val="35"/>
        <c:overlap val="100"/>
        <c:axId val="768023456"/>
        <c:axId val="768018464"/>
      </c:barChart>
      <c:catAx>
        <c:axId val="76802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68018464"/>
        <c:crosses val="autoZero"/>
        <c:auto val="1"/>
        <c:lblAlgn val="ctr"/>
        <c:lblOffset val="100"/>
        <c:noMultiLvlLbl val="0"/>
      </c:catAx>
      <c:valAx>
        <c:axId val="76801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6802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[Opportunity Track _analysis.xlsx]Analysis!PivotTable15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Analysis!$D$38</c:f>
              <c:strCache>
                <c:ptCount val="1"/>
                <c:pt idx="0">
                  <c:v>Total</c:v>
                </c:pt>
              </c:strCache>
            </c:strRef>
          </c:tx>
          <c:spPr>
            <a:solidFill>
              <a:schemeClr val="accent1"/>
            </a:solidFill>
            <a:ln>
              <a:noFill/>
            </a:ln>
            <a:effectLst/>
          </c:spPr>
          <c:invertIfNegative val="0"/>
          <c:cat>
            <c:strRef>
              <c:f>Analysis!$C$39:$C$41</c:f>
              <c:strCache>
                <c:ptCount val="3"/>
                <c:pt idx="0">
                  <c:v>Large</c:v>
                </c:pt>
                <c:pt idx="1">
                  <c:v>Medium</c:v>
                </c:pt>
                <c:pt idx="2">
                  <c:v>Small</c:v>
                </c:pt>
              </c:strCache>
            </c:strRef>
          </c:cat>
          <c:val>
            <c:numRef>
              <c:f>Analysis!$D$39:$D$41</c:f>
              <c:numCache>
                <c:formatCode>General</c:formatCode>
                <c:ptCount val="3"/>
                <c:pt idx="0">
                  <c:v>1278736618</c:v>
                </c:pt>
                <c:pt idx="1">
                  <c:v>644772950</c:v>
                </c:pt>
                <c:pt idx="2">
                  <c:v>187395559</c:v>
                </c:pt>
              </c:numCache>
            </c:numRef>
          </c:val>
          <c:extLst>
            <c:ext xmlns:c16="http://schemas.microsoft.com/office/drawing/2014/chart" uri="{C3380CC4-5D6E-409C-BE32-E72D297353CC}">
              <c16:uniqueId val="{00000000-C735-45C6-954D-5A29CAE9DB19}"/>
            </c:ext>
          </c:extLst>
        </c:ser>
        <c:dLbls>
          <c:showLegendKey val="0"/>
          <c:showVal val="0"/>
          <c:showCatName val="0"/>
          <c:showSerName val="0"/>
          <c:showPercent val="0"/>
          <c:showBubbleSize val="0"/>
        </c:dLbls>
        <c:gapWidth val="219"/>
        <c:overlap val="-27"/>
        <c:axId val="768045920"/>
        <c:axId val="768041344"/>
      </c:barChart>
      <c:catAx>
        <c:axId val="76804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68041344"/>
        <c:crosses val="autoZero"/>
        <c:auto val="1"/>
        <c:lblAlgn val="ctr"/>
        <c:lblOffset val="100"/>
        <c:noMultiLvlLbl val="0"/>
      </c:catAx>
      <c:valAx>
        <c:axId val="76804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6804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[Opportunity Track _analysis.xlsx]Analysis!PivotTable22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Analysis!$B$10</c:f>
              <c:strCache>
                <c:ptCount val="1"/>
                <c:pt idx="0">
                  <c:v>Total</c:v>
                </c:pt>
              </c:strCache>
            </c:strRef>
          </c:tx>
          <c:spPr>
            <a:solidFill>
              <a:schemeClr val="accent1"/>
            </a:solidFill>
            <a:ln>
              <a:noFill/>
            </a:ln>
            <a:effectLst/>
          </c:spPr>
          <c:invertIfNegative val="0"/>
          <c:cat>
            <c:strRef>
              <c:f>Analysis!$A$11:$A$15</c:f>
              <c:strCache>
                <c:ptCount val="5"/>
                <c:pt idx="0">
                  <c:v>Finalize</c:v>
                </c:pt>
                <c:pt idx="1">
                  <c:v>Lead</c:v>
                </c:pt>
                <c:pt idx="2">
                  <c:v>Proposal</c:v>
                </c:pt>
                <c:pt idx="3">
                  <c:v>Qualify</c:v>
                </c:pt>
                <c:pt idx="4">
                  <c:v>Solution</c:v>
                </c:pt>
              </c:strCache>
            </c:strRef>
          </c:cat>
          <c:val>
            <c:numRef>
              <c:f>Analysis!$B$11:$B$15</c:f>
              <c:numCache>
                <c:formatCode>General</c:formatCode>
                <c:ptCount val="5"/>
                <c:pt idx="0">
                  <c:v>11.200000000000001</c:v>
                </c:pt>
                <c:pt idx="1">
                  <c:v>26.800000000000111</c:v>
                </c:pt>
                <c:pt idx="2">
                  <c:v>22.20000000000001</c:v>
                </c:pt>
                <c:pt idx="3">
                  <c:v>18.799999999999965</c:v>
                </c:pt>
                <c:pt idx="4">
                  <c:v>29.599999999999959</c:v>
                </c:pt>
              </c:numCache>
            </c:numRef>
          </c:val>
          <c:extLst>
            <c:ext xmlns:c16="http://schemas.microsoft.com/office/drawing/2014/chart" uri="{C3380CC4-5D6E-409C-BE32-E72D297353CC}">
              <c16:uniqueId val="{00000000-A82B-493B-9F7B-37B5D103C9C7}"/>
            </c:ext>
          </c:extLst>
        </c:ser>
        <c:dLbls>
          <c:showLegendKey val="0"/>
          <c:showVal val="0"/>
          <c:showCatName val="0"/>
          <c:showSerName val="0"/>
          <c:showPercent val="0"/>
          <c:showBubbleSize val="0"/>
        </c:dLbls>
        <c:gapWidth val="44"/>
        <c:overlap val="100"/>
        <c:axId val="563475200"/>
        <c:axId val="563451904"/>
      </c:barChart>
      <c:catAx>
        <c:axId val="56347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G"/>
          </a:p>
        </c:txPr>
        <c:crossAx val="563451904"/>
        <c:crosses val="autoZero"/>
        <c:auto val="1"/>
        <c:lblAlgn val="ctr"/>
        <c:lblOffset val="100"/>
        <c:noMultiLvlLbl val="0"/>
      </c:catAx>
      <c:valAx>
        <c:axId val="56345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6347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[Opportunity Track _analysis.xlsx]Analysis!PivotTable26</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Analysis!$M$36</c:f>
              <c:strCache>
                <c:ptCount val="1"/>
                <c:pt idx="0">
                  <c:v>Total</c:v>
                </c:pt>
              </c:strCache>
            </c:strRef>
          </c:tx>
          <c:spPr>
            <a:solidFill>
              <a:schemeClr val="accent1"/>
            </a:solidFill>
            <a:ln>
              <a:noFill/>
            </a:ln>
            <a:effectLst/>
          </c:spPr>
          <c:invertIfNegative val="0"/>
          <c:cat>
            <c:multiLvlStrRef>
              <c:f>Analysis!$L$37:$L$56</c:f>
              <c:multiLvlStrCache>
                <c:ptCount val="15"/>
                <c:lvl>
                  <c:pt idx="0">
                    <c:v>Large</c:v>
                  </c:pt>
                  <c:pt idx="1">
                    <c:v>Medium</c:v>
                  </c:pt>
                  <c:pt idx="2">
                    <c:v>Small</c:v>
                  </c:pt>
                  <c:pt idx="3">
                    <c:v>Large</c:v>
                  </c:pt>
                  <c:pt idx="4">
                    <c:v>Medium</c:v>
                  </c:pt>
                  <c:pt idx="5">
                    <c:v>Small</c:v>
                  </c:pt>
                  <c:pt idx="6">
                    <c:v>Large</c:v>
                  </c:pt>
                  <c:pt idx="7">
                    <c:v>Medium</c:v>
                  </c:pt>
                  <c:pt idx="8">
                    <c:v>Small</c:v>
                  </c:pt>
                  <c:pt idx="9">
                    <c:v>Large</c:v>
                  </c:pt>
                  <c:pt idx="10">
                    <c:v>Medium</c:v>
                  </c:pt>
                  <c:pt idx="11">
                    <c:v>Small</c:v>
                  </c:pt>
                  <c:pt idx="12">
                    <c:v>Large</c:v>
                  </c:pt>
                  <c:pt idx="13">
                    <c:v>Medium</c:v>
                  </c:pt>
                  <c:pt idx="14">
                    <c:v>Small</c:v>
                  </c:pt>
                </c:lvl>
                <c:lvl>
                  <c:pt idx="0">
                    <c:v>Finalize</c:v>
                  </c:pt>
                  <c:pt idx="3">
                    <c:v>Lead</c:v>
                  </c:pt>
                  <c:pt idx="6">
                    <c:v>Proposal</c:v>
                  </c:pt>
                  <c:pt idx="9">
                    <c:v>Qualify</c:v>
                  </c:pt>
                  <c:pt idx="12">
                    <c:v>Solution</c:v>
                  </c:pt>
                </c:lvl>
              </c:multiLvlStrCache>
            </c:multiLvlStrRef>
          </c:cat>
          <c:val>
            <c:numRef>
              <c:f>Analysis!$M$37:$M$56</c:f>
              <c:numCache>
                <c:formatCode>General</c:formatCode>
                <c:ptCount val="15"/>
                <c:pt idx="0">
                  <c:v>54792441</c:v>
                </c:pt>
                <c:pt idx="1">
                  <c:v>16900526</c:v>
                </c:pt>
                <c:pt idx="2">
                  <c:v>3481892</c:v>
                </c:pt>
                <c:pt idx="3">
                  <c:v>844749823</c:v>
                </c:pt>
                <c:pt idx="4">
                  <c:v>302926601</c:v>
                </c:pt>
                <c:pt idx="5">
                  <c:v>89944944</c:v>
                </c:pt>
                <c:pt idx="6">
                  <c:v>65792448</c:v>
                </c:pt>
                <c:pt idx="7">
                  <c:v>62347679</c:v>
                </c:pt>
                <c:pt idx="8">
                  <c:v>21586335</c:v>
                </c:pt>
                <c:pt idx="9">
                  <c:v>165222250</c:v>
                </c:pt>
                <c:pt idx="10">
                  <c:v>153456509</c:v>
                </c:pt>
                <c:pt idx="11">
                  <c:v>41171219</c:v>
                </c:pt>
                <c:pt idx="12">
                  <c:v>148179656</c:v>
                </c:pt>
                <c:pt idx="13">
                  <c:v>109141635</c:v>
                </c:pt>
                <c:pt idx="14">
                  <c:v>31211169</c:v>
                </c:pt>
              </c:numCache>
            </c:numRef>
          </c:val>
          <c:extLst>
            <c:ext xmlns:c16="http://schemas.microsoft.com/office/drawing/2014/chart" uri="{C3380CC4-5D6E-409C-BE32-E72D297353CC}">
              <c16:uniqueId val="{00000000-DC21-4D57-82BF-C347252CF234}"/>
            </c:ext>
          </c:extLst>
        </c:ser>
        <c:dLbls>
          <c:showLegendKey val="0"/>
          <c:showVal val="0"/>
          <c:showCatName val="0"/>
          <c:showSerName val="0"/>
          <c:showPercent val="0"/>
          <c:showBubbleSize val="0"/>
        </c:dLbls>
        <c:gapWidth val="28"/>
        <c:overlap val="100"/>
        <c:axId val="768041760"/>
        <c:axId val="768038848"/>
      </c:barChart>
      <c:catAx>
        <c:axId val="76804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68038848"/>
        <c:crosses val="autoZero"/>
        <c:auto val="1"/>
        <c:lblAlgn val="ctr"/>
        <c:lblOffset val="100"/>
        <c:noMultiLvlLbl val="0"/>
      </c:catAx>
      <c:valAx>
        <c:axId val="76803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6804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[Opportunity Track _analysis.xlsx]Analysis!PivotTable17</c:name>
    <c:fmtId val="1"/>
  </c:pivotSource>
  <c:chart>
    <c:autoTitleDeleted val="1"/>
    <c:pivotFmts>
      <c:pivotFmt>
        <c:idx val="0"/>
        <c:spPr>
          <a:solidFill>
            <a:schemeClr val="accent1"/>
          </a:solidFill>
          <a:ln w="19050">
            <a:solidFill>
              <a:schemeClr val="lt1"/>
            </a:solid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Analysis!$D$48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Analysis!$C$49:$C$51</c:f>
              <c:strCache>
                <c:ptCount val="3"/>
                <c:pt idx="0">
                  <c:v>Central</c:v>
                </c:pt>
                <c:pt idx="1">
                  <c:v>East</c:v>
                </c:pt>
                <c:pt idx="2">
                  <c:v>West</c:v>
                </c:pt>
              </c:strCache>
            </c:strRef>
          </c:cat>
          <c:val>
            <c:numRef>
              <c:f>Analysis!$D$49:$D$51</c:f>
              <c:numCache>
                <c:formatCode>General</c:formatCode>
                <c:ptCount val="3"/>
                <c:pt idx="0">
                  <c:v>790058782</c:v>
                </c:pt>
                <c:pt idx="1">
                  <c:v>894594513</c:v>
                </c:pt>
                <c:pt idx="2">
                  <c:v>426251832</c:v>
                </c:pt>
              </c:numCache>
            </c:numRef>
          </c:val>
          <c:extLst>
            <c:ext xmlns:c16="http://schemas.microsoft.com/office/drawing/2014/chart" uri="{C3380CC4-5D6E-409C-BE32-E72D297353CC}">
              <c16:uniqueId val="{00000000-B330-4626-A8F4-D20320317CE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[Opportunity Track _analysis.xlsx]Analysis!PivotTable14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3838181356362712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29834815002963339"/>
              <c:y val="-3.787878787878805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27866057065447464"/>
              <c:y val="-3.472182111278179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2748651257302514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2518431970197273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2533238506477013"/>
              <c:y val="3.78787878787878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2523412073490813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2443586487172974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2411181102362204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2374693082719498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Analysis!$B$38</c:f>
              <c:strCache>
                <c:ptCount val="1"/>
                <c:pt idx="0">
                  <c:v>Total</c:v>
                </c:pt>
              </c:strCache>
            </c:strRef>
          </c:tx>
          <c:spPr>
            <a:solidFill>
              <a:schemeClr val="accent1"/>
            </a:solidFill>
            <a:ln>
              <a:noFill/>
            </a:ln>
            <a:effectLst/>
          </c:spPr>
          <c:invertIfNegative val="0"/>
          <c:dLbls>
            <c:dLbl>
              <c:idx val="0"/>
              <c:layout>
                <c:manualLayout>
                  <c:x val="0.2374693082719498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192-4E9C-95D9-9A3BDDD05807}"/>
                </c:ext>
              </c:extLst>
            </c:dLbl>
            <c:dLbl>
              <c:idx val="1"/>
              <c:layout>
                <c:manualLayout>
                  <c:x val="0.24111811023622048"/>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192-4E9C-95D9-9A3BDDD05807}"/>
                </c:ext>
              </c:extLst>
            </c:dLbl>
            <c:dLbl>
              <c:idx val="2"/>
              <c:layout>
                <c:manualLayout>
                  <c:x val="0.2443586487172974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192-4E9C-95D9-9A3BDDD05807}"/>
                </c:ext>
              </c:extLst>
            </c:dLbl>
            <c:dLbl>
              <c:idx val="3"/>
              <c:layout>
                <c:manualLayout>
                  <c:x val="0.25234120734908139"/>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192-4E9C-95D9-9A3BDDD05807}"/>
                </c:ext>
              </c:extLst>
            </c:dLbl>
            <c:dLbl>
              <c:idx val="4"/>
              <c:layout>
                <c:manualLayout>
                  <c:x val="0.2533238506477013"/>
                  <c:y val="3.787878787878788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192-4E9C-95D9-9A3BDDD05807}"/>
                </c:ext>
              </c:extLst>
            </c:dLbl>
            <c:dLbl>
              <c:idx val="5"/>
              <c:layout>
                <c:manualLayout>
                  <c:x val="0.2518431970197273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192-4E9C-95D9-9A3BDDD05807}"/>
                </c:ext>
              </c:extLst>
            </c:dLbl>
            <c:dLbl>
              <c:idx val="6"/>
              <c:layout>
                <c:manualLayout>
                  <c:x val="0.27486512573025146"/>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192-4E9C-95D9-9A3BDDD05807}"/>
                </c:ext>
              </c:extLst>
            </c:dLbl>
            <c:dLbl>
              <c:idx val="7"/>
              <c:layout>
                <c:manualLayout>
                  <c:x val="0.27866057065447464"/>
                  <c:y val="-3.4721821112781798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192-4E9C-95D9-9A3BDDD05807}"/>
                </c:ext>
              </c:extLst>
            </c:dLbl>
            <c:dLbl>
              <c:idx val="8"/>
              <c:layout>
                <c:manualLayout>
                  <c:x val="0.29834815002963339"/>
                  <c:y val="-3.7878787878788053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192-4E9C-95D9-9A3BDDD05807}"/>
                </c:ext>
              </c:extLst>
            </c:dLbl>
            <c:dLbl>
              <c:idx val="9"/>
              <c:layout>
                <c:manualLayout>
                  <c:x val="0.38381813563627126"/>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192-4E9C-95D9-9A3BDDD058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Analysis!$A$39:$A$48</c:f>
              <c:strCache>
                <c:ptCount val="10"/>
                <c:pt idx="0">
                  <c:v>Nimis</c:v>
                </c:pt>
                <c:pt idx="1">
                  <c:v>Ignis</c:v>
                </c:pt>
                <c:pt idx="2">
                  <c:v>Abbas</c:v>
                </c:pt>
                <c:pt idx="3">
                  <c:v>Eligo</c:v>
                </c:pt>
                <c:pt idx="4">
                  <c:v>Maximus</c:v>
                </c:pt>
                <c:pt idx="5">
                  <c:v>Magis</c:v>
                </c:pt>
                <c:pt idx="6">
                  <c:v>Juvenis</c:v>
                </c:pt>
                <c:pt idx="7">
                  <c:v>Basium</c:v>
                </c:pt>
                <c:pt idx="8">
                  <c:v>Aqua</c:v>
                </c:pt>
                <c:pt idx="9">
                  <c:v>Talus</c:v>
                </c:pt>
              </c:strCache>
            </c:strRef>
          </c:cat>
          <c:val>
            <c:numRef>
              <c:f>Analysis!$B$39:$B$48</c:f>
              <c:numCache>
                <c:formatCode>General</c:formatCode>
                <c:ptCount val="10"/>
                <c:pt idx="0">
                  <c:v>91127075</c:v>
                </c:pt>
                <c:pt idx="1">
                  <c:v>92931924</c:v>
                </c:pt>
                <c:pt idx="2">
                  <c:v>95598664</c:v>
                </c:pt>
                <c:pt idx="3">
                  <c:v>96356041</c:v>
                </c:pt>
                <c:pt idx="4">
                  <c:v>97905814</c:v>
                </c:pt>
                <c:pt idx="5">
                  <c:v>99300981</c:v>
                </c:pt>
                <c:pt idx="6">
                  <c:v>105667917</c:v>
                </c:pt>
                <c:pt idx="7">
                  <c:v>109672968</c:v>
                </c:pt>
                <c:pt idx="8">
                  <c:v>118347813</c:v>
                </c:pt>
                <c:pt idx="9">
                  <c:v>159562527</c:v>
                </c:pt>
              </c:numCache>
            </c:numRef>
          </c:val>
          <c:extLst>
            <c:ext xmlns:c16="http://schemas.microsoft.com/office/drawing/2014/chart" uri="{C3380CC4-5D6E-409C-BE32-E72D297353CC}">
              <c16:uniqueId val="{00000000-B192-4E9C-95D9-9A3BDDD05807}"/>
            </c:ext>
          </c:extLst>
        </c:ser>
        <c:dLbls>
          <c:showLegendKey val="0"/>
          <c:showVal val="0"/>
          <c:showCatName val="0"/>
          <c:showSerName val="0"/>
          <c:showPercent val="0"/>
          <c:showBubbleSize val="0"/>
        </c:dLbls>
        <c:gapWidth val="35"/>
        <c:overlap val="100"/>
        <c:axId val="872038208"/>
        <c:axId val="872038624"/>
      </c:barChart>
      <c:catAx>
        <c:axId val="872038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NG"/>
          </a:p>
        </c:txPr>
        <c:crossAx val="872038624"/>
        <c:crosses val="autoZero"/>
        <c:auto val="1"/>
        <c:lblAlgn val="ctr"/>
        <c:lblOffset val="100"/>
        <c:noMultiLvlLbl val="0"/>
      </c:catAx>
      <c:valAx>
        <c:axId val="872038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95000"/>
                    <a:lumOff val="5000"/>
                  </a:schemeClr>
                </a:solidFill>
                <a:latin typeface="+mn-lt"/>
                <a:ea typeface="+mn-ea"/>
                <a:cs typeface="+mn-cs"/>
              </a:defRPr>
            </a:pPr>
            <a:endParaRPr lang="en-NG"/>
          </a:p>
        </c:txPr>
        <c:crossAx val="87203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[Opportunity Track _analysis.xlsx]Analysis!PivotTable27</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Analysis!$B$58</c:f>
              <c:strCache>
                <c:ptCount val="1"/>
                <c:pt idx="0">
                  <c:v>Total</c:v>
                </c:pt>
              </c:strCache>
            </c:strRef>
          </c:tx>
          <c:spPr>
            <a:solidFill>
              <a:schemeClr val="accent1"/>
            </a:solidFill>
            <a:ln>
              <a:noFill/>
            </a:ln>
            <a:effectLst/>
          </c:spPr>
          <c:invertIfNegative val="0"/>
          <c:cat>
            <c:strRef>
              <c:f>Analysis!$A$59:$A$68</c:f>
              <c:strCache>
                <c:ptCount val="10"/>
                <c:pt idx="0">
                  <c:v>Meddrill</c:v>
                </c:pt>
                <c:pt idx="1">
                  <c:v>Lamdexon</c:v>
                </c:pt>
                <c:pt idx="2">
                  <c:v>Standrill</c:v>
                </c:pt>
                <c:pt idx="3">
                  <c:v>Statcom</c:v>
                </c:pt>
                <c:pt idx="4">
                  <c:v>Ware-core</c:v>
                </c:pt>
                <c:pt idx="5">
                  <c:v>Inkix</c:v>
                </c:pt>
                <c:pt idx="6">
                  <c:v>Acetex</c:v>
                </c:pt>
                <c:pt idx="7">
                  <c:v>Zaptechno</c:v>
                </c:pt>
                <c:pt idx="8">
                  <c:v>Lanetrans</c:v>
                </c:pt>
                <c:pt idx="9">
                  <c:v>zumplus</c:v>
                </c:pt>
              </c:strCache>
            </c:strRef>
          </c:cat>
          <c:val>
            <c:numRef>
              <c:f>Analysis!$B$59:$B$68</c:f>
              <c:numCache>
                <c:formatCode>General</c:formatCode>
                <c:ptCount val="10"/>
                <c:pt idx="0">
                  <c:v>17910507</c:v>
                </c:pt>
                <c:pt idx="1">
                  <c:v>20494859</c:v>
                </c:pt>
                <c:pt idx="2">
                  <c:v>23405301</c:v>
                </c:pt>
                <c:pt idx="3">
                  <c:v>23800021</c:v>
                </c:pt>
                <c:pt idx="4">
                  <c:v>24622308</c:v>
                </c:pt>
                <c:pt idx="5">
                  <c:v>24833629</c:v>
                </c:pt>
                <c:pt idx="6">
                  <c:v>24881513</c:v>
                </c:pt>
                <c:pt idx="7">
                  <c:v>27958121</c:v>
                </c:pt>
                <c:pt idx="8">
                  <c:v>36507731</c:v>
                </c:pt>
                <c:pt idx="9">
                  <c:v>42707124</c:v>
                </c:pt>
              </c:numCache>
            </c:numRef>
          </c:val>
          <c:extLst>
            <c:ext xmlns:c16="http://schemas.microsoft.com/office/drawing/2014/chart" uri="{C3380CC4-5D6E-409C-BE32-E72D297353CC}">
              <c16:uniqueId val="{00000000-4D7B-4EF3-A38E-BE7A1F26FA82}"/>
            </c:ext>
          </c:extLst>
        </c:ser>
        <c:dLbls>
          <c:showLegendKey val="0"/>
          <c:showVal val="0"/>
          <c:showCatName val="0"/>
          <c:showSerName val="0"/>
          <c:showPercent val="0"/>
          <c:showBubbleSize val="0"/>
        </c:dLbls>
        <c:gapWidth val="35"/>
        <c:overlap val="100"/>
        <c:axId val="871986624"/>
        <c:axId val="871994944"/>
      </c:barChart>
      <c:catAx>
        <c:axId val="87198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1994944"/>
        <c:crosses val="autoZero"/>
        <c:auto val="1"/>
        <c:lblAlgn val="ctr"/>
        <c:lblOffset val="100"/>
        <c:noMultiLvlLbl val="0"/>
      </c:catAx>
      <c:valAx>
        <c:axId val="87199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198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[Opportunity Track _analysis.xlsx]Analysis!PivotTable23</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Analysis!$A$18:$A$20</c:f>
              <c:strCache>
                <c:ptCount val="3"/>
                <c:pt idx="0">
                  <c:v>Large</c:v>
                </c:pt>
                <c:pt idx="1">
                  <c:v>Medium</c:v>
                </c:pt>
                <c:pt idx="2">
                  <c:v>Small</c:v>
                </c:pt>
              </c:strCache>
            </c:strRef>
          </c:cat>
          <c:val>
            <c:numRef>
              <c:f>Analysis!$B$18:$B$20</c:f>
              <c:numCache>
                <c:formatCode>General</c:formatCode>
                <c:ptCount val="3"/>
                <c:pt idx="0">
                  <c:v>34.000000000000064</c:v>
                </c:pt>
                <c:pt idx="1">
                  <c:v>38.10000000000003</c:v>
                </c:pt>
                <c:pt idx="2">
                  <c:v>36.500000000000057</c:v>
                </c:pt>
              </c:numCache>
            </c:numRef>
          </c:val>
          <c:smooth val="0"/>
          <c:extLst>
            <c:ext xmlns:c16="http://schemas.microsoft.com/office/drawing/2014/chart" uri="{C3380CC4-5D6E-409C-BE32-E72D297353CC}">
              <c16:uniqueId val="{00000000-B11F-4AC7-81E5-917AE45C2DF0}"/>
            </c:ext>
          </c:extLst>
        </c:ser>
        <c:dLbls>
          <c:showLegendKey val="0"/>
          <c:showVal val="0"/>
          <c:showCatName val="0"/>
          <c:showSerName val="0"/>
          <c:showPercent val="0"/>
          <c:showBubbleSize val="0"/>
        </c:dLbls>
        <c:marker val="1"/>
        <c:smooth val="0"/>
        <c:axId val="1625285216"/>
        <c:axId val="1625286880"/>
      </c:lineChart>
      <c:catAx>
        <c:axId val="162528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G"/>
          </a:p>
        </c:txPr>
        <c:crossAx val="1625286880"/>
        <c:crosses val="autoZero"/>
        <c:auto val="1"/>
        <c:lblAlgn val="ctr"/>
        <c:lblOffset val="100"/>
        <c:noMultiLvlLbl val="0"/>
      </c:catAx>
      <c:valAx>
        <c:axId val="162528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25285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[Opportunity Track _analysis.xlsx]Analysis!PivotTable24</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Analysis!$K$36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Analysis!$J$37:$J$56</c:f>
              <c:multiLvlStrCache>
                <c:ptCount val="15"/>
                <c:lvl>
                  <c:pt idx="0">
                    <c:v>Large</c:v>
                  </c:pt>
                  <c:pt idx="1">
                    <c:v>Medium</c:v>
                  </c:pt>
                  <c:pt idx="2">
                    <c:v>Small</c:v>
                  </c:pt>
                  <c:pt idx="3">
                    <c:v>Large</c:v>
                  </c:pt>
                  <c:pt idx="4">
                    <c:v>Medium</c:v>
                  </c:pt>
                  <c:pt idx="5">
                    <c:v>Small</c:v>
                  </c:pt>
                  <c:pt idx="6">
                    <c:v>Large</c:v>
                  </c:pt>
                  <c:pt idx="7">
                    <c:v>Medium</c:v>
                  </c:pt>
                  <c:pt idx="8">
                    <c:v>Small</c:v>
                  </c:pt>
                  <c:pt idx="9">
                    <c:v>Large</c:v>
                  </c:pt>
                  <c:pt idx="10">
                    <c:v>Medium</c:v>
                  </c:pt>
                  <c:pt idx="11">
                    <c:v>Small</c:v>
                  </c:pt>
                  <c:pt idx="12">
                    <c:v>Large</c:v>
                  </c:pt>
                  <c:pt idx="13">
                    <c:v>Medium</c:v>
                  </c:pt>
                  <c:pt idx="14">
                    <c:v>Small</c:v>
                  </c:pt>
                </c:lvl>
                <c:lvl>
                  <c:pt idx="0">
                    <c:v>Finalize</c:v>
                  </c:pt>
                  <c:pt idx="3">
                    <c:v>Lead</c:v>
                  </c:pt>
                  <c:pt idx="6">
                    <c:v>Proposal</c:v>
                  </c:pt>
                  <c:pt idx="9">
                    <c:v>Qualify</c:v>
                  </c:pt>
                  <c:pt idx="12">
                    <c:v>Solution</c:v>
                  </c:pt>
                </c:lvl>
              </c:multiLvlStrCache>
            </c:multiLvlStrRef>
          </c:cat>
          <c:val>
            <c:numRef>
              <c:f>Analysis!$K$37:$K$56</c:f>
              <c:numCache>
                <c:formatCode>General</c:formatCode>
                <c:ptCount val="15"/>
                <c:pt idx="0">
                  <c:v>6.3999999999999995</c:v>
                </c:pt>
                <c:pt idx="1">
                  <c:v>3.2</c:v>
                </c:pt>
                <c:pt idx="2">
                  <c:v>1.6</c:v>
                </c:pt>
                <c:pt idx="3">
                  <c:v>10.599999999999978</c:v>
                </c:pt>
                <c:pt idx="4">
                  <c:v>7.6999999999999886</c:v>
                </c:pt>
                <c:pt idx="5">
                  <c:v>8.4999999999999858</c:v>
                </c:pt>
                <c:pt idx="6">
                  <c:v>4.8</c:v>
                </c:pt>
                <c:pt idx="7">
                  <c:v>8.9999999999999982</c:v>
                </c:pt>
                <c:pt idx="8">
                  <c:v>8.3999999999999986</c:v>
                </c:pt>
                <c:pt idx="9">
                  <c:v>4.2000000000000011</c:v>
                </c:pt>
                <c:pt idx="10">
                  <c:v>7.8000000000000043</c:v>
                </c:pt>
                <c:pt idx="11">
                  <c:v>6.8000000000000034</c:v>
                </c:pt>
                <c:pt idx="12">
                  <c:v>8.0000000000000018</c:v>
                </c:pt>
                <c:pt idx="13">
                  <c:v>10.400000000000004</c:v>
                </c:pt>
                <c:pt idx="14">
                  <c:v>11.200000000000005</c:v>
                </c:pt>
              </c:numCache>
            </c:numRef>
          </c:val>
          <c:extLst>
            <c:ext xmlns:c16="http://schemas.microsoft.com/office/drawing/2014/chart" uri="{C3380CC4-5D6E-409C-BE32-E72D297353CC}">
              <c16:uniqueId val="{00000000-1A04-4284-B0A3-669C17BCD735}"/>
            </c:ext>
          </c:extLst>
        </c:ser>
        <c:dLbls>
          <c:dLblPos val="ctr"/>
          <c:showLegendKey val="0"/>
          <c:showVal val="1"/>
          <c:showCatName val="0"/>
          <c:showSerName val="0"/>
          <c:showPercent val="0"/>
          <c:showBubbleSize val="0"/>
        </c:dLbls>
        <c:gapWidth val="44"/>
        <c:overlap val="100"/>
        <c:axId val="768008064"/>
        <c:axId val="768008896"/>
      </c:barChart>
      <c:catAx>
        <c:axId val="76800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68008896"/>
        <c:crosses val="autoZero"/>
        <c:auto val="1"/>
        <c:lblAlgn val="ctr"/>
        <c:lblOffset val="100"/>
        <c:noMultiLvlLbl val="0"/>
      </c:catAx>
      <c:valAx>
        <c:axId val="76800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68008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[Opportunity Track _analysis.xlsx]Analysis!PivotTable15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Analysis!$D$38</c:f>
              <c:strCache>
                <c:ptCount val="1"/>
                <c:pt idx="0">
                  <c:v>Total</c:v>
                </c:pt>
              </c:strCache>
            </c:strRef>
          </c:tx>
          <c:spPr>
            <a:solidFill>
              <a:schemeClr val="accent1"/>
            </a:solidFill>
            <a:ln>
              <a:noFill/>
            </a:ln>
            <a:effectLst/>
          </c:spPr>
          <c:invertIfNegative val="0"/>
          <c:cat>
            <c:strRef>
              <c:f>Analysis!$C$39:$C$41</c:f>
              <c:strCache>
                <c:ptCount val="3"/>
                <c:pt idx="0">
                  <c:v>Large</c:v>
                </c:pt>
                <c:pt idx="1">
                  <c:v>Medium</c:v>
                </c:pt>
                <c:pt idx="2">
                  <c:v>Small</c:v>
                </c:pt>
              </c:strCache>
            </c:strRef>
          </c:cat>
          <c:val>
            <c:numRef>
              <c:f>Analysis!$D$39:$D$41</c:f>
              <c:numCache>
                <c:formatCode>General</c:formatCode>
                <c:ptCount val="3"/>
                <c:pt idx="0">
                  <c:v>1278736618</c:v>
                </c:pt>
                <c:pt idx="1">
                  <c:v>644772950</c:v>
                </c:pt>
                <c:pt idx="2">
                  <c:v>187395559</c:v>
                </c:pt>
              </c:numCache>
            </c:numRef>
          </c:val>
          <c:extLst>
            <c:ext xmlns:c16="http://schemas.microsoft.com/office/drawing/2014/chart" uri="{C3380CC4-5D6E-409C-BE32-E72D297353CC}">
              <c16:uniqueId val="{00000000-5DE7-4484-9F94-C4460FE5A1F3}"/>
            </c:ext>
          </c:extLst>
        </c:ser>
        <c:dLbls>
          <c:showLegendKey val="0"/>
          <c:showVal val="0"/>
          <c:showCatName val="0"/>
          <c:showSerName val="0"/>
          <c:showPercent val="0"/>
          <c:showBubbleSize val="0"/>
        </c:dLbls>
        <c:gapWidth val="36"/>
        <c:overlap val="-27"/>
        <c:axId val="768045920"/>
        <c:axId val="768041344"/>
      </c:barChart>
      <c:catAx>
        <c:axId val="76804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G"/>
          </a:p>
        </c:txPr>
        <c:crossAx val="768041344"/>
        <c:crosses val="autoZero"/>
        <c:auto val="1"/>
        <c:lblAlgn val="ctr"/>
        <c:lblOffset val="100"/>
        <c:noMultiLvlLbl val="0"/>
      </c:catAx>
      <c:valAx>
        <c:axId val="76804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6804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[Opportunity Track _analysis.xlsx]Analysis!PivotTable26</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Analysis!$M$36</c:f>
              <c:strCache>
                <c:ptCount val="1"/>
                <c:pt idx="0">
                  <c:v>Total</c:v>
                </c:pt>
              </c:strCache>
            </c:strRef>
          </c:tx>
          <c:spPr>
            <a:solidFill>
              <a:schemeClr val="accent1"/>
            </a:solidFill>
            <a:ln>
              <a:noFill/>
            </a:ln>
            <a:effectLst/>
          </c:spPr>
          <c:invertIfNegative val="0"/>
          <c:cat>
            <c:multiLvlStrRef>
              <c:f>Analysis!$L$37:$L$56</c:f>
              <c:multiLvlStrCache>
                <c:ptCount val="15"/>
                <c:lvl>
                  <c:pt idx="0">
                    <c:v>Large</c:v>
                  </c:pt>
                  <c:pt idx="1">
                    <c:v>Medium</c:v>
                  </c:pt>
                  <c:pt idx="2">
                    <c:v>Small</c:v>
                  </c:pt>
                  <c:pt idx="3">
                    <c:v>Large</c:v>
                  </c:pt>
                  <c:pt idx="4">
                    <c:v>Medium</c:v>
                  </c:pt>
                  <c:pt idx="5">
                    <c:v>Small</c:v>
                  </c:pt>
                  <c:pt idx="6">
                    <c:v>Large</c:v>
                  </c:pt>
                  <c:pt idx="7">
                    <c:v>Medium</c:v>
                  </c:pt>
                  <c:pt idx="8">
                    <c:v>Small</c:v>
                  </c:pt>
                  <c:pt idx="9">
                    <c:v>Large</c:v>
                  </c:pt>
                  <c:pt idx="10">
                    <c:v>Medium</c:v>
                  </c:pt>
                  <c:pt idx="11">
                    <c:v>Small</c:v>
                  </c:pt>
                  <c:pt idx="12">
                    <c:v>Large</c:v>
                  </c:pt>
                  <c:pt idx="13">
                    <c:v>Medium</c:v>
                  </c:pt>
                  <c:pt idx="14">
                    <c:v>Small</c:v>
                  </c:pt>
                </c:lvl>
                <c:lvl>
                  <c:pt idx="0">
                    <c:v>Finalize</c:v>
                  </c:pt>
                  <c:pt idx="3">
                    <c:v>Lead</c:v>
                  </c:pt>
                  <c:pt idx="6">
                    <c:v>Proposal</c:v>
                  </c:pt>
                  <c:pt idx="9">
                    <c:v>Qualify</c:v>
                  </c:pt>
                  <c:pt idx="12">
                    <c:v>Solution</c:v>
                  </c:pt>
                </c:lvl>
              </c:multiLvlStrCache>
            </c:multiLvlStrRef>
          </c:cat>
          <c:val>
            <c:numRef>
              <c:f>Analysis!$M$37:$M$56</c:f>
              <c:numCache>
                <c:formatCode>General</c:formatCode>
                <c:ptCount val="15"/>
                <c:pt idx="0">
                  <c:v>54792441</c:v>
                </c:pt>
                <c:pt idx="1">
                  <c:v>16900526</c:v>
                </c:pt>
                <c:pt idx="2">
                  <c:v>3481892</c:v>
                </c:pt>
                <c:pt idx="3">
                  <c:v>844749823</c:v>
                </c:pt>
                <c:pt idx="4">
                  <c:v>302926601</c:v>
                </c:pt>
                <c:pt idx="5">
                  <c:v>89944944</c:v>
                </c:pt>
                <c:pt idx="6">
                  <c:v>65792448</c:v>
                </c:pt>
                <c:pt idx="7">
                  <c:v>62347679</c:v>
                </c:pt>
                <c:pt idx="8">
                  <c:v>21586335</c:v>
                </c:pt>
                <c:pt idx="9">
                  <c:v>165222250</c:v>
                </c:pt>
                <c:pt idx="10">
                  <c:v>153456509</c:v>
                </c:pt>
                <c:pt idx="11">
                  <c:v>41171219</c:v>
                </c:pt>
                <c:pt idx="12">
                  <c:v>148179656</c:v>
                </c:pt>
                <c:pt idx="13">
                  <c:v>109141635</c:v>
                </c:pt>
                <c:pt idx="14">
                  <c:v>31211169</c:v>
                </c:pt>
              </c:numCache>
            </c:numRef>
          </c:val>
          <c:extLst>
            <c:ext xmlns:c16="http://schemas.microsoft.com/office/drawing/2014/chart" uri="{C3380CC4-5D6E-409C-BE32-E72D297353CC}">
              <c16:uniqueId val="{00000000-8F78-41A2-9C82-9C000A51396C}"/>
            </c:ext>
          </c:extLst>
        </c:ser>
        <c:dLbls>
          <c:showLegendKey val="0"/>
          <c:showVal val="0"/>
          <c:showCatName val="0"/>
          <c:showSerName val="0"/>
          <c:showPercent val="0"/>
          <c:showBubbleSize val="0"/>
        </c:dLbls>
        <c:gapWidth val="28"/>
        <c:overlap val="100"/>
        <c:axId val="768041760"/>
        <c:axId val="768038848"/>
      </c:barChart>
      <c:catAx>
        <c:axId val="76804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68038848"/>
        <c:crosses val="autoZero"/>
        <c:auto val="1"/>
        <c:lblAlgn val="ctr"/>
        <c:lblOffset val="100"/>
        <c:noMultiLvlLbl val="0"/>
      </c:catAx>
      <c:valAx>
        <c:axId val="76803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6804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[Opportunity Track _analysis.xlsx]Analysis!PivotTable17</c:name>
    <c:fmtId val="7"/>
  </c:pivotSource>
  <c:chart>
    <c:autoTitleDeleted val="1"/>
    <c:pivotFmts>
      <c:pivotFmt>
        <c:idx val="0"/>
        <c:spPr>
          <a:solidFill>
            <a:schemeClr val="accent1"/>
          </a:solidFill>
          <a:ln w="19050">
            <a:solidFill>
              <a:schemeClr val="lt1"/>
            </a:solid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lumMod val="75000"/>
            </a:schemeClr>
          </a:solidFill>
          <a:ln w="19050">
            <a:noFill/>
          </a:ln>
          <a:effectLst/>
        </c:spPr>
      </c:pivotFmt>
      <c:pivotFmt>
        <c:idx val="8"/>
        <c:spPr>
          <a:solidFill>
            <a:schemeClr val="accent1">
              <a:lumMod val="60000"/>
              <a:lumOff val="40000"/>
            </a:schemeClr>
          </a:solidFill>
          <a:ln w="19050">
            <a:solidFill>
              <a:schemeClr val="lt1"/>
            </a:solidFill>
          </a:ln>
          <a:effectLst/>
        </c:spPr>
      </c:pivotFmt>
    </c:pivotFmts>
    <c:plotArea>
      <c:layout/>
      <c:doughnutChart>
        <c:varyColors val="1"/>
        <c:ser>
          <c:idx val="0"/>
          <c:order val="0"/>
          <c:tx>
            <c:strRef>
              <c:f>Analysis!$D$48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FB-4E45-9FF8-295B29097AD2}"/>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F3FB-4E45-9FF8-295B29097AD2}"/>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F3FB-4E45-9FF8-295B29097AD2}"/>
              </c:ext>
            </c:extLst>
          </c:dPt>
          <c:dLbls>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Analysis!$C$49:$C$51</c:f>
              <c:strCache>
                <c:ptCount val="3"/>
                <c:pt idx="0">
                  <c:v>Central</c:v>
                </c:pt>
                <c:pt idx="1">
                  <c:v>East</c:v>
                </c:pt>
                <c:pt idx="2">
                  <c:v>West</c:v>
                </c:pt>
              </c:strCache>
            </c:strRef>
          </c:cat>
          <c:val>
            <c:numRef>
              <c:f>Analysis!$D$49:$D$51</c:f>
              <c:numCache>
                <c:formatCode>General</c:formatCode>
                <c:ptCount val="3"/>
                <c:pt idx="0">
                  <c:v>790058782</c:v>
                </c:pt>
                <c:pt idx="1">
                  <c:v>894594513</c:v>
                </c:pt>
                <c:pt idx="2">
                  <c:v>426251832</c:v>
                </c:pt>
              </c:numCache>
            </c:numRef>
          </c:val>
          <c:extLst>
            <c:ext xmlns:c16="http://schemas.microsoft.com/office/drawing/2014/chart" uri="{C3380CC4-5D6E-409C-BE32-E72D297353CC}">
              <c16:uniqueId val="{00000006-F3FB-4E45-9FF8-295B29097AD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[Opportunity Track _analysis.xlsx]Analysis!PivotTable19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Analysis!$D$59</c:f>
              <c:strCache>
                <c:ptCount val="1"/>
                <c:pt idx="0">
                  <c:v>Total</c:v>
                </c:pt>
              </c:strCache>
            </c:strRef>
          </c:tx>
          <c:spPr>
            <a:solidFill>
              <a:schemeClr val="accent1"/>
            </a:solidFill>
            <a:ln>
              <a:noFill/>
            </a:ln>
            <a:effectLst/>
          </c:spPr>
          <c:invertIfNegative val="0"/>
          <c:cat>
            <c:multiLvlStrRef>
              <c:f>Analysis!$C$60:$C$68</c:f>
              <c:multiLvlStrCache>
                <c:ptCount val="6"/>
                <c:lvl>
                  <c:pt idx="0">
                    <c:v>No</c:v>
                  </c:pt>
                  <c:pt idx="1">
                    <c:v>Yes</c:v>
                  </c:pt>
                  <c:pt idx="2">
                    <c:v>No</c:v>
                  </c:pt>
                  <c:pt idx="3">
                    <c:v>Yes</c:v>
                  </c:pt>
                  <c:pt idx="4">
                    <c:v>No</c:v>
                  </c:pt>
                  <c:pt idx="5">
                    <c:v>Yes</c:v>
                  </c:pt>
                </c:lvl>
                <c:lvl>
                  <c:pt idx="0">
                    <c:v>Large</c:v>
                  </c:pt>
                  <c:pt idx="2">
                    <c:v>Medium</c:v>
                  </c:pt>
                  <c:pt idx="4">
                    <c:v>Small</c:v>
                  </c:pt>
                </c:lvl>
              </c:multiLvlStrCache>
            </c:multiLvlStrRef>
          </c:cat>
          <c:val>
            <c:numRef>
              <c:f>Analysis!$D$60:$D$68</c:f>
              <c:numCache>
                <c:formatCode>General</c:formatCode>
                <c:ptCount val="6"/>
                <c:pt idx="0">
                  <c:v>152730160</c:v>
                </c:pt>
                <c:pt idx="1">
                  <c:v>1126006458</c:v>
                </c:pt>
                <c:pt idx="2">
                  <c:v>372325370</c:v>
                </c:pt>
                <c:pt idx="3">
                  <c:v>272447580</c:v>
                </c:pt>
                <c:pt idx="4">
                  <c:v>119834211</c:v>
                </c:pt>
                <c:pt idx="5">
                  <c:v>67561348</c:v>
                </c:pt>
              </c:numCache>
            </c:numRef>
          </c:val>
          <c:extLst>
            <c:ext xmlns:c16="http://schemas.microsoft.com/office/drawing/2014/chart" uri="{C3380CC4-5D6E-409C-BE32-E72D297353CC}">
              <c16:uniqueId val="{00000000-BA20-4B02-A7A8-9D273B4E7302}"/>
            </c:ext>
          </c:extLst>
        </c:ser>
        <c:dLbls>
          <c:showLegendKey val="0"/>
          <c:showVal val="0"/>
          <c:showCatName val="0"/>
          <c:showSerName val="0"/>
          <c:showPercent val="0"/>
          <c:showBubbleSize val="0"/>
        </c:dLbls>
        <c:gapWidth val="48"/>
        <c:axId val="1619459632"/>
        <c:axId val="1619457552"/>
      </c:barChart>
      <c:catAx>
        <c:axId val="1619459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crossAx val="1619457552"/>
        <c:crosses val="autoZero"/>
        <c:auto val="1"/>
        <c:lblAlgn val="ctr"/>
        <c:lblOffset val="100"/>
        <c:noMultiLvlLbl val="0"/>
      </c:catAx>
      <c:valAx>
        <c:axId val="1619457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1945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[Opportunity Track _analysis.xlsx]Analysis!PivotTable13</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Analysis!$B$23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Analysis!$A$24:$A$35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Analysis!$B$24:$B$35</c:f>
              <c:numCache>
                <c:formatCode>General</c:formatCode>
                <c:ptCount val="12"/>
                <c:pt idx="0">
                  <c:v>157136985</c:v>
                </c:pt>
                <c:pt idx="1">
                  <c:v>109153825</c:v>
                </c:pt>
                <c:pt idx="2">
                  <c:v>154111067</c:v>
                </c:pt>
                <c:pt idx="3">
                  <c:v>172724225</c:v>
                </c:pt>
                <c:pt idx="4">
                  <c:v>230146552</c:v>
                </c:pt>
                <c:pt idx="5">
                  <c:v>287958446</c:v>
                </c:pt>
                <c:pt idx="6">
                  <c:v>173165883</c:v>
                </c:pt>
                <c:pt idx="7">
                  <c:v>125477462</c:v>
                </c:pt>
                <c:pt idx="8">
                  <c:v>132759221</c:v>
                </c:pt>
                <c:pt idx="9">
                  <c:v>85879752</c:v>
                </c:pt>
                <c:pt idx="10">
                  <c:v>128587741</c:v>
                </c:pt>
                <c:pt idx="11">
                  <c:v>353803968</c:v>
                </c:pt>
              </c:numCache>
            </c:numRef>
          </c:val>
          <c:smooth val="0"/>
          <c:extLst>
            <c:ext xmlns:c16="http://schemas.microsoft.com/office/drawing/2014/chart" uri="{C3380CC4-5D6E-409C-BE32-E72D297353CC}">
              <c16:uniqueId val="{00000000-DBE0-4723-9FAC-214F76450A6A}"/>
            </c:ext>
          </c:extLst>
        </c:ser>
        <c:dLbls>
          <c:showLegendKey val="0"/>
          <c:showVal val="0"/>
          <c:showCatName val="0"/>
          <c:showSerName val="0"/>
          <c:showPercent val="0"/>
          <c:showBubbleSize val="0"/>
        </c:dLbls>
        <c:marker val="1"/>
        <c:smooth val="0"/>
        <c:axId val="555272704"/>
        <c:axId val="555281440"/>
      </c:lineChart>
      <c:catAx>
        <c:axId val="55527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55281440"/>
        <c:crosses val="autoZero"/>
        <c:auto val="1"/>
        <c:lblAlgn val="ctr"/>
        <c:lblOffset val="100"/>
        <c:noMultiLvlLbl val="0"/>
      </c:catAx>
      <c:valAx>
        <c:axId val="55528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5527270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12" Type="http://schemas.openxmlformats.org/officeDocument/2006/relationships/chart" Target="../charts/chart23.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7</xdr:col>
      <xdr:colOff>371475</xdr:colOff>
      <xdr:row>0</xdr:row>
      <xdr:rowOff>47625</xdr:rowOff>
    </xdr:from>
    <xdr:to>
      <xdr:col>13</xdr:col>
      <xdr:colOff>209549</xdr:colOff>
      <xdr:row>1</xdr:row>
      <xdr:rowOff>142875</xdr:rowOff>
    </xdr:to>
    <xdr:sp macro="" textlink="">
      <xdr:nvSpPr>
        <xdr:cNvPr id="2" name="Rectangle: Rounded Corners 1">
          <a:extLst>
            <a:ext uri="{FF2B5EF4-FFF2-40B4-BE49-F238E27FC236}">
              <a16:creationId xmlns:a16="http://schemas.microsoft.com/office/drawing/2014/main" id="{1C52639F-3803-2BE8-C250-26DA689B2CCF}"/>
            </a:ext>
          </a:extLst>
        </xdr:cNvPr>
        <xdr:cNvSpPr/>
      </xdr:nvSpPr>
      <xdr:spPr>
        <a:xfrm>
          <a:off x="4638675" y="47625"/>
          <a:ext cx="3495674" cy="285750"/>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400"/>
            <a:t>Opportunity Track Visualization</a:t>
          </a:r>
          <a:endParaRPr lang="en-NG" sz="1400"/>
        </a:p>
      </xdr:txBody>
    </xdr:sp>
    <xdr:clientData/>
  </xdr:twoCellAnchor>
  <xdr:twoCellAnchor>
    <xdr:from>
      <xdr:col>0</xdr:col>
      <xdr:colOff>590550</xdr:colOff>
      <xdr:row>5</xdr:row>
      <xdr:rowOff>190498</xdr:rowOff>
    </xdr:from>
    <xdr:to>
      <xdr:col>18</xdr:col>
      <xdr:colOff>190501</xdr:colOff>
      <xdr:row>16</xdr:row>
      <xdr:rowOff>28575</xdr:rowOff>
    </xdr:to>
    <xdr:sp macro="" textlink="">
      <xdr:nvSpPr>
        <xdr:cNvPr id="3" name="Rectangle 2">
          <a:extLst>
            <a:ext uri="{FF2B5EF4-FFF2-40B4-BE49-F238E27FC236}">
              <a16:creationId xmlns:a16="http://schemas.microsoft.com/office/drawing/2014/main" id="{3908FD17-D4A0-562E-F7B5-DBB4565EBC69}"/>
            </a:ext>
          </a:extLst>
        </xdr:cNvPr>
        <xdr:cNvSpPr/>
      </xdr:nvSpPr>
      <xdr:spPr>
        <a:xfrm>
          <a:off x="590550" y="1142998"/>
          <a:ext cx="10753726" cy="193357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200"/>
            <a:t>Opportunity</a:t>
          </a:r>
          <a:r>
            <a:rPr lang="en-US" sz="1200" baseline="0"/>
            <a:t> Track Dataset is an xlsx file(excel files) that contain Six Spread Sheet and each contain an extension columns of the Main Sheet. </a:t>
          </a:r>
        </a:p>
        <a:p>
          <a:pPr algn="l"/>
          <a:r>
            <a:rPr lang="en-US" sz="1200" baseline="0"/>
            <a:t>We carried out some few extraction and we join from the other sheet to the main sheet and we are able to come out with a complete data of Opportunity Track dataset.</a:t>
          </a:r>
        </a:p>
        <a:p>
          <a:pPr algn="l"/>
          <a:r>
            <a:rPr lang="en-US" sz="1200" baseline="0"/>
            <a:t>Data Descriptive: 9 string(alphabetical) Columns, 11 Numerical columns which make total sum of 20 Columns.</a:t>
          </a:r>
        </a:p>
        <a:p>
          <a:pPr algn="l"/>
          <a:r>
            <a:rPr lang="en-US" sz="1200" baseline="0"/>
            <a:t>Opportunity Track data is a Company that have branches in very region of the state in different shape and sizes.</a:t>
          </a:r>
        </a:p>
        <a:p>
          <a:pPr algn="l"/>
          <a:r>
            <a:rPr lang="en-US" sz="1200" baseline="0"/>
            <a:t>❌ NO missing Values,</a:t>
          </a:r>
        </a:p>
        <a:p>
          <a:pPr algn="l"/>
          <a:r>
            <a:rPr lang="en-US" sz="1200" baseline="0"/>
            <a:t>✅Formatted the Year,month Columns</a:t>
          </a:r>
        </a:p>
        <a:p>
          <a:pPr algn="l"/>
          <a:endParaRPr lang="en-US" sz="1200" baseline="0"/>
        </a:p>
        <a:p>
          <a:pPr algn="l"/>
          <a:r>
            <a:rPr lang="en-US" sz="1200" baseline="0"/>
            <a:t>Here come Our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57150</xdr:rowOff>
    </xdr:from>
    <xdr:to>
      <xdr:col>31</xdr:col>
      <xdr:colOff>0</xdr:colOff>
      <xdr:row>19</xdr:row>
      <xdr:rowOff>86591</xdr:rowOff>
    </xdr:to>
    <xdr:sp macro="" textlink="">
      <xdr:nvSpPr>
        <xdr:cNvPr id="5" name="Double Wave 4">
          <a:extLst>
            <a:ext uri="{FF2B5EF4-FFF2-40B4-BE49-F238E27FC236}">
              <a16:creationId xmlns:a16="http://schemas.microsoft.com/office/drawing/2014/main" id="{B320A32D-363D-D7E7-AB24-2F63F842AA4A}"/>
            </a:ext>
          </a:extLst>
        </xdr:cNvPr>
        <xdr:cNvSpPr/>
      </xdr:nvSpPr>
      <xdr:spPr>
        <a:xfrm>
          <a:off x="0" y="57150"/>
          <a:ext cx="18790227" cy="3594100"/>
        </a:xfrm>
        <a:prstGeom prst="doubleWave">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r>
            <a:rPr lang="en-US" sz="2000" b="1">
              <a:solidFill>
                <a:schemeClr val="dk1"/>
              </a:solidFill>
              <a:effectLst/>
              <a:latin typeface="+mn-lt"/>
              <a:ea typeface="+mn-ea"/>
              <a:cs typeface="+mn-cs"/>
            </a:rPr>
            <a:t>Opportunity</a:t>
          </a:r>
          <a:r>
            <a:rPr lang="en-US" sz="2000" b="1" baseline="0">
              <a:solidFill>
                <a:schemeClr val="dk1"/>
              </a:solidFill>
              <a:effectLst/>
              <a:latin typeface="+mn-lt"/>
              <a:ea typeface="+mn-ea"/>
              <a:cs typeface="+mn-cs"/>
            </a:rPr>
            <a:t> Track Dataset </a:t>
          </a:r>
          <a:r>
            <a:rPr lang="en-US" sz="1800" baseline="0">
              <a:solidFill>
                <a:schemeClr val="dk1"/>
              </a:solidFill>
              <a:effectLst/>
              <a:latin typeface="+mn-lt"/>
              <a:ea typeface="+mn-ea"/>
              <a:cs typeface="+mn-cs"/>
            </a:rPr>
            <a:t>is an xlsx file(excel files) that contain Six(6) Spread Sheet and each contain an extension columns of the Main Sheet. </a:t>
          </a:r>
        </a:p>
        <a:p>
          <a:r>
            <a:rPr lang="en-US" sz="1800" baseline="0">
              <a:solidFill>
                <a:schemeClr val="dk1"/>
              </a:solidFill>
              <a:effectLst/>
              <a:latin typeface="+mn-lt"/>
              <a:ea typeface="+mn-ea"/>
              <a:cs typeface="+mn-cs"/>
            </a:rPr>
            <a:t>Step One:</a:t>
          </a:r>
          <a:endParaRPr lang="en-NG" sz="1800">
            <a:effectLst/>
          </a:endParaRPr>
        </a:p>
        <a:p>
          <a:r>
            <a:rPr lang="en-US" sz="1800" baseline="0">
              <a:solidFill>
                <a:schemeClr val="dk1"/>
              </a:solidFill>
              <a:effectLst/>
              <a:latin typeface="+mn-lt"/>
              <a:ea typeface="+mn-ea"/>
              <a:cs typeface="+mn-cs"/>
            </a:rPr>
            <a:t>We carried out some few extraction and we join from the other sheet to the main sheet and we are able to come out with a complete data of Opportunity Track dataset.</a:t>
          </a:r>
        </a:p>
        <a:p>
          <a:r>
            <a:rPr lang="en-US" sz="1800" baseline="0">
              <a:solidFill>
                <a:schemeClr val="dk1"/>
              </a:solidFill>
              <a:effectLst/>
              <a:latin typeface="+mn-lt"/>
              <a:ea typeface="+mn-ea"/>
              <a:cs typeface="+mn-cs"/>
            </a:rPr>
            <a:t>Data Descriptive: 9 string(alphabetical) Columns, 11 Numerical columns which make total sum of 20 Columns &amp; 488 rows.</a:t>
          </a:r>
          <a:endParaRPr lang="en-NG" sz="1800">
            <a:effectLst/>
          </a:endParaRPr>
        </a:p>
        <a:p>
          <a:r>
            <a:rPr lang="en-US" sz="1800" b="0" baseline="0">
              <a:solidFill>
                <a:schemeClr val="dk1"/>
              </a:solidFill>
              <a:effectLst/>
              <a:latin typeface="+mn-lt"/>
              <a:ea typeface="+mn-ea"/>
              <a:cs typeface="+mn-cs"/>
            </a:rPr>
            <a:t>Opportunity Track </a:t>
          </a:r>
          <a:r>
            <a:rPr lang="en-US" sz="1800" baseline="0">
              <a:solidFill>
                <a:schemeClr val="dk1"/>
              </a:solidFill>
              <a:effectLst/>
              <a:latin typeface="+mn-lt"/>
              <a:ea typeface="+mn-ea"/>
              <a:cs typeface="+mn-cs"/>
            </a:rPr>
            <a:t>data is a Company that have branches in very region of the state in different shape and sizes.</a:t>
          </a:r>
          <a:endParaRPr lang="en-NG" sz="1800">
            <a:effectLst/>
          </a:endParaRPr>
        </a:p>
        <a:p>
          <a:r>
            <a:rPr lang="en-US" sz="1800" baseline="0">
              <a:solidFill>
                <a:schemeClr val="dk1"/>
              </a:solidFill>
              <a:effectLst/>
              <a:latin typeface="+mn-lt"/>
              <a:ea typeface="+mn-ea"/>
              <a:cs typeface="+mn-cs"/>
            </a:rPr>
            <a:t>❌ NO missing Values,</a:t>
          </a:r>
          <a:endParaRPr lang="en-NG" sz="1800">
            <a:effectLst/>
          </a:endParaRPr>
        </a:p>
        <a:p>
          <a:r>
            <a:rPr lang="en-US" sz="1800" baseline="0">
              <a:solidFill>
                <a:schemeClr val="dk1"/>
              </a:solidFill>
              <a:effectLst/>
              <a:latin typeface="+mn-lt"/>
              <a:ea typeface="+mn-ea"/>
              <a:cs typeface="+mn-cs"/>
            </a:rPr>
            <a:t>✅Formatted the Year,month Columns</a:t>
          </a:r>
          <a:endParaRPr lang="en-NG" sz="1800">
            <a:effectLst/>
          </a:endParaRPr>
        </a:p>
        <a:p>
          <a:r>
            <a:rPr lang="en-US" sz="1800" baseline="0">
              <a:solidFill>
                <a:schemeClr val="dk1"/>
              </a:solidFill>
              <a:effectLst/>
              <a:latin typeface="+mn-lt"/>
              <a:ea typeface="+mn-ea"/>
              <a:cs typeface="+mn-cs"/>
            </a:rPr>
            <a:t>Here come Our Analysis🏃‍♂️🏃‍♂️🏃‍♂️.</a:t>
          </a:r>
          <a:endParaRPr lang="en-NG" sz="1800">
            <a:effectLst/>
          </a:endParaRPr>
        </a:p>
        <a:p>
          <a:pPr algn="l"/>
          <a:endParaRPr lang="en-NG" sz="1100"/>
        </a:p>
      </xdr:txBody>
    </xdr:sp>
    <xdr:clientData/>
  </xdr:twoCellAnchor>
  <xdr:twoCellAnchor>
    <xdr:from>
      <xdr:col>0</xdr:col>
      <xdr:colOff>276890</xdr:colOff>
      <xdr:row>18</xdr:row>
      <xdr:rowOff>19050</xdr:rowOff>
    </xdr:from>
    <xdr:to>
      <xdr:col>28</xdr:col>
      <xdr:colOff>319934</xdr:colOff>
      <xdr:row>18</xdr:row>
      <xdr:rowOff>19050</xdr:rowOff>
    </xdr:to>
    <xdr:cxnSp macro="">
      <xdr:nvCxnSpPr>
        <xdr:cNvPr id="7" name="Straight Connector 6">
          <a:extLst>
            <a:ext uri="{FF2B5EF4-FFF2-40B4-BE49-F238E27FC236}">
              <a16:creationId xmlns:a16="http://schemas.microsoft.com/office/drawing/2014/main" id="{82E20656-0DA9-7A02-7D7A-F51C2A07E87B}"/>
            </a:ext>
          </a:extLst>
        </xdr:cNvPr>
        <xdr:cNvCxnSpPr/>
      </xdr:nvCxnSpPr>
      <xdr:spPr>
        <a:xfrm>
          <a:off x="276890" y="3408178"/>
          <a:ext cx="1709943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265814</xdr:colOff>
      <xdr:row>15</xdr:row>
      <xdr:rowOff>53828</xdr:rowOff>
    </xdr:from>
    <xdr:to>
      <xdr:col>16</xdr:col>
      <xdr:colOff>598746</xdr:colOff>
      <xdr:row>17</xdr:row>
      <xdr:rowOff>139553</xdr:rowOff>
    </xdr:to>
    <xdr:sp macro="" textlink="">
      <xdr:nvSpPr>
        <xdr:cNvPr id="8" name="Rectangle: Rounded Corners 7">
          <a:extLst>
            <a:ext uri="{FF2B5EF4-FFF2-40B4-BE49-F238E27FC236}">
              <a16:creationId xmlns:a16="http://schemas.microsoft.com/office/drawing/2014/main" id="{23BA5DCD-AEF5-7AEF-5A23-A4AE6184F04C}"/>
            </a:ext>
          </a:extLst>
        </xdr:cNvPr>
        <xdr:cNvSpPr/>
      </xdr:nvSpPr>
      <xdr:spPr>
        <a:xfrm>
          <a:off x="8184855" y="2878101"/>
          <a:ext cx="2160403" cy="46229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2400">
              <a:solidFill>
                <a:schemeClr val="tx1"/>
              </a:solidFill>
            </a:rPr>
            <a:t>Visualization</a:t>
          </a:r>
          <a:endParaRPr lang="en-NG" sz="1100">
            <a:solidFill>
              <a:schemeClr val="tx1"/>
            </a:solidFill>
          </a:endParaRPr>
        </a:p>
      </xdr:txBody>
    </xdr:sp>
    <xdr:clientData/>
  </xdr:twoCellAnchor>
  <xdr:twoCellAnchor>
    <xdr:from>
      <xdr:col>0</xdr:col>
      <xdr:colOff>76200</xdr:colOff>
      <xdr:row>18</xdr:row>
      <xdr:rowOff>95251</xdr:rowOff>
    </xdr:from>
    <xdr:to>
      <xdr:col>5</xdr:col>
      <xdr:colOff>228600</xdr:colOff>
      <xdr:row>26</xdr:row>
      <xdr:rowOff>161925</xdr:rowOff>
    </xdr:to>
    <xdr:sp macro="" textlink="Fact!P489">
      <xdr:nvSpPr>
        <xdr:cNvPr id="9" name="Rectangle: Rounded Corners 8">
          <a:extLst>
            <a:ext uri="{FF2B5EF4-FFF2-40B4-BE49-F238E27FC236}">
              <a16:creationId xmlns:a16="http://schemas.microsoft.com/office/drawing/2014/main" id="{659D50A3-D81F-0323-DCC6-6425F91EC291}"/>
            </a:ext>
          </a:extLst>
        </xdr:cNvPr>
        <xdr:cNvSpPr/>
      </xdr:nvSpPr>
      <xdr:spPr>
        <a:xfrm>
          <a:off x="76200" y="3524251"/>
          <a:ext cx="3200400" cy="1590674"/>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1100" b="0" i="1" u="none" strike="noStrike">
              <a:solidFill>
                <a:srgbClr val="000000"/>
              </a:solidFill>
              <a:latin typeface="Calibri"/>
              <a:cs typeface="Calibri"/>
            </a:rPr>
            <a:t>Total Revenue</a:t>
          </a:r>
        </a:p>
        <a:p>
          <a:pPr algn="l"/>
          <a:endParaRPr lang="en-US" sz="1100" b="0" i="0" u="none" strike="noStrike">
            <a:solidFill>
              <a:srgbClr val="000000"/>
            </a:solidFill>
            <a:latin typeface="Calibri"/>
            <a:cs typeface="Calibri"/>
          </a:endParaRPr>
        </a:p>
        <a:p>
          <a:pPr algn="l"/>
          <a:endParaRPr lang="en-US" sz="1100" b="0" i="0" u="none" strike="noStrike">
            <a:solidFill>
              <a:srgbClr val="000000"/>
            </a:solidFill>
            <a:latin typeface="Calibri"/>
            <a:cs typeface="Calibri"/>
          </a:endParaRPr>
        </a:p>
        <a:p>
          <a:pPr algn="ctr"/>
          <a:fld id="{3A5A243E-9D42-4AD5-9FF7-62190767EE66}" type="TxLink">
            <a:rPr lang="en-US" sz="2800" b="0" i="0" u="none" strike="noStrike">
              <a:solidFill>
                <a:srgbClr val="000000"/>
              </a:solidFill>
              <a:latin typeface="Calibri"/>
              <a:cs typeface="Calibri"/>
            </a:rPr>
            <a:pPr algn="ctr"/>
            <a:t> ₦2,110,905,127.00 </a:t>
          </a:fld>
          <a:endParaRPr lang="en-NG" sz="2800"/>
        </a:p>
      </xdr:txBody>
    </xdr:sp>
    <xdr:clientData/>
  </xdr:twoCellAnchor>
  <xdr:twoCellAnchor>
    <xdr:from>
      <xdr:col>5</xdr:col>
      <xdr:colOff>285750</xdr:colOff>
      <xdr:row>19</xdr:row>
      <xdr:rowOff>171450</xdr:rowOff>
    </xdr:from>
    <xdr:to>
      <xdr:col>12</xdr:col>
      <xdr:colOff>590550</xdr:colOff>
      <xdr:row>34</xdr:row>
      <xdr:rowOff>57150</xdr:rowOff>
    </xdr:to>
    <xdr:graphicFrame macro="">
      <xdr:nvGraphicFramePr>
        <xdr:cNvPr id="10" name="Chart 9">
          <a:extLst>
            <a:ext uri="{FF2B5EF4-FFF2-40B4-BE49-F238E27FC236}">
              <a16:creationId xmlns:a16="http://schemas.microsoft.com/office/drawing/2014/main" id="{9FE78304-2575-4ECD-9CDB-D07D6EE42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284378</xdr:colOff>
      <xdr:row>18</xdr:row>
      <xdr:rowOff>89297</xdr:rowOff>
    </xdr:from>
    <xdr:to>
      <xdr:col>12</xdr:col>
      <xdr:colOff>598260</xdr:colOff>
      <xdr:row>19</xdr:row>
      <xdr:rowOff>153437</xdr:rowOff>
    </xdr:to>
    <xdr:sp macro="" textlink="">
      <xdr:nvSpPr>
        <xdr:cNvPr id="12" name="Rectangle: Rounded Corners 11">
          <a:extLst>
            <a:ext uri="{FF2B5EF4-FFF2-40B4-BE49-F238E27FC236}">
              <a16:creationId xmlns:a16="http://schemas.microsoft.com/office/drawing/2014/main" id="{5507DB9E-B79E-4CD4-98D8-1F73A5CF4826}"/>
            </a:ext>
          </a:extLst>
        </xdr:cNvPr>
        <xdr:cNvSpPr/>
      </xdr:nvSpPr>
      <xdr:spPr>
        <a:xfrm>
          <a:off x="3335355" y="3571875"/>
          <a:ext cx="4585249" cy="257617"/>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400">
              <a:solidFill>
                <a:schemeClr val="tx1"/>
              </a:solidFill>
            </a:rPr>
            <a:t>Sales</a:t>
          </a:r>
          <a:r>
            <a:rPr lang="en-US" sz="1400" baseline="0">
              <a:solidFill>
                <a:schemeClr val="tx1"/>
              </a:solidFill>
            </a:rPr>
            <a:t> stage &amp; Total Revenue</a:t>
          </a:r>
          <a:endParaRPr lang="en-NG" sz="1400">
            <a:solidFill>
              <a:schemeClr val="tx1"/>
            </a:solidFill>
          </a:endParaRPr>
        </a:p>
      </xdr:txBody>
    </xdr:sp>
    <xdr:clientData/>
  </xdr:twoCellAnchor>
  <xdr:twoCellAnchor>
    <xdr:from>
      <xdr:col>0</xdr:col>
      <xdr:colOff>65124</xdr:colOff>
      <xdr:row>27</xdr:row>
      <xdr:rowOff>41200</xdr:rowOff>
    </xdr:from>
    <xdr:to>
      <xdr:col>5</xdr:col>
      <xdr:colOff>217524</xdr:colOff>
      <xdr:row>47</xdr:row>
      <xdr:rowOff>77529</xdr:rowOff>
    </xdr:to>
    <xdr:sp macro="" textlink="Fact!P489">
      <xdr:nvSpPr>
        <xdr:cNvPr id="13" name="Rectangle: Rounded Corners 12">
          <a:extLst>
            <a:ext uri="{FF2B5EF4-FFF2-40B4-BE49-F238E27FC236}">
              <a16:creationId xmlns:a16="http://schemas.microsoft.com/office/drawing/2014/main" id="{CAE3DC59-FF04-4835-A04C-328BE55D9788}"/>
            </a:ext>
          </a:extLst>
        </xdr:cNvPr>
        <xdr:cNvSpPr/>
      </xdr:nvSpPr>
      <xdr:spPr>
        <a:xfrm>
          <a:off x="65124" y="5124892"/>
          <a:ext cx="3198185" cy="3802027"/>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b="0" i="1" u="none" strike="noStrike">
              <a:solidFill>
                <a:srgbClr val="000000"/>
              </a:solidFill>
              <a:latin typeface="Calibri"/>
              <a:cs typeface="Calibri"/>
            </a:rPr>
            <a:t>-&gt;</a:t>
          </a:r>
          <a:r>
            <a:rPr lang="en-US" sz="1100" b="0" i="1" u="none" strike="noStrike" baseline="0">
              <a:solidFill>
                <a:srgbClr val="000000"/>
              </a:solidFill>
              <a:latin typeface="Calibri"/>
              <a:cs typeface="Calibri"/>
            </a:rPr>
            <a:t> </a:t>
          </a:r>
          <a:r>
            <a:rPr lang="en-US" sz="1100" b="0" i="1" u="none" strike="noStrike">
              <a:solidFill>
                <a:srgbClr val="000000"/>
              </a:solidFill>
              <a:latin typeface="Calibri"/>
              <a:cs typeface="Calibri"/>
            </a:rPr>
            <a:t>In</a:t>
          </a:r>
          <a:r>
            <a:rPr lang="en-US" sz="1100" b="0" i="1" u="none" strike="noStrike" baseline="0">
              <a:solidFill>
                <a:srgbClr val="000000"/>
              </a:solidFill>
              <a:latin typeface="Calibri"/>
              <a:cs typeface="Calibri"/>
            </a:rPr>
            <a:t> The Total Revenue, in the Sales Stage, the LEAD make most of the Revenue generated by the company.</a:t>
          </a:r>
        </a:p>
        <a:p>
          <a:pPr algn="l"/>
          <a:r>
            <a:rPr lang="en-US" sz="1100" b="0" i="1" u="none" strike="noStrike" baseline="0">
              <a:solidFill>
                <a:srgbClr val="000000"/>
              </a:solidFill>
              <a:latin typeface="Calibri"/>
              <a:cs typeface="Calibri"/>
            </a:rPr>
            <a:t>-&gt;  The Sales stage probality state that SOLUTION for more sales but fortunately LEAD do the most.</a:t>
          </a:r>
        </a:p>
        <a:p>
          <a:pPr algn="l"/>
          <a:r>
            <a:rPr lang="en-US" sz="1100" b="0" i="1" u="none" strike="noStrike" baseline="0">
              <a:solidFill>
                <a:srgbClr val="000000"/>
              </a:solidFill>
              <a:latin typeface="Calibri"/>
              <a:cs typeface="Calibri"/>
            </a:rPr>
            <a:t>-&gt; In the Sales Stage The probability state that the the medium and the smallest segment will be the most generating Sales but fortunately in reality the Large Shape size generate more sales. </a:t>
          </a:r>
        </a:p>
        <a:p>
          <a:pPr algn="l"/>
          <a:r>
            <a:rPr lang="en-US" sz="1100" b="0" i="1" u="none" strike="noStrike" baseline="0">
              <a:solidFill>
                <a:srgbClr val="000000"/>
              </a:solidFill>
              <a:latin typeface="Calibri"/>
              <a:cs typeface="Calibri"/>
            </a:rPr>
            <a:t>-&gt; In Regions by Sales, The East takes the Lead.</a:t>
          </a:r>
        </a:p>
        <a:p>
          <a:pPr algn="l"/>
          <a:r>
            <a:rPr lang="en-US" sz="1100" b="0" i="1" u="none" strike="noStrike" baseline="0">
              <a:solidFill>
                <a:srgbClr val="000000"/>
              </a:solidFill>
              <a:latin typeface="Calibri"/>
              <a:cs typeface="Calibri"/>
            </a:rPr>
            <a:t>-&gt; We plot to check if Partnerdriver drive more sales? but No Partnership dose not influeuce sales. in </a:t>
          </a:r>
          <a:r>
            <a:rPr lang="en-US" sz="1100" b="1" i="1" u="none" strike="noStrike" baseline="0">
              <a:solidFill>
                <a:srgbClr val="000000"/>
              </a:solidFill>
              <a:latin typeface="Calibri"/>
              <a:cs typeface="Calibri"/>
            </a:rPr>
            <a:t>Fig:8</a:t>
          </a:r>
        </a:p>
        <a:p>
          <a:pPr algn="l"/>
          <a:r>
            <a:rPr lang="en-US" sz="1100" b="0" i="1" u="none" strike="noStrike" baseline="0">
              <a:solidFill>
                <a:srgbClr val="000000"/>
              </a:solidFill>
              <a:latin typeface="Calibri"/>
              <a:cs typeface="Calibri"/>
            </a:rPr>
            <a:t>-&gt;December is the Higest Sales Rank of the Month including in the sumer time which in June.</a:t>
          </a:r>
        </a:p>
        <a:p>
          <a:pPr algn="l"/>
          <a:r>
            <a:rPr lang="en-US" sz="1100" b="0" i="1" u="none" strike="noStrike" baseline="0">
              <a:solidFill>
                <a:srgbClr val="000000"/>
              </a:solidFill>
              <a:latin typeface="Calibri"/>
              <a:cs typeface="Calibri"/>
            </a:rPr>
            <a:t>-&gt; </a:t>
          </a:r>
        </a:p>
        <a:p>
          <a:pPr algn="l"/>
          <a:endParaRPr lang="en-US" sz="1100" b="0" i="1" u="none" strike="noStrike" baseline="0">
            <a:solidFill>
              <a:srgbClr val="000000"/>
            </a:solidFill>
            <a:latin typeface="Calibri"/>
            <a:cs typeface="Calibri"/>
          </a:endParaRPr>
        </a:p>
        <a:p>
          <a:pPr algn="l"/>
          <a:endParaRPr lang="en-US" sz="1100" b="0" i="1" u="none" strike="noStrike" baseline="0">
            <a:solidFill>
              <a:srgbClr val="000000"/>
            </a:solidFill>
            <a:latin typeface="Calibri"/>
            <a:cs typeface="Calibri"/>
          </a:endParaRPr>
        </a:p>
        <a:p>
          <a:pPr algn="l"/>
          <a:endParaRPr lang="en-US" sz="1100" b="0" i="1" u="none" strike="noStrike" baseline="0">
            <a:solidFill>
              <a:srgbClr val="000000"/>
            </a:solidFill>
            <a:latin typeface="Calibri"/>
            <a:cs typeface="Calibri"/>
          </a:endParaRPr>
        </a:p>
        <a:p>
          <a:pPr algn="l"/>
          <a:endParaRPr lang="en-US" sz="1100" b="0" i="1" u="none" strike="noStrike">
            <a:solidFill>
              <a:srgbClr val="000000"/>
            </a:solidFill>
            <a:latin typeface="Calibri"/>
            <a:cs typeface="Calibri"/>
          </a:endParaRPr>
        </a:p>
      </xdr:txBody>
    </xdr:sp>
    <xdr:clientData/>
  </xdr:twoCellAnchor>
  <xdr:twoCellAnchor>
    <xdr:from>
      <xdr:col>13</xdr:col>
      <xdr:colOff>57150</xdr:colOff>
      <xdr:row>19</xdr:row>
      <xdr:rowOff>171449</xdr:rowOff>
    </xdr:from>
    <xdr:to>
      <xdr:col>20</xdr:col>
      <xdr:colOff>447675</xdr:colOff>
      <xdr:row>34</xdr:row>
      <xdr:rowOff>66674</xdr:rowOff>
    </xdr:to>
    <xdr:graphicFrame macro="">
      <xdr:nvGraphicFramePr>
        <xdr:cNvPr id="15" name="Chart 14">
          <a:extLst>
            <a:ext uri="{FF2B5EF4-FFF2-40B4-BE49-F238E27FC236}">
              <a16:creationId xmlns:a16="http://schemas.microsoft.com/office/drawing/2014/main" id="{9360C803-5135-4590-828B-8406D7FF9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533400</xdr:colOff>
      <xdr:row>19</xdr:row>
      <xdr:rowOff>161925</xdr:rowOff>
    </xdr:from>
    <xdr:to>
      <xdr:col>30</xdr:col>
      <xdr:colOff>520899</xdr:colOff>
      <xdr:row>34</xdr:row>
      <xdr:rowOff>47625</xdr:rowOff>
    </xdr:to>
    <xdr:graphicFrame macro="">
      <xdr:nvGraphicFramePr>
        <xdr:cNvPr id="16" name="Chart 15">
          <a:extLst>
            <a:ext uri="{FF2B5EF4-FFF2-40B4-BE49-F238E27FC236}">
              <a16:creationId xmlns:a16="http://schemas.microsoft.com/office/drawing/2014/main" id="{0E5845B8-5C39-423D-9868-09E0EDA4F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304799</xdr:colOff>
      <xdr:row>36</xdr:row>
      <xdr:rowOff>19050</xdr:rowOff>
    </xdr:from>
    <xdr:to>
      <xdr:col>14</xdr:col>
      <xdr:colOff>371474</xdr:colOff>
      <xdr:row>50</xdr:row>
      <xdr:rowOff>171450</xdr:rowOff>
    </xdr:to>
    <xdr:graphicFrame macro="">
      <xdr:nvGraphicFramePr>
        <xdr:cNvPr id="17" name="Chart 16">
          <a:extLst>
            <a:ext uri="{FF2B5EF4-FFF2-40B4-BE49-F238E27FC236}">
              <a16:creationId xmlns:a16="http://schemas.microsoft.com/office/drawing/2014/main" id="{3C33AB0D-AF61-4146-BBB9-AAADF76062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438150</xdr:colOff>
      <xdr:row>36</xdr:row>
      <xdr:rowOff>19050</xdr:rowOff>
    </xdr:from>
    <xdr:to>
      <xdr:col>22</xdr:col>
      <xdr:colOff>123825</xdr:colOff>
      <xdr:row>50</xdr:row>
      <xdr:rowOff>171450</xdr:rowOff>
    </xdr:to>
    <xdr:graphicFrame macro="">
      <xdr:nvGraphicFramePr>
        <xdr:cNvPr id="18" name="Chart 17">
          <a:extLst>
            <a:ext uri="{FF2B5EF4-FFF2-40B4-BE49-F238E27FC236}">
              <a16:creationId xmlns:a16="http://schemas.microsoft.com/office/drawing/2014/main" id="{5C02007B-080B-4031-82C7-DBAA7AF8D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199360</xdr:colOff>
      <xdr:row>36</xdr:row>
      <xdr:rowOff>22151</xdr:rowOff>
    </xdr:from>
    <xdr:to>
      <xdr:col>30</xdr:col>
      <xdr:colOff>587005</xdr:colOff>
      <xdr:row>50</xdr:row>
      <xdr:rowOff>132907</xdr:rowOff>
    </xdr:to>
    <xdr:graphicFrame macro="">
      <xdr:nvGraphicFramePr>
        <xdr:cNvPr id="20" name="Chart 19">
          <a:extLst>
            <a:ext uri="{FF2B5EF4-FFF2-40B4-BE49-F238E27FC236}">
              <a16:creationId xmlns:a16="http://schemas.microsoft.com/office/drawing/2014/main" id="{845479C1-4861-45B1-ABC9-53FF54643E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321191</xdr:colOff>
      <xdr:row>52</xdr:row>
      <xdr:rowOff>121829</xdr:rowOff>
    </xdr:from>
    <xdr:to>
      <xdr:col>14</xdr:col>
      <xdr:colOff>365493</xdr:colOff>
      <xdr:row>68</xdr:row>
      <xdr:rowOff>177208</xdr:rowOff>
    </xdr:to>
    <xdr:graphicFrame macro="">
      <xdr:nvGraphicFramePr>
        <xdr:cNvPr id="22" name="Chart 21">
          <a:extLst>
            <a:ext uri="{FF2B5EF4-FFF2-40B4-BE49-F238E27FC236}">
              <a16:creationId xmlns:a16="http://schemas.microsoft.com/office/drawing/2014/main" id="{A43CD2FB-FAE3-40A9-B985-5D8F6AEC0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443023</xdr:colOff>
      <xdr:row>52</xdr:row>
      <xdr:rowOff>110756</xdr:rowOff>
    </xdr:from>
    <xdr:to>
      <xdr:col>22</xdr:col>
      <xdr:colOff>465618</xdr:colOff>
      <xdr:row>68</xdr:row>
      <xdr:rowOff>166134</xdr:rowOff>
    </xdr:to>
    <xdr:graphicFrame macro="">
      <xdr:nvGraphicFramePr>
        <xdr:cNvPr id="24" name="Chart 23">
          <a:extLst>
            <a:ext uri="{FF2B5EF4-FFF2-40B4-BE49-F238E27FC236}">
              <a16:creationId xmlns:a16="http://schemas.microsoft.com/office/drawing/2014/main" id="{3FF9A4BE-9978-4564-A678-81658FDDD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609156</xdr:colOff>
      <xdr:row>52</xdr:row>
      <xdr:rowOff>121831</xdr:rowOff>
    </xdr:from>
    <xdr:to>
      <xdr:col>31</xdr:col>
      <xdr:colOff>199361</xdr:colOff>
      <xdr:row>68</xdr:row>
      <xdr:rowOff>143983</xdr:rowOff>
    </xdr:to>
    <xdr:graphicFrame macro="">
      <xdr:nvGraphicFramePr>
        <xdr:cNvPr id="25" name="Chart 24">
          <a:extLst>
            <a:ext uri="{FF2B5EF4-FFF2-40B4-BE49-F238E27FC236}">
              <a16:creationId xmlns:a16="http://schemas.microsoft.com/office/drawing/2014/main" id="{9DBD21F8-5E9D-442A-947E-E33C96E5F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506374</xdr:colOff>
      <xdr:row>18</xdr:row>
      <xdr:rowOff>59531</xdr:rowOff>
    </xdr:from>
    <xdr:to>
      <xdr:col>30</xdr:col>
      <xdr:colOff>476250</xdr:colOff>
      <xdr:row>19</xdr:row>
      <xdr:rowOff>163710</xdr:rowOff>
    </xdr:to>
    <xdr:sp macro="" textlink="">
      <xdr:nvSpPr>
        <xdr:cNvPr id="26" name="Rectangle: Rounded Corners 25">
          <a:extLst>
            <a:ext uri="{FF2B5EF4-FFF2-40B4-BE49-F238E27FC236}">
              <a16:creationId xmlns:a16="http://schemas.microsoft.com/office/drawing/2014/main" id="{DCAD0458-3094-4542-B89B-DB8BAABBEFB4}"/>
            </a:ext>
          </a:extLst>
        </xdr:cNvPr>
        <xdr:cNvSpPr/>
      </xdr:nvSpPr>
      <xdr:spPr>
        <a:xfrm>
          <a:off x="12710280" y="3542109"/>
          <a:ext cx="6071829" cy="297656"/>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400">
              <a:solidFill>
                <a:schemeClr val="tx1"/>
              </a:solidFill>
            </a:rPr>
            <a:t>Sales</a:t>
          </a:r>
          <a:r>
            <a:rPr lang="en-US" sz="1400" baseline="0">
              <a:solidFill>
                <a:schemeClr val="tx1"/>
              </a:solidFill>
            </a:rPr>
            <a:t> stage by Probability Sales</a:t>
          </a:r>
          <a:endParaRPr lang="en-NG" sz="1400">
            <a:solidFill>
              <a:schemeClr val="tx1"/>
            </a:solidFill>
          </a:endParaRPr>
        </a:p>
      </xdr:txBody>
    </xdr:sp>
    <xdr:clientData/>
  </xdr:twoCellAnchor>
  <xdr:twoCellAnchor>
    <xdr:from>
      <xdr:col>13</xdr:col>
      <xdr:colOff>66452</xdr:colOff>
      <xdr:row>18</xdr:row>
      <xdr:rowOff>74414</xdr:rowOff>
    </xdr:from>
    <xdr:to>
      <xdr:col>20</xdr:col>
      <xdr:colOff>454098</xdr:colOff>
      <xdr:row>19</xdr:row>
      <xdr:rowOff>160195</xdr:rowOff>
    </xdr:to>
    <xdr:sp macro="" textlink="">
      <xdr:nvSpPr>
        <xdr:cNvPr id="28" name="Rectangle: Rounded Corners 27">
          <a:extLst>
            <a:ext uri="{FF2B5EF4-FFF2-40B4-BE49-F238E27FC236}">
              <a16:creationId xmlns:a16="http://schemas.microsoft.com/office/drawing/2014/main" id="{60348887-3DFD-4EE7-BBF7-96CF4B373C4E}"/>
            </a:ext>
          </a:extLst>
        </xdr:cNvPr>
        <xdr:cNvSpPr/>
      </xdr:nvSpPr>
      <xdr:spPr>
        <a:xfrm>
          <a:off x="7998991" y="3556992"/>
          <a:ext cx="4659013" cy="279258"/>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400">
              <a:solidFill>
                <a:schemeClr val="tx1"/>
              </a:solidFill>
            </a:rPr>
            <a:t>Sales</a:t>
          </a:r>
          <a:r>
            <a:rPr lang="en-US" sz="1400" baseline="0">
              <a:solidFill>
                <a:schemeClr val="tx1"/>
              </a:solidFill>
            </a:rPr>
            <a:t> stage &amp; Total Revenue by Probability Sales</a:t>
          </a:r>
          <a:endParaRPr lang="en-NG" sz="1400">
            <a:solidFill>
              <a:schemeClr val="tx1"/>
            </a:solidFill>
          </a:endParaRPr>
        </a:p>
      </xdr:txBody>
    </xdr:sp>
    <xdr:clientData/>
  </xdr:twoCellAnchor>
  <xdr:twoCellAnchor>
    <xdr:from>
      <xdr:col>14</xdr:col>
      <xdr:colOff>465174</xdr:colOff>
      <xdr:row>34</xdr:row>
      <xdr:rowOff>110756</xdr:rowOff>
    </xdr:from>
    <xdr:to>
      <xdr:col>22</xdr:col>
      <xdr:colOff>119173</xdr:colOff>
      <xdr:row>35</xdr:row>
      <xdr:rowOff>175881</xdr:rowOff>
    </xdr:to>
    <xdr:sp macro="" textlink="">
      <xdr:nvSpPr>
        <xdr:cNvPr id="29" name="Rectangle: Rounded Corners 28">
          <a:extLst>
            <a:ext uri="{FF2B5EF4-FFF2-40B4-BE49-F238E27FC236}">
              <a16:creationId xmlns:a16="http://schemas.microsoft.com/office/drawing/2014/main" id="{7D6DB51A-1F73-4A23-97F2-88039BD5D505}"/>
            </a:ext>
          </a:extLst>
        </xdr:cNvPr>
        <xdr:cNvSpPr/>
      </xdr:nvSpPr>
      <xdr:spPr>
        <a:xfrm>
          <a:off x="8993372" y="6512442"/>
          <a:ext cx="4527254" cy="253410"/>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400">
              <a:solidFill>
                <a:schemeClr val="tx1"/>
              </a:solidFill>
            </a:rPr>
            <a:t>Sales</a:t>
          </a:r>
          <a:r>
            <a:rPr lang="en-US" sz="1400" baseline="0">
              <a:solidFill>
                <a:schemeClr val="tx1"/>
              </a:solidFill>
            </a:rPr>
            <a:t> stage &amp; Total Revenue</a:t>
          </a:r>
          <a:endParaRPr lang="en-NG" sz="1400">
            <a:solidFill>
              <a:schemeClr val="tx1"/>
            </a:solidFill>
          </a:endParaRPr>
        </a:p>
      </xdr:txBody>
    </xdr:sp>
    <xdr:clientData/>
  </xdr:twoCellAnchor>
  <xdr:twoCellAnchor>
    <xdr:from>
      <xdr:col>22</xdr:col>
      <xdr:colOff>182966</xdr:colOff>
      <xdr:row>34</xdr:row>
      <xdr:rowOff>88604</xdr:rowOff>
    </xdr:from>
    <xdr:to>
      <xdr:col>30</xdr:col>
      <xdr:colOff>587005</xdr:colOff>
      <xdr:row>35</xdr:row>
      <xdr:rowOff>173222</xdr:rowOff>
    </xdr:to>
    <xdr:sp macro="" textlink="">
      <xdr:nvSpPr>
        <xdr:cNvPr id="30" name="Rectangle: Rounded Corners 29">
          <a:extLst>
            <a:ext uri="{FF2B5EF4-FFF2-40B4-BE49-F238E27FC236}">
              <a16:creationId xmlns:a16="http://schemas.microsoft.com/office/drawing/2014/main" id="{836FC108-87D3-417C-AC3C-E8CFEB73B990}"/>
            </a:ext>
          </a:extLst>
        </xdr:cNvPr>
        <xdr:cNvSpPr/>
      </xdr:nvSpPr>
      <xdr:spPr>
        <a:xfrm>
          <a:off x="13584419" y="6490290"/>
          <a:ext cx="5277295" cy="272903"/>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400">
              <a:solidFill>
                <a:schemeClr val="tx1"/>
              </a:solidFill>
            </a:rPr>
            <a:t>Sales</a:t>
          </a:r>
          <a:r>
            <a:rPr lang="en-US" sz="1400" baseline="0">
              <a:solidFill>
                <a:schemeClr val="tx1"/>
              </a:solidFill>
            </a:rPr>
            <a:t> stage &amp; Opp_size by Revenue</a:t>
          </a:r>
          <a:endParaRPr lang="en-NG" sz="1400">
            <a:solidFill>
              <a:schemeClr val="tx1"/>
            </a:solidFill>
          </a:endParaRPr>
        </a:p>
      </xdr:txBody>
    </xdr:sp>
    <xdr:clientData/>
  </xdr:twoCellAnchor>
  <xdr:twoCellAnchor>
    <xdr:from>
      <xdr:col>5</xdr:col>
      <xdr:colOff>276890</xdr:colOff>
      <xdr:row>34</xdr:row>
      <xdr:rowOff>99680</xdr:rowOff>
    </xdr:from>
    <xdr:to>
      <xdr:col>14</xdr:col>
      <xdr:colOff>365494</xdr:colOff>
      <xdr:row>36</xdr:row>
      <xdr:rowOff>1994</xdr:rowOff>
    </xdr:to>
    <xdr:sp macro="" textlink="">
      <xdr:nvSpPr>
        <xdr:cNvPr id="31" name="Rectangle: Rounded Corners 30">
          <a:extLst>
            <a:ext uri="{FF2B5EF4-FFF2-40B4-BE49-F238E27FC236}">
              <a16:creationId xmlns:a16="http://schemas.microsoft.com/office/drawing/2014/main" id="{B8663E4B-FA00-42A9-B604-566F79ED03F0}"/>
            </a:ext>
          </a:extLst>
        </xdr:cNvPr>
        <xdr:cNvSpPr/>
      </xdr:nvSpPr>
      <xdr:spPr>
        <a:xfrm>
          <a:off x="3322675" y="6501366"/>
          <a:ext cx="5571017" cy="278884"/>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400">
              <a:solidFill>
                <a:schemeClr val="tx1"/>
              </a:solidFill>
            </a:rPr>
            <a:t>Sales</a:t>
          </a:r>
          <a:r>
            <a:rPr lang="en-US" sz="1400" baseline="0">
              <a:solidFill>
                <a:schemeClr val="tx1"/>
              </a:solidFill>
            </a:rPr>
            <a:t> Stage,Opp_size by Probability Sales</a:t>
          </a:r>
          <a:endParaRPr lang="en-NG" sz="1400">
            <a:solidFill>
              <a:schemeClr val="tx1"/>
            </a:solidFill>
          </a:endParaRPr>
        </a:p>
      </xdr:txBody>
    </xdr:sp>
    <xdr:clientData/>
  </xdr:twoCellAnchor>
  <xdr:twoCellAnchor>
    <xdr:from>
      <xdr:col>5</xdr:col>
      <xdr:colOff>307458</xdr:colOff>
      <xdr:row>51</xdr:row>
      <xdr:rowOff>29765</xdr:rowOff>
    </xdr:from>
    <xdr:to>
      <xdr:col>14</xdr:col>
      <xdr:colOff>332267</xdr:colOff>
      <xdr:row>52</xdr:row>
      <xdr:rowOff>117360</xdr:rowOff>
    </xdr:to>
    <xdr:sp macro="" textlink="">
      <xdr:nvSpPr>
        <xdr:cNvPr id="32" name="Rectangle: Rounded Corners 31">
          <a:extLst>
            <a:ext uri="{FF2B5EF4-FFF2-40B4-BE49-F238E27FC236}">
              <a16:creationId xmlns:a16="http://schemas.microsoft.com/office/drawing/2014/main" id="{ACCB9E92-6CF4-4196-8A83-F3E6B32CB4A7}"/>
            </a:ext>
          </a:extLst>
        </xdr:cNvPr>
        <xdr:cNvSpPr/>
      </xdr:nvSpPr>
      <xdr:spPr>
        <a:xfrm>
          <a:off x="3358435" y="9897070"/>
          <a:ext cx="5516566" cy="281071"/>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400">
              <a:solidFill>
                <a:schemeClr val="tx1"/>
              </a:solidFill>
            </a:rPr>
            <a:t>Regions</a:t>
          </a:r>
          <a:r>
            <a:rPr lang="en-US" sz="1400" baseline="0">
              <a:solidFill>
                <a:schemeClr val="tx1"/>
              </a:solidFill>
            </a:rPr>
            <a:t> by Sales</a:t>
          </a:r>
          <a:endParaRPr lang="en-NG" sz="1400">
            <a:solidFill>
              <a:schemeClr val="tx1"/>
            </a:solidFill>
          </a:endParaRPr>
        </a:p>
      </xdr:txBody>
    </xdr:sp>
    <xdr:clientData/>
  </xdr:twoCellAnchor>
  <xdr:twoCellAnchor>
    <xdr:from>
      <xdr:col>14</xdr:col>
      <xdr:colOff>437707</xdr:colOff>
      <xdr:row>51</xdr:row>
      <xdr:rowOff>22152</xdr:rowOff>
    </xdr:from>
    <xdr:to>
      <xdr:col>22</xdr:col>
      <xdr:colOff>465174</xdr:colOff>
      <xdr:row>52</xdr:row>
      <xdr:rowOff>96359</xdr:rowOff>
    </xdr:to>
    <xdr:sp macro="" textlink="">
      <xdr:nvSpPr>
        <xdr:cNvPr id="33" name="Rectangle: Rounded Corners 32">
          <a:extLst>
            <a:ext uri="{FF2B5EF4-FFF2-40B4-BE49-F238E27FC236}">
              <a16:creationId xmlns:a16="http://schemas.microsoft.com/office/drawing/2014/main" id="{5601D97E-AFC0-48DF-AE86-AB10DF3D5181}"/>
            </a:ext>
          </a:extLst>
        </xdr:cNvPr>
        <xdr:cNvSpPr/>
      </xdr:nvSpPr>
      <xdr:spPr>
        <a:xfrm>
          <a:off x="8965905" y="9624681"/>
          <a:ext cx="4900722" cy="262492"/>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400">
              <a:solidFill>
                <a:schemeClr val="tx1"/>
              </a:solidFill>
            </a:rPr>
            <a:t>Opportunity</a:t>
          </a:r>
          <a:r>
            <a:rPr lang="en-US" sz="1400" baseline="0">
              <a:solidFill>
                <a:schemeClr val="tx1"/>
              </a:solidFill>
            </a:rPr>
            <a:t> Size &amp; Partnership driver by Revenue            </a:t>
          </a:r>
          <a:r>
            <a:rPr lang="en-US" sz="1400" b="1" baseline="0">
              <a:solidFill>
                <a:schemeClr val="tx1"/>
              </a:solidFill>
            </a:rPr>
            <a:t>fig:8</a:t>
          </a:r>
          <a:endParaRPr lang="en-NG" sz="1400" b="1">
            <a:solidFill>
              <a:schemeClr val="tx1"/>
            </a:solidFill>
          </a:endParaRPr>
        </a:p>
      </xdr:txBody>
    </xdr:sp>
    <xdr:clientData/>
  </xdr:twoCellAnchor>
  <xdr:twoCellAnchor>
    <xdr:from>
      <xdr:col>22</xdr:col>
      <xdr:colOff>590107</xdr:colOff>
      <xdr:row>50</xdr:row>
      <xdr:rowOff>177209</xdr:rowOff>
    </xdr:from>
    <xdr:to>
      <xdr:col>31</xdr:col>
      <xdr:colOff>210435</xdr:colOff>
      <xdr:row>52</xdr:row>
      <xdr:rowOff>104777</xdr:rowOff>
    </xdr:to>
    <xdr:sp macro="" textlink="">
      <xdr:nvSpPr>
        <xdr:cNvPr id="34" name="Rectangle: Rounded Corners 33">
          <a:extLst>
            <a:ext uri="{FF2B5EF4-FFF2-40B4-BE49-F238E27FC236}">
              <a16:creationId xmlns:a16="http://schemas.microsoft.com/office/drawing/2014/main" id="{9D22908E-605B-4E22-920F-C3CEDC06D34D}"/>
            </a:ext>
          </a:extLst>
        </xdr:cNvPr>
        <xdr:cNvSpPr/>
      </xdr:nvSpPr>
      <xdr:spPr>
        <a:xfrm>
          <a:off x="13991560" y="9591453"/>
          <a:ext cx="5102741" cy="304138"/>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400">
              <a:solidFill>
                <a:schemeClr val="tx1"/>
              </a:solidFill>
            </a:rPr>
            <a:t>Month</a:t>
          </a:r>
          <a:r>
            <a:rPr lang="en-US" sz="1400" baseline="0">
              <a:solidFill>
                <a:schemeClr val="tx1"/>
              </a:solidFill>
            </a:rPr>
            <a:t> by Sales</a:t>
          </a:r>
          <a:endParaRPr lang="en-NG" sz="1400">
            <a:solidFill>
              <a:schemeClr val="tx1"/>
            </a:solidFill>
          </a:endParaRPr>
        </a:p>
      </xdr:txBody>
    </xdr:sp>
    <xdr:clientData/>
  </xdr:twoCellAnchor>
  <xdr:twoCellAnchor>
    <xdr:from>
      <xdr:col>5</xdr:col>
      <xdr:colOff>342304</xdr:colOff>
      <xdr:row>71</xdr:row>
      <xdr:rowOff>74415</xdr:rowOff>
    </xdr:from>
    <xdr:to>
      <xdr:col>15</xdr:col>
      <xdr:colOff>145851</xdr:colOff>
      <xdr:row>88</xdr:row>
      <xdr:rowOff>138113</xdr:rowOff>
    </xdr:to>
    <xdr:graphicFrame macro="">
      <xdr:nvGraphicFramePr>
        <xdr:cNvPr id="35" name="Chart 34">
          <a:extLst>
            <a:ext uri="{FF2B5EF4-FFF2-40B4-BE49-F238E27FC236}">
              <a16:creationId xmlns:a16="http://schemas.microsoft.com/office/drawing/2014/main" id="{1B680E9D-72DE-4AC0-87DD-83909B2E4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312538</xdr:colOff>
      <xdr:row>69</xdr:row>
      <xdr:rowOff>104180</xdr:rowOff>
    </xdr:from>
    <xdr:to>
      <xdr:col>15</xdr:col>
      <xdr:colOff>148828</xdr:colOff>
      <xdr:row>71</xdr:row>
      <xdr:rowOff>0</xdr:rowOff>
    </xdr:to>
    <xdr:sp macro="" textlink="">
      <xdr:nvSpPr>
        <xdr:cNvPr id="36" name="Rectangle: Rounded Corners 35">
          <a:extLst>
            <a:ext uri="{FF2B5EF4-FFF2-40B4-BE49-F238E27FC236}">
              <a16:creationId xmlns:a16="http://schemas.microsoft.com/office/drawing/2014/main" id="{73E3021B-B9CB-4687-9D31-1318D942D3B7}"/>
            </a:ext>
          </a:extLst>
        </xdr:cNvPr>
        <xdr:cNvSpPr/>
      </xdr:nvSpPr>
      <xdr:spPr>
        <a:xfrm>
          <a:off x="3363515" y="13454063"/>
          <a:ext cx="5938243" cy="282773"/>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400" baseline="0">
              <a:solidFill>
                <a:schemeClr val="tx1"/>
              </a:solidFill>
            </a:rPr>
            <a:t>Top Ten Product by Revenue</a:t>
          </a:r>
          <a:endParaRPr lang="en-NG" sz="1400">
            <a:solidFill>
              <a:schemeClr val="tx1"/>
            </a:solidFill>
          </a:endParaRPr>
        </a:p>
      </xdr:txBody>
    </xdr:sp>
    <xdr:clientData/>
  </xdr:twoCellAnchor>
  <xdr:twoCellAnchor>
    <xdr:from>
      <xdr:col>15</xdr:col>
      <xdr:colOff>282771</xdr:colOff>
      <xdr:row>71</xdr:row>
      <xdr:rowOff>74415</xdr:rowOff>
    </xdr:from>
    <xdr:to>
      <xdr:col>31</xdr:col>
      <xdr:colOff>193475</xdr:colOff>
      <xdr:row>88</xdr:row>
      <xdr:rowOff>133945</xdr:rowOff>
    </xdr:to>
    <xdr:graphicFrame macro="">
      <xdr:nvGraphicFramePr>
        <xdr:cNvPr id="37" name="Chart 36">
          <a:extLst>
            <a:ext uri="{FF2B5EF4-FFF2-40B4-BE49-F238E27FC236}">
              <a16:creationId xmlns:a16="http://schemas.microsoft.com/office/drawing/2014/main" id="{2831032C-BB86-4D12-B8D9-1F403A775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286344</xdr:colOff>
      <xdr:row>69</xdr:row>
      <xdr:rowOff>77986</xdr:rowOff>
    </xdr:from>
    <xdr:to>
      <xdr:col>31</xdr:col>
      <xdr:colOff>253008</xdr:colOff>
      <xdr:row>71</xdr:row>
      <xdr:rowOff>14882</xdr:rowOff>
    </xdr:to>
    <xdr:sp macro="" textlink="">
      <xdr:nvSpPr>
        <xdr:cNvPr id="38" name="Rectangle: Rounded Corners 37">
          <a:extLst>
            <a:ext uri="{FF2B5EF4-FFF2-40B4-BE49-F238E27FC236}">
              <a16:creationId xmlns:a16="http://schemas.microsoft.com/office/drawing/2014/main" id="{039C571D-345B-4C75-B92A-A85449B3D025}"/>
            </a:ext>
          </a:extLst>
        </xdr:cNvPr>
        <xdr:cNvSpPr/>
      </xdr:nvSpPr>
      <xdr:spPr>
        <a:xfrm>
          <a:off x="9439274" y="13427869"/>
          <a:ext cx="9729789" cy="323849"/>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400" baseline="0">
              <a:solidFill>
                <a:schemeClr val="tx1"/>
              </a:solidFill>
            </a:rPr>
            <a:t>Top Ten Account Holder by Revenue</a:t>
          </a:r>
          <a:endParaRPr lang="en-NG" sz="1400">
            <a:solidFill>
              <a:schemeClr val="tx1"/>
            </a:solidFill>
          </a:endParaRPr>
        </a:p>
      </xdr:txBody>
    </xdr:sp>
    <xdr:clientData/>
  </xdr:twoCellAnchor>
  <xdr:twoCellAnchor>
    <xdr:from>
      <xdr:col>0</xdr:col>
      <xdr:colOff>59532</xdr:colOff>
      <xdr:row>47</xdr:row>
      <xdr:rowOff>178594</xdr:rowOff>
    </xdr:from>
    <xdr:to>
      <xdr:col>5</xdr:col>
      <xdr:colOff>148829</xdr:colOff>
      <xdr:row>69</xdr:row>
      <xdr:rowOff>163711</xdr:rowOff>
    </xdr:to>
    <xdr:sp macro="" textlink="">
      <xdr:nvSpPr>
        <xdr:cNvPr id="39" name="Rectangle: Rounded Corners 38">
          <a:extLst>
            <a:ext uri="{FF2B5EF4-FFF2-40B4-BE49-F238E27FC236}">
              <a16:creationId xmlns:a16="http://schemas.microsoft.com/office/drawing/2014/main" id="{E327722F-3471-0640-FEE2-28E483C36E00}"/>
            </a:ext>
          </a:extLst>
        </xdr:cNvPr>
        <xdr:cNvSpPr/>
      </xdr:nvSpPr>
      <xdr:spPr>
        <a:xfrm>
          <a:off x="59532" y="9271992"/>
          <a:ext cx="3140274" cy="4241602"/>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600" b="1"/>
            <a:t>Recommendation:</a:t>
          </a:r>
        </a:p>
        <a:p>
          <a:pPr algn="l"/>
          <a:endParaRPr lang="en-US" sz="1600" b="0"/>
        </a:p>
        <a:p>
          <a:pPr algn="l"/>
          <a:r>
            <a:rPr lang="en-US" sz="1600" b="0"/>
            <a:t>The Probabilitites</a:t>
          </a:r>
          <a:r>
            <a:rPr lang="en-US" sz="1600" b="0" baseline="0"/>
            <a:t> Sales should be drop is not helping the business.</a:t>
          </a:r>
        </a:p>
        <a:p>
          <a:pPr algn="l"/>
          <a:endParaRPr lang="en-US" sz="1600" b="0" baseline="0"/>
        </a:p>
        <a:p>
          <a:pPr algn="l"/>
          <a:r>
            <a:rPr lang="en-US" sz="1600" b="0" baseline="0"/>
            <a:t>The Sales stage generating low sales should be given more attention.</a:t>
          </a:r>
        </a:p>
        <a:p>
          <a:pPr algn="l"/>
          <a:endParaRPr lang="en-US" sz="1600" b="0" baseline="0"/>
        </a:p>
        <a:p>
          <a:pPr algn="l"/>
          <a:r>
            <a:rPr lang="en-US" sz="1600" b="0" baseline="0"/>
            <a:t>The Month where we  have low sales should perssonalized Their client more so as to generate more sales during those month.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133350</xdr:colOff>
      <xdr:row>16</xdr:row>
      <xdr:rowOff>28574</xdr:rowOff>
    </xdr:from>
    <xdr:to>
      <xdr:col>14</xdr:col>
      <xdr:colOff>514350</xdr:colOff>
      <xdr:row>30</xdr:row>
      <xdr:rowOff>171449</xdr:rowOff>
    </xdr:to>
    <xdr:graphicFrame macro="">
      <xdr:nvGraphicFramePr>
        <xdr:cNvPr id="2" name="Chart 1">
          <a:extLst>
            <a:ext uri="{FF2B5EF4-FFF2-40B4-BE49-F238E27FC236}">
              <a16:creationId xmlns:a16="http://schemas.microsoft.com/office/drawing/2014/main" id="{F5529E77-A80E-BBCD-E4D3-14D08D083A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561975</xdr:colOff>
      <xdr:row>1</xdr:row>
      <xdr:rowOff>38100</xdr:rowOff>
    </xdr:from>
    <xdr:to>
      <xdr:col>3</xdr:col>
      <xdr:colOff>1314450</xdr:colOff>
      <xdr:row>14</xdr:row>
      <xdr:rowOff>171450</xdr:rowOff>
    </xdr:to>
    <xdr:graphicFrame macro="">
      <xdr:nvGraphicFramePr>
        <xdr:cNvPr id="3" name="Chart 2">
          <a:extLst>
            <a:ext uri="{FF2B5EF4-FFF2-40B4-BE49-F238E27FC236}">
              <a16:creationId xmlns:a16="http://schemas.microsoft.com/office/drawing/2014/main" id="{03D6C7CB-8DFD-130C-CEED-6880B3B8FC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1</xdr:row>
      <xdr:rowOff>19050</xdr:rowOff>
    </xdr:from>
    <xdr:to>
      <xdr:col>8</xdr:col>
      <xdr:colOff>57150</xdr:colOff>
      <xdr:row>13</xdr:row>
      <xdr:rowOff>161925</xdr:rowOff>
    </xdr:to>
    <xdr:graphicFrame macro="">
      <xdr:nvGraphicFramePr>
        <xdr:cNvPr id="4" name="Chart 3">
          <a:extLst>
            <a:ext uri="{FF2B5EF4-FFF2-40B4-BE49-F238E27FC236}">
              <a16:creationId xmlns:a16="http://schemas.microsoft.com/office/drawing/2014/main" id="{AF2A63FA-E302-EE9F-7F33-63857A660B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200023</xdr:colOff>
      <xdr:row>13</xdr:row>
      <xdr:rowOff>95250</xdr:rowOff>
    </xdr:from>
    <xdr:to>
      <xdr:col>5</xdr:col>
      <xdr:colOff>571499</xdr:colOff>
      <xdr:row>28</xdr:row>
      <xdr:rowOff>114300</xdr:rowOff>
    </xdr:to>
    <xdr:graphicFrame macro="">
      <xdr:nvGraphicFramePr>
        <xdr:cNvPr id="5" name="Chart 4">
          <a:extLst>
            <a:ext uri="{FF2B5EF4-FFF2-40B4-BE49-F238E27FC236}">
              <a16:creationId xmlns:a16="http://schemas.microsoft.com/office/drawing/2014/main" id="{41F21B83-1C3F-68D6-6FDF-385E051F32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1504950</xdr:colOff>
      <xdr:row>31</xdr:row>
      <xdr:rowOff>57150</xdr:rowOff>
    </xdr:from>
    <xdr:to>
      <xdr:col>8</xdr:col>
      <xdr:colOff>257175</xdr:colOff>
      <xdr:row>41</xdr:row>
      <xdr:rowOff>57150</xdr:rowOff>
    </xdr:to>
    <xdr:graphicFrame macro="">
      <xdr:nvGraphicFramePr>
        <xdr:cNvPr id="6" name="Chart 5">
          <a:extLst>
            <a:ext uri="{FF2B5EF4-FFF2-40B4-BE49-F238E27FC236}">
              <a16:creationId xmlns:a16="http://schemas.microsoft.com/office/drawing/2014/main" id="{8A6BE6C8-4BE5-942A-2CC3-5A56273CF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66675</xdr:colOff>
      <xdr:row>67</xdr:row>
      <xdr:rowOff>0</xdr:rowOff>
    </xdr:from>
    <xdr:to>
      <xdr:col>10</xdr:col>
      <xdr:colOff>247650</xdr:colOff>
      <xdr:row>83</xdr:row>
      <xdr:rowOff>76200</xdr:rowOff>
    </xdr:to>
    <xdr:graphicFrame macro="">
      <xdr:nvGraphicFramePr>
        <xdr:cNvPr id="9" name="Chart 8">
          <a:extLst>
            <a:ext uri="{FF2B5EF4-FFF2-40B4-BE49-F238E27FC236}">
              <a16:creationId xmlns:a16="http://schemas.microsoft.com/office/drawing/2014/main" id="{C04200CE-E0EB-C560-D976-4745C87DCA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342900</xdr:colOff>
      <xdr:row>0</xdr:row>
      <xdr:rowOff>133350</xdr:rowOff>
    </xdr:from>
    <xdr:to>
      <xdr:col>16</xdr:col>
      <xdr:colOff>38100</xdr:colOff>
      <xdr:row>15</xdr:row>
      <xdr:rowOff>19050</xdr:rowOff>
    </xdr:to>
    <xdr:graphicFrame macro="">
      <xdr:nvGraphicFramePr>
        <xdr:cNvPr id="10" name="Chart 9">
          <a:extLst>
            <a:ext uri="{FF2B5EF4-FFF2-40B4-BE49-F238E27FC236}">
              <a16:creationId xmlns:a16="http://schemas.microsoft.com/office/drawing/2014/main" id="{3E56A7ED-4FEB-7C9E-28CE-2D5151A13E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1447800</xdr:colOff>
      <xdr:row>31</xdr:row>
      <xdr:rowOff>28575</xdr:rowOff>
    </xdr:from>
    <xdr:to>
      <xdr:col>5</xdr:col>
      <xdr:colOff>76200</xdr:colOff>
      <xdr:row>45</xdr:row>
      <xdr:rowOff>104775</xdr:rowOff>
    </xdr:to>
    <xdr:graphicFrame macro="">
      <xdr:nvGraphicFramePr>
        <xdr:cNvPr id="12" name="Chart 11">
          <a:extLst>
            <a:ext uri="{FF2B5EF4-FFF2-40B4-BE49-F238E27FC236}">
              <a16:creationId xmlns:a16="http://schemas.microsoft.com/office/drawing/2014/main" id="{483C724C-B68A-673F-521D-B0F84954B1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476250</xdr:colOff>
      <xdr:row>32</xdr:row>
      <xdr:rowOff>95250</xdr:rowOff>
    </xdr:from>
    <xdr:to>
      <xdr:col>22</xdr:col>
      <xdr:colOff>171450</xdr:colOff>
      <xdr:row>46</xdr:row>
      <xdr:rowOff>171450</xdr:rowOff>
    </xdr:to>
    <xdr:graphicFrame macro="">
      <xdr:nvGraphicFramePr>
        <xdr:cNvPr id="13" name="Chart 12">
          <a:extLst>
            <a:ext uri="{FF2B5EF4-FFF2-40B4-BE49-F238E27FC236}">
              <a16:creationId xmlns:a16="http://schemas.microsoft.com/office/drawing/2014/main" id="{219476BB-A613-ECF4-FCF1-063F580D29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28575</xdr:colOff>
      <xdr:row>38</xdr:row>
      <xdr:rowOff>38100</xdr:rowOff>
    </xdr:from>
    <xdr:to>
      <xdr:col>5</xdr:col>
      <xdr:colOff>171450</xdr:colOff>
      <xdr:row>52</xdr:row>
      <xdr:rowOff>114300</xdr:rowOff>
    </xdr:to>
    <xdr:graphicFrame macro="">
      <xdr:nvGraphicFramePr>
        <xdr:cNvPr id="14" name="Chart 13">
          <a:extLst>
            <a:ext uri="{FF2B5EF4-FFF2-40B4-BE49-F238E27FC236}">
              <a16:creationId xmlns:a16="http://schemas.microsoft.com/office/drawing/2014/main" id="{2B1AF9CA-9141-4194-B9D8-E291D7956A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1447800</xdr:colOff>
      <xdr:row>35</xdr:row>
      <xdr:rowOff>180975</xdr:rowOff>
    </xdr:from>
    <xdr:to>
      <xdr:col>8</xdr:col>
      <xdr:colOff>47625</xdr:colOff>
      <xdr:row>53</xdr:row>
      <xdr:rowOff>104775</xdr:rowOff>
    </xdr:to>
    <xdr:graphicFrame macro="">
      <xdr:nvGraphicFramePr>
        <xdr:cNvPr id="15" name="Chart 14">
          <a:extLst>
            <a:ext uri="{FF2B5EF4-FFF2-40B4-BE49-F238E27FC236}">
              <a16:creationId xmlns:a16="http://schemas.microsoft.com/office/drawing/2014/main" id="{80F53C43-05B9-0316-2700-73953100F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1447800</xdr:colOff>
      <xdr:row>57</xdr:row>
      <xdr:rowOff>28575</xdr:rowOff>
    </xdr:from>
    <xdr:to>
      <xdr:col>5</xdr:col>
      <xdr:colOff>542925</xdr:colOff>
      <xdr:row>71</xdr:row>
      <xdr:rowOff>104775</xdr:rowOff>
    </xdr:to>
    <xdr:graphicFrame macro="">
      <xdr:nvGraphicFramePr>
        <xdr:cNvPr id="17" name="Chart 16">
          <a:extLst>
            <a:ext uri="{FF2B5EF4-FFF2-40B4-BE49-F238E27FC236}">
              <a16:creationId xmlns:a16="http://schemas.microsoft.com/office/drawing/2014/main" id="{72847C15-3139-898B-4B47-98F95ACF39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ekin" refreshedDate="44912.709456944445" createdVersion="8" refreshedVersion="8" minRefreshableVersion="3" recordCount="487" xr:uid="{DED1376A-B032-4240-80F5-8C41FABBB64E}">
  <cacheSource type="worksheet">
    <worksheetSource ref="A1:V488" sheet="Fact"/>
  </cacheSource>
  <cacheFields count="22">
    <cacheField name="Opp _Size" numFmtId="0">
      <sharedItems count="3">
        <s v="Small"/>
        <s v="Medium"/>
        <s v="Large"/>
      </sharedItems>
    </cacheField>
    <cacheField name="Rank" numFmtId="0">
      <sharedItems containsSemiMixedTypes="0" containsString="0" containsNumber="1" containsInteger="1" minValue="1" maxValue="484"/>
    </cacheField>
    <cacheField name="Opportunity ID" numFmtId="0">
      <sharedItems containsSemiMixedTypes="0" containsString="0" containsNumber="1" containsInteger="1" minValue="1" maxValue="486"/>
    </cacheField>
    <cacheField name="Sales" numFmtId="0">
      <sharedItems count="5">
        <s v="Lead"/>
        <s v="Qualify"/>
        <s v="Solution"/>
        <s v="Proposal"/>
        <s v="Finalize"/>
      </sharedItems>
    </cacheField>
    <cacheField name="Sales Probability" numFmtId="9">
      <sharedItems containsSemiMixedTypes="0" containsString="0" containsNumber="1" minValue="0.1" maxValue="0.8"/>
    </cacheField>
    <cacheField name="Sales Stage ID" numFmtId="0">
      <sharedItems containsSemiMixedTypes="0" containsString="0" containsNumber="1" containsInteger="1" minValue="1" maxValue="5" count="5">
        <n v="1"/>
        <n v="2"/>
        <n v="3"/>
        <n v="4"/>
        <n v="5"/>
      </sharedItems>
    </cacheField>
    <cacheField name="Account_name" numFmtId="0">
      <sharedItems count="354">
        <s v="Itzozstrip"/>
        <s v="Scotdrill"/>
        <s v="Quotelux"/>
        <s v="Lamdexon"/>
        <s v="Zim-holding"/>
        <s v="Lamelectrics"/>
        <s v="Ozersolcon"/>
        <s v="Zumtax"/>
        <s v="Siliconplus"/>
        <s v="Howfan"/>
        <s v="Tansuntom"/>
        <s v="Fasetax"/>
        <s v="Unizunbam"/>
        <s v="Dentocity"/>
        <s v="plexholding"/>
        <s v="zumplus"/>
        <s v="Zapholding"/>
        <s v="Overhigh"/>
        <s v="Gold-fase"/>
        <s v="Statcom"/>
        <s v="finfase"/>
        <s v="Domquote"/>
        <s v="Stancorporation"/>
        <s v="zummaholdings"/>
        <s v="Tanhow"/>
        <s v="Citying"/>
        <s v="Runzim"/>
        <s v="sailtouch"/>
        <s v="Trancone"/>
        <s v="Zamtrans"/>
        <s v="Trustplex"/>
        <s v="newfax"/>
        <s v="Qvotech"/>
        <s v="O-cone"/>
        <s v="Linesilbam"/>
        <s v="Jaycorporation"/>
        <s v="Y-kaycode"/>
        <s v="Dong-nix"/>
        <s v="Linedom"/>
        <s v="konfax"/>
        <s v="Vivatrax"/>
        <s v="K-zoom"/>
        <s v="Geoity"/>
        <s v="Drillhouse"/>
        <s v="stripcorporation"/>
        <s v="Truedom"/>
        <s v="Whitecon"/>
        <s v="Codeunajob"/>
        <s v="Ware-core"/>
        <s v="Zummaline"/>
        <s v="tempzoom"/>
        <s v="Indicore"/>
        <s v="Sailelectrics"/>
        <s v="Rankcom"/>
        <s v="Hatzoodom"/>
        <s v="Sunbam"/>
        <s v="Silverelectrics"/>
        <s v="Qvodex"/>
        <s v="Applanet"/>
        <s v="Tonelectronics"/>
        <s v="an-how"/>
        <s v="Groovetom"/>
        <s v="Vivacare"/>
        <s v="Tanflex"/>
        <s v="Zimdex"/>
        <s v="Newphase"/>
        <s v="Runcore"/>
        <s v="Saolamfind"/>
        <s v="solozim"/>
        <s v="Quadfax"/>
        <s v="Bamron"/>
        <s v="Kay-drill"/>
        <s v="Rankice"/>
        <s v="ventohow"/>
        <s v="Joylux"/>
        <s v="sanstrip"/>
        <s v="ronron"/>
        <s v="Donjob"/>
        <s v="Icetech"/>
        <s v="Indifix"/>
        <s v="Techihow"/>
        <s v="Kanqvola"/>
        <s v="Overware"/>
        <s v="Voyarondax"/>
        <s v="Lavollab"/>
        <s v="trankix"/>
        <s v="Zimnix"/>
        <s v="Conenix"/>
        <s v="Goldentam"/>
        <s v="Haytakix"/>
        <s v="Canzoomtone"/>
        <s v="Singlecan"/>
        <s v="Rankfix"/>
        <s v="Jayhigh"/>
        <s v="Biocane"/>
        <s v="dripdox"/>
        <s v="Zencode"/>
        <s v="Geoflex"/>
        <s v="Ronbam"/>
        <s v="Keytom"/>
        <s v="Betahex"/>
        <s v="Keystreet"/>
        <s v="Doublecon"/>
        <s v="E-tax"/>
        <s v="Saillam"/>
        <s v="Newcore"/>
        <s v="Tamsonace"/>
        <s v="Latcorporation"/>
        <s v="Damfase"/>
        <s v="Canlam"/>
        <s v="u-bam"/>
        <s v="Y-dom"/>
        <s v="Ganzit"/>
        <s v="Dongfind"/>
        <s v="Zamsanfind"/>
        <s v="Finviacore"/>
        <s v="Truetanin"/>
        <s v="Zontone"/>
        <s v="Indigoice"/>
        <s v="statzim"/>
        <s v="Goodplex"/>
        <s v="J-hatfan"/>
        <s v="Voltamcore"/>
        <s v="Villafase"/>
        <s v="Isvialax"/>
        <s v="Xxx-ice"/>
        <s v="fixzim"/>
        <s v="Zathlex"/>
        <s v="Standrill"/>
        <s v="Opecore"/>
        <s v="Truehouse"/>
        <s v="Matstreet"/>
        <s v="Sumgreen"/>
        <s v="Donzozing"/>
        <s v="Qvokaycom"/>
        <s v="Citycity"/>
        <s v="White-tax"/>
        <s v="Quotelax"/>
        <s v="Sanfan"/>
        <s v="Mediatechnology"/>
        <s v="Beta-corporation"/>
        <s v="Key-texon"/>
        <s v="Labtrans"/>
        <s v="Howtom"/>
        <s v="Mattech"/>
        <s v="zertech"/>
        <s v="techiplex"/>
        <s v="Groovetex"/>
        <s v="newtex"/>
        <s v="Fasecity"/>
        <s v="opefix"/>
        <s v="yearhouse"/>
        <s v="Laquadice"/>
        <s v="Betaity"/>
        <s v="doubletam"/>
        <s v="Scotzuntex"/>
        <s v="Treecare"/>
        <s v="Acetex"/>
        <s v="Dongtech"/>
        <s v="Zonfind"/>
        <s v="Saltholdings"/>
        <s v="X-can"/>
        <s v="Dentohigh"/>
        <s v="Tripplestrip"/>
        <s v="sailis"/>
        <s v="freefix"/>
        <s v="Zoomla"/>
        <s v="zimstreet"/>
        <s v="Ontohouse"/>
        <s v="Treegreen"/>
        <s v="Vivatouch"/>
        <s v="Zimtexon"/>
        <s v="Greencorporation"/>
        <s v="overquote"/>
        <s v="tindox"/>
        <s v="Zathcode"/>
        <s v="Zaptechno"/>
        <s v="Zerelectronics"/>
        <s v="Randrill"/>
        <s v="Alphadexon"/>
        <s v="Quozim"/>
        <s v="Unohothex"/>
        <s v="Solronway"/>
        <s v="Quoline"/>
        <s v="Sandubjob"/>
        <s v="O-zoom"/>
        <s v="Vivaway"/>
        <s v="Ventocone"/>
        <s v="Canfan"/>
        <s v="Double-holdings"/>
        <s v="goodzoom"/>
        <s v="Blackplex"/>
        <s v="Fasestreet"/>
        <s v="unacorporation"/>
        <s v="Yearzoomhow"/>
        <s v="e-can"/>
        <s v="Solotouch"/>
        <s v="Goldenhigh"/>
        <s v="Sancore"/>
        <s v="Zummaphase"/>
        <s v="Codebam"/>
        <s v="Vaiatax"/>
        <s v="Solostrip"/>
        <s v="Zamtechnology"/>
        <s v="Lanetrans"/>
        <s v="Subtouch"/>
        <s v="Latis"/>
        <s v="Nimtexon"/>
        <s v="Zumhigh"/>
        <s v="Dontamla"/>
        <s v="Zoncanline"/>
        <s v="Zontam"/>
        <s v="Inkix"/>
        <s v="acelex"/>
        <s v="tintechno"/>
        <s v="Plexkaying"/>
        <s v="Blueredlab"/>
        <s v="Key-lex"/>
        <s v="Zummadom"/>
        <s v="Danmedia"/>
        <s v="Anjob"/>
        <s v="Stanfase"/>
        <s v="Toughjob"/>
        <s v="Voyaholdings"/>
        <s v="Daltla"/>
        <s v="Sumcity"/>
        <s v="Technocan"/>
        <s v="Hotunidax"/>
        <s v="Conzumtex"/>
        <s v="Reddex"/>
        <s v="can-house"/>
        <s v="Fasehotzap"/>
        <s v="Labcom"/>
        <s v="Techiway"/>
        <s v="kaycorporation"/>
        <s v="Dongdox"/>
        <s v="Freshtrans"/>
        <s v="Stripgreen"/>
        <s v="Basehatbam"/>
        <s v="Transphase"/>
        <s v="Silzoom"/>
        <s v="Strongzim"/>
        <s v="Rounddexon"/>
        <s v="Zermedia"/>
        <s v="Opencare"/>
        <s v="Haytechi"/>
        <s v="Gogotrax"/>
        <s v="Baseis"/>
        <s v="Salttouch"/>
        <s v="dongnix"/>
        <s v="Triosollex"/>
        <s v="Gravecone"/>
        <s v="Physlane"/>
        <s v="Lexiunofax"/>
        <s v="Linelab"/>
        <s v="Waretrans"/>
        <s v="Zaamtech"/>
        <s v="Duocane"/>
        <s v="Silvertrans"/>
        <s v="Canehouse"/>
        <s v="Strongtech"/>
        <s v="K-line"/>
        <s v="Ittechi"/>
        <s v="Iscon"/>
        <s v="Transtouch"/>
        <s v="Roncon"/>
        <s v="sail-con"/>
        <s v="Zotlamflex"/>
        <s v="quotefix"/>
        <s v="Greentone"/>
        <s v="Tampfan"/>
        <s v="Geojob"/>
        <s v="Inlane"/>
        <s v="Canmedia"/>
        <s v="Basetexon"/>
        <s v="Yearhow"/>
        <s v="Goldenkix"/>
        <s v="Trustline"/>
        <s v="U-zamedia"/>
        <s v="Technogreen"/>
        <s v="Trusthigh"/>
        <s v="Anhouse"/>
        <s v="Stansolin"/>
        <s v="Goldnimlax"/>
        <s v="sumcare"/>
        <s v="Green-taxon"/>
        <s v="Tranhex"/>
        <s v="Zaamtex"/>
        <s v="Bluecorporation"/>
        <s v="Meddrill"/>
        <s v="Fasekeydax"/>
        <s v="Tampdexon"/>
        <s v="Hayzunity"/>
        <s v="zerplanet"/>
        <s v="singlelane"/>
        <s v="unifase"/>
        <s v="Ventotom"/>
        <s v="Matphase"/>
        <s v="Newhouse"/>
        <s v="Planettone"/>
        <s v="Zathlux"/>
        <s v="Lotunatrax"/>
        <s v="Waresundox"/>
        <s v="Hatity"/>
        <s v="Soltex"/>
        <s v="Truetrax"/>
        <s v="Bamlane"/>
        <s v="Funtax"/>
        <s v="Graveron"/>
        <s v="Daltnamdax"/>
        <s v="Triocore"/>
        <s v="Goldcone"/>
        <s v="Lexihigh"/>
        <s v="Sanquozim"/>
        <s v="fase-lab"/>
        <s v="zertrax"/>
        <s v="Zimtrax"/>
        <s v="Doubletechno"/>
        <s v="techistreet"/>
        <s v="Cityvivahow"/>
        <s v="Voyavivadax"/>
        <s v="Volelectrics"/>
        <s v="Trusthex"/>
        <s v="Ranktouch"/>
        <s v="Zuncore"/>
        <s v="stimkix"/>
        <s v="Blackjob"/>
        <s v="Vol-find"/>
        <s v="Spanlax"/>
        <s v="Rancan"/>
        <s v="Canhouse"/>
        <s v="Icecore"/>
        <s v="highdom"/>
        <s v="Zoogreen"/>
        <s v="Can-lab"/>
        <s v="kinex"/>
        <s v="Redzim"/>
        <s v="Unofind"/>
        <s v="Redsollane"/>
        <s v="Movelux"/>
        <s v="Contom"/>
        <s v="zamholdings"/>
        <s v="Itgreen"/>
        <s v="Yearing"/>
        <s v="Planetcom"/>
        <s v="zonfase"/>
        <s v="Jayin"/>
        <s v="Quoex"/>
        <s v="sancare"/>
        <s v="Damkix"/>
        <s v="Mediaplus"/>
        <s v="U-tonlam"/>
        <s v="vila-tech"/>
        <s v="Zathtechi"/>
      </sharedItems>
    </cacheField>
    <cacheField name="Region" numFmtId="0">
      <sharedItems count="3">
        <s v="Central"/>
        <s v="West"/>
        <s v="East"/>
      </sharedItems>
    </cacheField>
    <cacheField name="Segment" numFmtId="0">
      <sharedItems count="3">
        <s v="Large"/>
        <s v="Strategic"/>
        <s v="Small &amp; Medium"/>
      </sharedItems>
    </cacheField>
    <cacheField name="Account ID" numFmtId="0">
      <sharedItems containsSemiMixedTypes="0" containsString="0" containsNumber="1" containsInteger="1" minValue="1" maxValue="357"/>
    </cacheField>
    <cacheField name="Parnership driver" numFmtId="0">
      <sharedItems count="2">
        <s v="No"/>
        <s v="Yes"/>
      </sharedItems>
    </cacheField>
    <cacheField name="Partnership" numFmtId="0">
      <sharedItems count="100">
        <s v="Direct"/>
        <s v="Sontaxon"/>
        <s v="Indiity"/>
        <s v="Doublestreet"/>
        <s v="Konzozdax"/>
        <s v="Joblamcon"/>
        <s v="Konkdom"/>
        <s v="Medfax"/>
        <s v="Donuniace"/>
        <s v="fasetone"/>
        <s v="Flexlax"/>
        <s v="Vaiadocon"/>
        <s v="Daltdexon"/>
        <s v="Hotlane"/>
        <s v="Ganjacore"/>
        <s v="Planethouse"/>
        <s v="Quotein"/>
        <s v="ronplex"/>
        <s v="lanequote"/>
        <s v="Indikaylax"/>
        <s v="bamtone"/>
        <s v="Songreen"/>
        <s v="Suntaxon"/>
        <s v="Quadsoloace"/>
        <s v="Free-electronics"/>
        <s v="Quadtex"/>
        <s v="Konktom"/>
        <s v="Jobice"/>
        <s v="Redplanet"/>
        <s v="Mathredex"/>
        <s v="Dripstrip"/>
        <s v="Ventolane"/>
        <s v="Lamtafan"/>
        <s v="Zaamphase"/>
        <s v="biotom"/>
        <s v="Movestreet"/>
        <s v="plexdax"/>
        <s v="Hotlam"/>
        <s v="Nimdax"/>
        <s v="Drillelectronics"/>
        <s v="Goldenstreet"/>
        <s v="Zoomtone"/>
        <s v="Flexzim"/>
        <s v="Operon"/>
        <s v="Zotcare"/>
        <s v="Dantech"/>
        <s v="Is-technology"/>
        <s v="plex-holdings"/>
        <s v="Hayit"/>
        <s v="Trioice"/>
        <s v="Dalttouch"/>
        <s v="gravedrill"/>
        <s v="Quofase"/>
        <s v="biglax"/>
        <s v="Fincom"/>
        <s v="tamptrax"/>
        <s v="Bamgreen"/>
        <s v="Acegreen"/>
        <s v="Plexsolfix"/>
        <s v="Saltstreet"/>
        <s v="Canezap"/>
        <s v="Strongzone"/>
        <s v="Plextom"/>
        <s v="Triohow"/>
        <s v="Funcane"/>
        <s v="quotechi"/>
        <s v="Duo-tech"/>
        <s v="Stimsanlux"/>
        <s v="Fixplus"/>
        <s v="Bigcore"/>
        <s v="Jaytam"/>
        <s v="movedex"/>
        <s v="Y-anplex"/>
        <s v="ice-lex"/>
        <s v="Yearhouse"/>
        <s v="Quadzoom"/>
        <s v="kan-dom"/>
        <s v="Intechi"/>
        <s v="Kanlam"/>
        <s v="zonstrip"/>
        <s v="Damlane"/>
        <s v="Redunilux"/>
        <s v="mediaphase"/>
        <s v="Vivastreet"/>
        <s v="Tripplenix"/>
        <s v="Ice-find"/>
        <s v="Duotechi"/>
        <s v="Quo-planet"/>
        <s v="Unaquoing"/>
        <s v="Xx-trans"/>
        <s v="Zummedtech"/>
        <s v="Tamhow"/>
        <s v="Dentojob"/>
        <s v="Rank-com"/>
        <s v="Hottouch"/>
        <s v="Overhigh"/>
        <s v="Stanfan"/>
        <s v="Hotaphex"/>
        <s v="Zonronzap"/>
        <s v="sumdrill"/>
      </sharedItems>
    </cacheField>
    <cacheField name="Partner ID" numFmtId="0">
      <sharedItems containsSemiMixedTypes="0" containsString="0" containsNumber="1" containsInteger="1" minValue="1" maxValue="101"/>
    </cacheField>
    <cacheField name="Product Code" numFmtId="0">
      <sharedItems count="25">
        <s v="Abbas"/>
        <s v="Talus"/>
        <s v="Quanti"/>
        <s v="Recolo"/>
        <s v="Aqua"/>
        <s v="Juvenis"/>
        <s v="Sato"/>
        <s v="Habitus"/>
        <s v="Fatum"/>
        <s v="Decimus"/>
        <s v="Lacuna"/>
        <s v="Bellus"/>
        <s v="Magis"/>
        <s v="Eligo"/>
        <s v="Ignis"/>
        <s v="Nimis"/>
        <s v="Vero"/>
        <s v="Paratus"/>
        <s v="Maximus"/>
        <s v="Gratus"/>
        <s v="Carmen"/>
        <s v="Basium"/>
        <s v="Campana"/>
        <s v="Umbra"/>
        <s v="Omins"/>
      </sharedItems>
    </cacheField>
    <cacheField name="Product ID" numFmtId="0">
      <sharedItems containsSemiMixedTypes="0" containsString="0" containsNumber="1" containsInteger="1" minValue="1" maxValue="25"/>
    </cacheField>
    <cacheField name="ProductRevenue" numFmtId="166">
      <sharedItems containsSemiMixedTypes="0" containsString="0" containsNumber="1" containsInteger="1" minValue="23725" maxValue="12166529"/>
    </cacheField>
    <cacheField name="FactoredProductRevenue" numFmtId="166">
      <sharedItems containsSemiMixedTypes="0" containsString="0" containsNumber="1" minValue="2372.5" maxValue="7362270.4000000004"/>
    </cacheField>
    <cacheField name="Create Date" numFmtId="0">
      <sharedItems containsSemiMixedTypes="0" containsString="0" containsNumber="1" containsInteger="1" minValue="41640" maxValue="41998"/>
    </cacheField>
    <cacheField name="Opportunity Days" numFmtId="1">
      <sharedItems containsSemiMixedTypes="0" containsString="0" containsNumber="1" minValue="365.45763888888899" maxValue="725.45763888888905"/>
    </cacheField>
    <cacheField name="Year" numFmtId="0">
      <sharedItems containsSemiMixedTypes="0" containsString="0" containsNumber="1" containsInteger="1" minValue="2015" maxValue="2015" count="1">
        <n v="2015"/>
      </sharedItems>
    </cacheField>
    <cacheField name="Month_Number" numFmtId="0">
      <sharedItems containsSemiMixedTypes="0" containsString="0" containsNumber="1" containsInteger="1" minValue="1" maxValue="12"/>
    </cacheField>
    <cacheField name="Month" numFmtId="0">
      <sharedItems count="12">
        <s v="Nov"/>
        <s v="Aug"/>
        <s v="Jun"/>
        <s v="May"/>
        <s v="Apr"/>
        <s v="Mar"/>
        <s v="Feb"/>
        <s v="Dec"/>
        <s v="Oct"/>
        <s v="Jul"/>
        <s v="Jan"/>
        <s v="Sep"/>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7">
  <r>
    <x v="0"/>
    <n v="33"/>
    <n v="84"/>
    <x v="0"/>
    <n v="0.1"/>
    <x v="0"/>
    <x v="0"/>
    <x v="0"/>
    <x v="0"/>
    <n v="72"/>
    <x v="0"/>
    <x v="0"/>
    <n v="22"/>
    <x v="0"/>
    <n v="1"/>
    <n v="356981"/>
    <n v="35698.1"/>
    <n v="41679"/>
    <n v="649.45763888888905"/>
    <x v="0"/>
    <n v="11"/>
    <x v="0"/>
  </r>
  <r>
    <x v="1"/>
    <n v="175"/>
    <n v="158"/>
    <x v="0"/>
    <n v="0.1"/>
    <x v="0"/>
    <x v="1"/>
    <x v="1"/>
    <x v="0"/>
    <n v="126"/>
    <x v="0"/>
    <x v="0"/>
    <n v="22"/>
    <x v="1"/>
    <n v="19"/>
    <n v="2691123"/>
    <n v="269112.3"/>
    <n v="41931"/>
    <n v="397.45763888888899"/>
    <x v="0"/>
    <n v="11"/>
    <x v="0"/>
  </r>
  <r>
    <x v="0"/>
    <n v="88"/>
    <n v="253"/>
    <x v="0"/>
    <n v="0.1"/>
    <x v="0"/>
    <x v="2"/>
    <x v="2"/>
    <x v="0"/>
    <n v="203"/>
    <x v="0"/>
    <x v="0"/>
    <n v="22"/>
    <x v="2"/>
    <n v="16"/>
    <n v="1315100"/>
    <n v="131510"/>
    <n v="41640"/>
    <n v="577.45763888888905"/>
    <x v="0"/>
    <n v="8"/>
    <x v="1"/>
  </r>
  <r>
    <x v="1"/>
    <n v="284"/>
    <n v="39"/>
    <x v="0"/>
    <n v="0.1"/>
    <x v="0"/>
    <x v="3"/>
    <x v="2"/>
    <x v="1"/>
    <n v="22"/>
    <x v="0"/>
    <x v="0"/>
    <n v="22"/>
    <x v="3"/>
    <n v="17"/>
    <n v="4862891"/>
    <n v="486289.1"/>
    <n v="41797"/>
    <n v="388.45763888888899"/>
    <x v="0"/>
    <n v="6"/>
    <x v="2"/>
  </r>
  <r>
    <x v="2"/>
    <n v="329"/>
    <n v="64"/>
    <x v="0"/>
    <n v="0.1"/>
    <x v="0"/>
    <x v="4"/>
    <x v="0"/>
    <x v="1"/>
    <n v="55"/>
    <x v="0"/>
    <x v="0"/>
    <n v="22"/>
    <x v="4"/>
    <n v="22"/>
    <n v="5688641"/>
    <n v="568864.1"/>
    <n v="41770"/>
    <n v="415.45763888888899"/>
    <x v="0"/>
    <n v="6"/>
    <x v="2"/>
  </r>
  <r>
    <x v="0"/>
    <n v="95"/>
    <n v="126"/>
    <x v="0"/>
    <n v="0.1"/>
    <x v="0"/>
    <x v="5"/>
    <x v="2"/>
    <x v="0"/>
    <n v="104"/>
    <x v="0"/>
    <x v="0"/>
    <n v="22"/>
    <x v="5"/>
    <n v="10"/>
    <n v="1433275"/>
    <n v="143327.5"/>
    <n v="41641"/>
    <n v="544.45763888888905"/>
    <x v="0"/>
    <n v="6"/>
    <x v="2"/>
  </r>
  <r>
    <x v="1"/>
    <n v="216"/>
    <n v="346"/>
    <x v="0"/>
    <n v="0.1"/>
    <x v="0"/>
    <x v="6"/>
    <x v="2"/>
    <x v="1"/>
    <n v="246"/>
    <x v="0"/>
    <x v="0"/>
    <n v="22"/>
    <x v="3"/>
    <n v="17"/>
    <n v="3501919"/>
    <n v="350191.9"/>
    <n v="41673"/>
    <n v="512.45763888888905"/>
    <x v="0"/>
    <n v="6"/>
    <x v="2"/>
  </r>
  <r>
    <x v="0"/>
    <n v="150"/>
    <n v="347"/>
    <x v="0"/>
    <n v="0.1"/>
    <x v="0"/>
    <x v="7"/>
    <x v="2"/>
    <x v="1"/>
    <n v="269"/>
    <x v="0"/>
    <x v="0"/>
    <n v="22"/>
    <x v="2"/>
    <n v="16"/>
    <n v="2230393"/>
    <n v="223039.3"/>
    <n v="41757"/>
    <n v="428.45763888888899"/>
    <x v="0"/>
    <n v="6"/>
    <x v="2"/>
  </r>
  <r>
    <x v="0"/>
    <n v="44"/>
    <n v="353"/>
    <x v="0"/>
    <n v="0.1"/>
    <x v="0"/>
    <x v="8"/>
    <x v="1"/>
    <x v="0"/>
    <n v="275"/>
    <x v="0"/>
    <x v="0"/>
    <n v="22"/>
    <x v="6"/>
    <n v="18"/>
    <n v="535605"/>
    <n v="53560.5"/>
    <n v="41810"/>
    <n v="375.45763888888899"/>
    <x v="0"/>
    <n v="6"/>
    <x v="2"/>
  </r>
  <r>
    <x v="1"/>
    <n v="322"/>
    <n v="373"/>
    <x v="0"/>
    <n v="0.1"/>
    <x v="0"/>
    <x v="9"/>
    <x v="2"/>
    <x v="1"/>
    <n v="291"/>
    <x v="0"/>
    <x v="0"/>
    <n v="22"/>
    <x v="7"/>
    <n v="8"/>
    <n v="5626094"/>
    <n v="562609.4"/>
    <n v="41809"/>
    <n v="376.45763888888899"/>
    <x v="0"/>
    <n v="6"/>
    <x v="2"/>
  </r>
  <r>
    <x v="0"/>
    <n v="49"/>
    <n v="374"/>
    <x v="0"/>
    <n v="0.1"/>
    <x v="0"/>
    <x v="10"/>
    <x v="0"/>
    <x v="0"/>
    <n v="292"/>
    <x v="0"/>
    <x v="0"/>
    <n v="22"/>
    <x v="8"/>
    <n v="6"/>
    <n v="595469"/>
    <n v="59546.9"/>
    <n v="41737"/>
    <n v="448.45763888888899"/>
    <x v="0"/>
    <n v="6"/>
    <x v="2"/>
  </r>
  <r>
    <x v="1"/>
    <n v="210"/>
    <n v="393"/>
    <x v="0"/>
    <n v="0.1"/>
    <x v="0"/>
    <x v="11"/>
    <x v="2"/>
    <x v="0"/>
    <n v="306"/>
    <x v="0"/>
    <x v="0"/>
    <n v="22"/>
    <x v="9"/>
    <n v="4"/>
    <n v="3412054"/>
    <n v="341205.4"/>
    <n v="41798"/>
    <n v="387.45763888888899"/>
    <x v="0"/>
    <n v="6"/>
    <x v="2"/>
  </r>
  <r>
    <x v="2"/>
    <n v="342"/>
    <n v="394"/>
    <x v="0"/>
    <n v="0.1"/>
    <x v="0"/>
    <x v="12"/>
    <x v="2"/>
    <x v="0"/>
    <n v="307"/>
    <x v="0"/>
    <x v="0"/>
    <n v="22"/>
    <x v="10"/>
    <n v="11"/>
    <n v="5981812"/>
    <n v="598181.19999999995"/>
    <n v="41791"/>
    <n v="394.45763888888899"/>
    <x v="0"/>
    <n v="6"/>
    <x v="2"/>
  </r>
  <r>
    <x v="0"/>
    <n v="62"/>
    <n v="404"/>
    <x v="0"/>
    <n v="0.1"/>
    <x v="0"/>
    <x v="13"/>
    <x v="2"/>
    <x v="0"/>
    <n v="170"/>
    <x v="0"/>
    <x v="0"/>
    <n v="22"/>
    <x v="10"/>
    <n v="11"/>
    <n v="833461"/>
    <n v="83346.100000000006"/>
    <n v="41721"/>
    <n v="464.45763888888899"/>
    <x v="0"/>
    <n v="6"/>
    <x v="2"/>
  </r>
  <r>
    <x v="1"/>
    <n v="311"/>
    <n v="414"/>
    <x v="0"/>
    <n v="0.1"/>
    <x v="0"/>
    <x v="14"/>
    <x v="1"/>
    <x v="0"/>
    <n v="323"/>
    <x v="0"/>
    <x v="0"/>
    <n v="22"/>
    <x v="11"/>
    <n v="23"/>
    <n v="5299231"/>
    <n v="529923.1"/>
    <n v="41754"/>
    <n v="431.45763888888899"/>
    <x v="0"/>
    <n v="6"/>
    <x v="2"/>
  </r>
  <r>
    <x v="0"/>
    <n v="79"/>
    <n v="418"/>
    <x v="0"/>
    <n v="0.1"/>
    <x v="0"/>
    <x v="15"/>
    <x v="2"/>
    <x v="1"/>
    <n v="11"/>
    <x v="0"/>
    <x v="0"/>
    <n v="22"/>
    <x v="3"/>
    <n v="17"/>
    <n v="1133172"/>
    <n v="113317.2"/>
    <n v="41775"/>
    <n v="410.45763888888899"/>
    <x v="0"/>
    <n v="6"/>
    <x v="2"/>
  </r>
  <r>
    <x v="0"/>
    <n v="159"/>
    <n v="384"/>
    <x v="0"/>
    <n v="0.1"/>
    <x v="0"/>
    <x v="16"/>
    <x v="2"/>
    <x v="0"/>
    <n v="298"/>
    <x v="0"/>
    <x v="0"/>
    <n v="22"/>
    <x v="5"/>
    <n v="10"/>
    <n v="2386868"/>
    <n v="238686.8"/>
    <n v="41730"/>
    <n v="454.45763888888899"/>
    <x v="0"/>
    <n v="6"/>
    <x v="2"/>
  </r>
  <r>
    <x v="1"/>
    <n v="177"/>
    <n v="355"/>
    <x v="0"/>
    <n v="0.1"/>
    <x v="0"/>
    <x v="17"/>
    <x v="2"/>
    <x v="0"/>
    <n v="277"/>
    <x v="0"/>
    <x v="0"/>
    <n v="22"/>
    <x v="12"/>
    <n v="12"/>
    <n v="2702266"/>
    <n v="270226.59999999998"/>
    <n v="41723"/>
    <n v="459.45763888888899"/>
    <x v="0"/>
    <n v="6"/>
    <x v="2"/>
  </r>
  <r>
    <x v="0"/>
    <n v="142"/>
    <n v="242"/>
    <x v="0"/>
    <n v="0.1"/>
    <x v="0"/>
    <x v="18"/>
    <x v="1"/>
    <x v="1"/>
    <n v="193"/>
    <x v="0"/>
    <x v="0"/>
    <n v="22"/>
    <x v="13"/>
    <n v="5"/>
    <n v="2154078"/>
    <n v="215407.8"/>
    <n v="41795"/>
    <n v="386.45763888888899"/>
    <x v="0"/>
    <n v="6"/>
    <x v="2"/>
  </r>
  <r>
    <x v="1"/>
    <n v="294"/>
    <n v="370"/>
    <x v="0"/>
    <n v="0.1"/>
    <x v="0"/>
    <x v="3"/>
    <x v="2"/>
    <x v="1"/>
    <n v="22"/>
    <x v="0"/>
    <x v="0"/>
    <n v="22"/>
    <x v="2"/>
    <n v="16"/>
    <n v="4984622"/>
    <n v="498462.2"/>
    <n v="41811"/>
    <n v="370.45763888888899"/>
    <x v="0"/>
    <n v="6"/>
    <x v="2"/>
  </r>
  <r>
    <x v="0"/>
    <n v="133"/>
    <n v="425"/>
    <x v="0"/>
    <n v="0.1"/>
    <x v="0"/>
    <x v="19"/>
    <x v="0"/>
    <x v="1"/>
    <n v="52"/>
    <x v="0"/>
    <x v="0"/>
    <n v="22"/>
    <x v="14"/>
    <n v="9"/>
    <n v="1959131"/>
    <n v="195913.1"/>
    <n v="41812"/>
    <n v="369.45763888888899"/>
    <x v="0"/>
    <n v="6"/>
    <x v="2"/>
  </r>
  <r>
    <x v="0"/>
    <n v="21"/>
    <n v="228"/>
    <x v="0"/>
    <n v="0.1"/>
    <x v="0"/>
    <x v="20"/>
    <x v="0"/>
    <x v="0"/>
    <n v="180"/>
    <x v="0"/>
    <x v="0"/>
    <n v="22"/>
    <x v="15"/>
    <n v="13"/>
    <n v="188316"/>
    <n v="18831.599999999999"/>
    <n v="41655"/>
    <n v="525.45763888888905"/>
    <x v="0"/>
    <n v="6"/>
    <x v="2"/>
  </r>
  <r>
    <x v="1"/>
    <n v="245"/>
    <n v="395"/>
    <x v="0"/>
    <n v="0.1"/>
    <x v="0"/>
    <x v="21"/>
    <x v="2"/>
    <x v="0"/>
    <n v="308"/>
    <x v="0"/>
    <x v="0"/>
    <n v="22"/>
    <x v="16"/>
    <n v="21"/>
    <n v="4022403"/>
    <n v="402240.3"/>
    <n v="41766"/>
    <n v="413.45763888888899"/>
    <x v="0"/>
    <n v="6"/>
    <x v="2"/>
  </r>
  <r>
    <x v="1"/>
    <n v="202"/>
    <n v="326"/>
    <x v="0"/>
    <n v="0.1"/>
    <x v="0"/>
    <x v="22"/>
    <x v="2"/>
    <x v="1"/>
    <n v="252"/>
    <x v="0"/>
    <x v="0"/>
    <n v="22"/>
    <x v="15"/>
    <n v="13"/>
    <n v="3251419"/>
    <n v="325141.90000000002"/>
    <n v="41714"/>
    <n v="460.45763888888899"/>
    <x v="0"/>
    <n v="6"/>
    <x v="2"/>
  </r>
  <r>
    <x v="2"/>
    <n v="350"/>
    <n v="337"/>
    <x v="0"/>
    <n v="0.1"/>
    <x v="0"/>
    <x v="23"/>
    <x v="2"/>
    <x v="0"/>
    <n v="260"/>
    <x v="0"/>
    <x v="0"/>
    <n v="22"/>
    <x v="4"/>
    <n v="22"/>
    <n v="6168120"/>
    <n v="616812"/>
    <n v="41645"/>
    <n v="529.45763888888905"/>
    <x v="0"/>
    <n v="6"/>
    <x v="2"/>
  </r>
  <r>
    <x v="0"/>
    <n v="67"/>
    <n v="417"/>
    <x v="0"/>
    <n v="0.1"/>
    <x v="0"/>
    <x v="24"/>
    <x v="2"/>
    <x v="0"/>
    <n v="326"/>
    <x v="0"/>
    <x v="0"/>
    <n v="22"/>
    <x v="15"/>
    <n v="13"/>
    <n v="931923"/>
    <n v="93192.3"/>
    <n v="41701"/>
    <n v="473.45763888888899"/>
    <x v="0"/>
    <n v="6"/>
    <x v="2"/>
  </r>
  <r>
    <x v="2"/>
    <n v="364"/>
    <n v="178"/>
    <x v="0"/>
    <n v="0.1"/>
    <x v="0"/>
    <x v="25"/>
    <x v="2"/>
    <x v="2"/>
    <n v="142"/>
    <x v="0"/>
    <x v="0"/>
    <n v="22"/>
    <x v="3"/>
    <n v="17"/>
    <n v="6407018"/>
    <n v="640701.80000000005"/>
    <n v="41710"/>
    <n v="460.45763888888899"/>
    <x v="0"/>
    <n v="6"/>
    <x v="2"/>
  </r>
  <r>
    <x v="0"/>
    <n v="136"/>
    <n v="182"/>
    <x v="0"/>
    <n v="0.1"/>
    <x v="0"/>
    <x v="26"/>
    <x v="2"/>
    <x v="2"/>
    <n v="146"/>
    <x v="0"/>
    <x v="0"/>
    <n v="22"/>
    <x v="1"/>
    <n v="19"/>
    <n v="2051691"/>
    <n v="205169.1"/>
    <n v="41678"/>
    <n v="492.45763888888899"/>
    <x v="0"/>
    <n v="6"/>
    <x v="2"/>
  </r>
  <r>
    <x v="0"/>
    <n v="81"/>
    <n v="186"/>
    <x v="0"/>
    <n v="0.1"/>
    <x v="0"/>
    <x v="27"/>
    <x v="2"/>
    <x v="2"/>
    <n v="150"/>
    <x v="0"/>
    <x v="0"/>
    <n v="22"/>
    <x v="17"/>
    <n v="15"/>
    <n v="1174333"/>
    <n v="117433.3"/>
    <n v="41674"/>
    <n v="496.45763888888899"/>
    <x v="0"/>
    <n v="6"/>
    <x v="2"/>
  </r>
  <r>
    <x v="1"/>
    <n v="207"/>
    <n v="187"/>
    <x v="0"/>
    <n v="0.1"/>
    <x v="0"/>
    <x v="28"/>
    <x v="0"/>
    <x v="2"/>
    <n v="151"/>
    <x v="0"/>
    <x v="0"/>
    <n v="22"/>
    <x v="14"/>
    <n v="9"/>
    <n v="3347026"/>
    <n v="334702.59999999998"/>
    <n v="41675"/>
    <n v="495.45763888888899"/>
    <x v="0"/>
    <n v="6"/>
    <x v="2"/>
  </r>
  <r>
    <x v="0"/>
    <n v="124"/>
    <n v="386"/>
    <x v="0"/>
    <n v="0.1"/>
    <x v="0"/>
    <x v="29"/>
    <x v="2"/>
    <x v="1"/>
    <n v="300"/>
    <x v="0"/>
    <x v="0"/>
    <n v="22"/>
    <x v="11"/>
    <n v="23"/>
    <n v="1853211"/>
    <n v="185321.1"/>
    <n v="41741"/>
    <n v="426.45763888888899"/>
    <x v="0"/>
    <n v="6"/>
    <x v="2"/>
  </r>
  <r>
    <x v="1"/>
    <n v="319"/>
    <n v="390"/>
    <x v="0"/>
    <n v="0.1"/>
    <x v="0"/>
    <x v="30"/>
    <x v="2"/>
    <x v="1"/>
    <n v="303"/>
    <x v="0"/>
    <x v="0"/>
    <n v="22"/>
    <x v="18"/>
    <n v="25"/>
    <n v="5460728"/>
    <n v="546072.80000000005"/>
    <n v="41791"/>
    <n v="376.45763888888899"/>
    <x v="0"/>
    <n v="6"/>
    <x v="2"/>
  </r>
  <r>
    <x v="1"/>
    <n v="309"/>
    <n v="77"/>
    <x v="0"/>
    <n v="0.1"/>
    <x v="0"/>
    <x v="31"/>
    <x v="0"/>
    <x v="1"/>
    <n v="65"/>
    <x v="0"/>
    <x v="0"/>
    <n v="22"/>
    <x v="5"/>
    <n v="10"/>
    <n v="5294496"/>
    <n v="529449.6"/>
    <n v="41699"/>
    <n v="464.45763888888899"/>
    <x v="0"/>
    <n v="6"/>
    <x v="2"/>
  </r>
  <r>
    <x v="1"/>
    <n v="247"/>
    <n v="192"/>
    <x v="0"/>
    <n v="0.1"/>
    <x v="0"/>
    <x v="32"/>
    <x v="0"/>
    <x v="2"/>
    <n v="155"/>
    <x v="0"/>
    <x v="0"/>
    <n v="22"/>
    <x v="6"/>
    <n v="18"/>
    <n v="4053946"/>
    <n v="405394.6"/>
    <n v="41763"/>
    <n v="397.45763888888899"/>
    <x v="0"/>
    <n v="6"/>
    <x v="2"/>
  </r>
  <r>
    <x v="0"/>
    <n v="155"/>
    <n v="80"/>
    <x v="0"/>
    <n v="0.1"/>
    <x v="0"/>
    <x v="33"/>
    <x v="2"/>
    <x v="1"/>
    <n v="68"/>
    <x v="0"/>
    <x v="0"/>
    <n v="22"/>
    <x v="8"/>
    <n v="6"/>
    <n v="2332519"/>
    <n v="233251.9"/>
    <n v="41791"/>
    <n v="365.45763888888899"/>
    <x v="0"/>
    <n v="6"/>
    <x v="2"/>
  </r>
  <r>
    <x v="1"/>
    <n v="204"/>
    <n v="83"/>
    <x v="0"/>
    <n v="0.1"/>
    <x v="0"/>
    <x v="34"/>
    <x v="0"/>
    <x v="0"/>
    <n v="71"/>
    <x v="0"/>
    <x v="0"/>
    <n v="22"/>
    <x v="15"/>
    <n v="13"/>
    <n v="3269705"/>
    <n v="326970.5"/>
    <n v="41730"/>
    <n v="426.45763888888899"/>
    <x v="0"/>
    <n v="6"/>
    <x v="2"/>
  </r>
  <r>
    <x v="0"/>
    <n v="73"/>
    <n v="172"/>
    <x v="0"/>
    <n v="0.1"/>
    <x v="0"/>
    <x v="35"/>
    <x v="2"/>
    <x v="0"/>
    <n v="139"/>
    <x v="0"/>
    <x v="0"/>
    <n v="22"/>
    <x v="1"/>
    <n v="19"/>
    <n v="1009421"/>
    <n v="100942.1"/>
    <n v="41730"/>
    <n v="426.45763888888899"/>
    <x v="0"/>
    <n v="6"/>
    <x v="2"/>
  </r>
  <r>
    <x v="1"/>
    <n v="205"/>
    <n v="188"/>
    <x v="0"/>
    <n v="0.1"/>
    <x v="0"/>
    <x v="36"/>
    <x v="2"/>
    <x v="2"/>
    <n v="152"/>
    <x v="0"/>
    <x v="0"/>
    <n v="22"/>
    <x v="1"/>
    <n v="19"/>
    <n v="3320005"/>
    <n v="332000.5"/>
    <n v="41692"/>
    <n v="463.45763888888899"/>
    <x v="0"/>
    <n v="5"/>
    <x v="3"/>
  </r>
  <r>
    <x v="1"/>
    <n v="180"/>
    <n v="332"/>
    <x v="0"/>
    <n v="0.1"/>
    <x v="0"/>
    <x v="37"/>
    <x v="2"/>
    <x v="1"/>
    <n v="256"/>
    <x v="0"/>
    <x v="0"/>
    <n v="22"/>
    <x v="4"/>
    <n v="22"/>
    <n v="2758189"/>
    <n v="275818.90000000002"/>
    <n v="41707"/>
    <n v="448.45763888888899"/>
    <x v="0"/>
    <n v="5"/>
    <x v="3"/>
  </r>
  <r>
    <x v="0"/>
    <n v="20"/>
    <n v="300"/>
    <x v="0"/>
    <n v="0.1"/>
    <x v="0"/>
    <x v="38"/>
    <x v="0"/>
    <x v="1"/>
    <n v="237"/>
    <x v="0"/>
    <x v="0"/>
    <n v="22"/>
    <x v="19"/>
    <n v="7"/>
    <n v="166619"/>
    <n v="16661.900000000001"/>
    <n v="41748"/>
    <n v="405.45763888888899"/>
    <x v="0"/>
    <n v="5"/>
    <x v="3"/>
  </r>
  <r>
    <x v="1"/>
    <n v="285"/>
    <n v="313"/>
    <x v="0"/>
    <n v="0.1"/>
    <x v="0"/>
    <x v="39"/>
    <x v="0"/>
    <x v="1"/>
    <n v="245"/>
    <x v="0"/>
    <x v="0"/>
    <n v="22"/>
    <x v="4"/>
    <n v="22"/>
    <n v="4871845"/>
    <n v="487184.5"/>
    <n v="41686"/>
    <n v="467.45763888888899"/>
    <x v="0"/>
    <n v="5"/>
    <x v="3"/>
  </r>
  <r>
    <x v="0"/>
    <n v="104"/>
    <n v="369"/>
    <x v="0"/>
    <n v="0.1"/>
    <x v="0"/>
    <x v="40"/>
    <x v="1"/>
    <x v="1"/>
    <n v="288"/>
    <x v="0"/>
    <x v="0"/>
    <n v="22"/>
    <x v="14"/>
    <n v="9"/>
    <n v="1541529"/>
    <n v="154152.9"/>
    <n v="41763"/>
    <n v="390.45763888888899"/>
    <x v="0"/>
    <n v="5"/>
    <x v="3"/>
  </r>
  <r>
    <x v="1"/>
    <n v="250"/>
    <n v="420"/>
    <x v="0"/>
    <n v="0.1"/>
    <x v="0"/>
    <x v="41"/>
    <x v="1"/>
    <x v="0"/>
    <n v="328"/>
    <x v="0"/>
    <x v="0"/>
    <n v="22"/>
    <x v="6"/>
    <n v="18"/>
    <n v="4087361"/>
    <n v="408736.1"/>
    <n v="41737"/>
    <n v="416.45763888888899"/>
    <x v="0"/>
    <n v="5"/>
    <x v="3"/>
  </r>
  <r>
    <x v="1"/>
    <n v="170"/>
    <n v="432"/>
    <x v="0"/>
    <n v="0.1"/>
    <x v="0"/>
    <x v="42"/>
    <x v="2"/>
    <x v="1"/>
    <n v="188"/>
    <x v="0"/>
    <x v="0"/>
    <n v="22"/>
    <x v="8"/>
    <n v="6"/>
    <n v="2599414"/>
    <n v="259941.4"/>
    <n v="41660"/>
    <n v="493.45763888888899"/>
    <x v="0"/>
    <n v="5"/>
    <x v="3"/>
  </r>
  <r>
    <x v="0"/>
    <n v="94"/>
    <n v="465"/>
    <x v="0"/>
    <n v="0.1"/>
    <x v="0"/>
    <x v="43"/>
    <x v="2"/>
    <x v="0"/>
    <n v="348"/>
    <x v="0"/>
    <x v="0"/>
    <n v="22"/>
    <x v="17"/>
    <n v="15"/>
    <n v="1422696"/>
    <n v="142269.6"/>
    <n v="41766"/>
    <n v="387.45763888888899"/>
    <x v="0"/>
    <n v="5"/>
    <x v="3"/>
  </r>
  <r>
    <x v="1"/>
    <n v="237"/>
    <n v="315"/>
    <x v="0"/>
    <n v="0.1"/>
    <x v="0"/>
    <x v="44"/>
    <x v="2"/>
    <x v="0"/>
    <n v="28"/>
    <x v="0"/>
    <x v="0"/>
    <n v="22"/>
    <x v="20"/>
    <n v="24"/>
    <n v="3905866"/>
    <n v="390586.6"/>
    <n v="41720"/>
    <n v="432.45763888888899"/>
    <x v="0"/>
    <n v="5"/>
    <x v="3"/>
  </r>
  <r>
    <x v="1"/>
    <n v="190"/>
    <n v="367"/>
    <x v="0"/>
    <n v="0.1"/>
    <x v="0"/>
    <x v="45"/>
    <x v="0"/>
    <x v="1"/>
    <n v="287"/>
    <x v="0"/>
    <x v="0"/>
    <n v="22"/>
    <x v="6"/>
    <n v="18"/>
    <n v="3139133"/>
    <n v="313913.3"/>
    <n v="41700"/>
    <n v="452.45763888888899"/>
    <x v="0"/>
    <n v="5"/>
    <x v="3"/>
  </r>
  <r>
    <x v="0"/>
    <n v="51"/>
    <n v="396"/>
    <x v="0"/>
    <n v="0.1"/>
    <x v="0"/>
    <x v="46"/>
    <x v="2"/>
    <x v="1"/>
    <n v="309"/>
    <x v="0"/>
    <x v="0"/>
    <n v="22"/>
    <x v="10"/>
    <n v="11"/>
    <n v="657213"/>
    <n v="65721.3"/>
    <n v="41706"/>
    <n v="446.45763888888899"/>
    <x v="0"/>
    <n v="5"/>
    <x v="3"/>
  </r>
  <r>
    <x v="1"/>
    <n v="296"/>
    <n v="398"/>
    <x v="0"/>
    <n v="0.1"/>
    <x v="0"/>
    <x v="47"/>
    <x v="2"/>
    <x v="1"/>
    <n v="311"/>
    <x v="0"/>
    <x v="0"/>
    <n v="22"/>
    <x v="21"/>
    <n v="2"/>
    <n v="5022767"/>
    <n v="502276.7"/>
    <n v="41730"/>
    <n v="422.45763888888899"/>
    <x v="0"/>
    <n v="5"/>
    <x v="3"/>
  </r>
  <r>
    <x v="1"/>
    <n v="191"/>
    <n v="427"/>
    <x v="0"/>
    <n v="0.1"/>
    <x v="0"/>
    <x v="48"/>
    <x v="0"/>
    <x v="1"/>
    <n v="238"/>
    <x v="0"/>
    <x v="0"/>
    <n v="22"/>
    <x v="12"/>
    <n v="12"/>
    <n v="3152735"/>
    <n v="315273.5"/>
    <n v="41751"/>
    <n v="395.45763888888899"/>
    <x v="0"/>
    <n v="5"/>
    <x v="3"/>
  </r>
  <r>
    <x v="1"/>
    <n v="256"/>
    <n v="424"/>
    <x v="0"/>
    <n v="0.1"/>
    <x v="0"/>
    <x v="49"/>
    <x v="0"/>
    <x v="1"/>
    <n v="26"/>
    <x v="0"/>
    <x v="0"/>
    <n v="22"/>
    <x v="22"/>
    <n v="3"/>
    <n v="4226438"/>
    <n v="422643.8"/>
    <n v="41649"/>
    <n v="488.45763888888899"/>
    <x v="0"/>
    <n v="5"/>
    <x v="3"/>
  </r>
  <r>
    <x v="0"/>
    <n v="112"/>
    <n v="34"/>
    <x v="0"/>
    <n v="0.1"/>
    <x v="0"/>
    <x v="50"/>
    <x v="1"/>
    <x v="2"/>
    <n v="34"/>
    <x v="0"/>
    <x v="0"/>
    <n v="22"/>
    <x v="4"/>
    <n v="22"/>
    <n v="1671903"/>
    <n v="167190.29999999999"/>
    <n v="41671"/>
    <n v="461.45763888888899"/>
    <x v="0"/>
    <n v="5"/>
    <x v="3"/>
  </r>
  <r>
    <x v="0"/>
    <n v="19"/>
    <n v="481"/>
    <x v="0"/>
    <n v="0.1"/>
    <x v="0"/>
    <x v="51"/>
    <x v="0"/>
    <x v="1"/>
    <n v="324"/>
    <x v="0"/>
    <x v="0"/>
    <n v="22"/>
    <x v="20"/>
    <n v="24"/>
    <n v="166000"/>
    <n v="16600"/>
    <n v="41671"/>
    <n v="454.45763888888899"/>
    <x v="0"/>
    <n v="5"/>
    <x v="3"/>
  </r>
  <r>
    <x v="1"/>
    <n v="236"/>
    <n v="166"/>
    <x v="0"/>
    <n v="0.1"/>
    <x v="0"/>
    <x v="52"/>
    <x v="2"/>
    <x v="2"/>
    <n v="133"/>
    <x v="0"/>
    <x v="0"/>
    <n v="22"/>
    <x v="16"/>
    <n v="21"/>
    <n v="3861791"/>
    <n v="386179.1"/>
    <n v="41739"/>
    <n v="385.45763888888899"/>
    <x v="0"/>
    <n v="4"/>
    <x v="4"/>
  </r>
  <r>
    <x v="2"/>
    <n v="330"/>
    <n v="170"/>
    <x v="0"/>
    <n v="0.1"/>
    <x v="0"/>
    <x v="53"/>
    <x v="2"/>
    <x v="2"/>
    <n v="137"/>
    <x v="0"/>
    <x v="0"/>
    <n v="22"/>
    <x v="2"/>
    <n v="16"/>
    <n v="5691292"/>
    <n v="569129.19999999995"/>
    <n v="41701"/>
    <n v="423.45763888888899"/>
    <x v="0"/>
    <n v="4"/>
    <x v="4"/>
  </r>
  <r>
    <x v="0"/>
    <n v="48"/>
    <n v="327"/>
    <x v="0"/>
    <n v="0.1"/>
    <x v="0"/>
    <x v="54"/>
    <x v="0"/>
    <x v="1"/>
    <n v="210"/>
    <x v="0"/>
    <x v="0"/>
    <n v="22"/>
    <x v="19"/>
    <n v="7"/>
    <n v="590086"/>
    <n v="59008.6"/>
    <n v="41701"/>
    <n v="423.45763888888899"/>
    <x v="0"/>
    <n v="4"/>
    <x v="4"/>
  </r>
  <r>
    <x v="1"/>
    <n v="211"/>
    <n v="341"/>
    <x v="0"/>
    <n v="0.1"/>
    <x v="0"/>
    <x v="55"/>
    <x v="1"/>
    <x v="0"/>
    <n v="264"/>
    <x v="0"/>
    <x v="0"/>
    <n v="22"/>
    <x v="15"/>
    <n v="13"/>
    <n v="3436429"/>
    <n v="343642.9"/>
    <n v="41647"/>
    <n v="477.45763888888899"/>
    <x v="0"/>
    <n v="4"/>
    <x v="4"/>
  </r>
  <r>
    <x v="1"/>
    <n v="264"/>
    <n v="372"/>
    <x v="0"/>
    <n v="0.1"/>
    <x v="0"/>
    <x v="56"/>
    <x v="1"/>
    <x v="0"/>
    <n v="290"/>
    <x v="0"/>
    <x v="0"/>
    <n v="22"/>
    <x v="3"/>
    <n v="17"/>
    <n v="4370514"/>
    <n v="437051.4"/>
    <n v="41691"/>
    <n v="433.45763888888899"/>
    <x v="0"/>
    <n v="4"/>
    <x v="4"/>
  </r>
  <r>
    <x v="0"/>
    <n v="23"/>
    <n v="433"/>
    <x v="0"/>
    <n v="0.1"/>
    <x v="0"/>
    <x v="57"/>
    <x v="0"/>
    <x v="0"/>
    <n v="282"/>
    <x v="0"/>
    <x v="0"/>
    <n v="22"/>
    <x v="5"/>
    <n v="10"/>
    <n v="200538"/>
    <n v="20053.8"/>
    <n v="41677"/>
    <n v="447.45763888888899"/>
    <x v="0"/>
    <n v="4"/>
    <x v="4"/>
  </r>
  <r>
    <x v="1"/>
    <n v="318"/>
    <n v="371"/>
    <x v="0"/>
    <n v="0.1"/>
    <x v="0"/>
    <x v="58"/>
    <x v="2"/>
    <x v="1"/>
    <n v="289"/>
    <x v="0"/>
    <x v="0"/>
    <n v="22"/>
    <x v="14"/>
    <n v="9"/>
    <n v="5455757"/>
    <n v="545575.69999999995"/>
    <n v="41643"/>
    <n v="478.45763888888899"/>
    <x v="0"/>
    <n v="4"/>
    <x v="4"/>
  </r>
  <r>
    <x v="2"/>
    <n v="353"/>
    <n v="302"/>
    <x v="0"/>
    <n v="0.1"/>
    <x v="0"/>
    <x v="48"/>
    <x v="0"/>
    <x v="1"/>
    <n v="238"/>
    <x v="0"/>
    <x v="0"/>
    <n v="22"/>
    <x v="3"/>
    <n v="17"/>
    <n v="1952547"/>
    <n v="195254.7"/>
    <n v="41683"/>
    <n v="435.45763888888899"/>
    <x v="0"/>
    <n v="4"/>
    <x v="4"/>
  </r>
  <r>
    <x v="0"/>
    <n v="11"/>
    <n v="193"/>
    <x v="0"/>
    <n v="0.1"/>
    <x v="0"/>
    <x v="59"/>
    <x v="2"/>
    <x v="0"/>
    <n v="156"/>
    <x v="0"/>
    <x v="0"/>
    <n v="22"/>
    <x v="7"/>
    <n v="8"/>
    <n v="94387"/>
    <n v="9438.7000000000007"/>
    <n v="41645"/>
    <n v="448.45763888888899"/>
    <x v="0"/>
    <n v="3"/>
    <x v="5"/>
  </r>
  <r>
    <x v="0"/>
    <n v="28"/>
    <n v="121"/>
    <x v="0"/>
    <n v="0.1"/>
    <x v="0"/>
    <x v="60"/>
    <x v="0"/>
    <x v="0"/>
    <n v="61"/>
    <x v="0"/>
    <x v="0"/>
    <n v="22"/>
    <x v="7"/>
    <n v="8"/>
    <n v="254995"/>
    <n v="25499.5"/>
    <n v="41707"/>
    <n v="376.45763888888899"/>
    <x v="0"/>
    <n v="3"/>
    <x v="5"/>
  </r>
  <r>
    <x v="0"/>
    <n v="14"/>
    <n v="484"/>
    <x v="0"/>
    <n v="0.1"/>
    <x v="0"/>
    <x v="61"/>
    <x v="2"/>
    <x v="1"/>
    <n v="357"/>
    <x v="0"/>
    <x v="0"/>
    <n v="22"/>
    <x v="18"/>
    <n v="25"/>
    <n v="124080"/>
    <n v="12408"/>
    <n v="41646"/>
    <n v="434.45763888888899"/>
    <x v="0"/>
    <n v="3"/>
    <x v="5"/>
  </r>
  <r>
    <x v="0"/>
    <n v="143"/>
    <n v="148"/>
    <x v="0"/>
    <n v="0.1"/>
    <x v="0"/>
    <x v="62"/>
    <x v="2"/>
    <x v="1"/>
    <n v="117"/>
    <x v="0"/>
    <x v="0"/>
    <n v="22"/>
    <x v="12"/>
    <n v="12"/>
    <n v="2169281"/>
    <n v="216928.1"/>
    <n v="41705"/>
    <n v="374.45763888888899"/>
    <x v="0"/>
    <n v="3"/>
    <x v="5"/>
  </r>
  <r>
    <x v="0"/>
    <n v="157"/>
    <n v="119"/>
    <x v="0"/>
    <n v="0.1"/>
    <x v="0"/>
    <x v="63"/>
    <x v="0"/>
    <x v="1"/>
    <n v="100"/>
    <x v="0"/>
    <x v="0"/>
    <n v="22"/>
    <x v="23"/>
    <n v="20"/>
    <n v="2381416"/>
    <n v="238141.6"/>
    <n v="41713"/>
    <n v="365.45763888888899"/>
    <x v="0"/>
    <n v="3"/>
    <x v="5"/>
  </r>
  <r>
    <x v="1"/>
    <n v="200"/>
    <n v="47"/>
    <x v="0"/>
    <n v="0.1"/>
    <x v="0"/>
    <x v="64"/>
    <x v="1"/>
    <x v="1"/>
    <n v="44"/>
    <x v="0"/>
    <x v="0"/>
    <n v="22"/>
    <x v="19"/>
    <n v="7"/>
    <n v="3247209"/>
    <n v="324720.90000000002"/>
    <n v="41644"/>
    <n v="418.45763888888899"/>
    <x v="0"/>
    <n v="2"/>
    <x v="6"/>
  </r>
  <r>
    <x v="1"/>
    <n v="173"/>
    <n v="165"/>
    <x v="0"/>
    <n v="0.1"/>
    <x v="0"/>
    <x v="65"/>
    <x v="2"/>
    <x v="2"/>
    <n v="132"/>
    <x v="0"/>
    <x v="0"/>
    <n v="22"/>
    <x v="17"/>
    <n v="15"/>
    <n v="2675623"/>
    <n v="267562.3"/>
    <n v="41684"/>
    <n v="378.45763888888899"/>
    <x v="0"/>
    <n v="2"/>
    <x v="6"/>
  </r>
  <r>
    <x v="1"/>
    <n v="166"/>
    <n v="93"/>
    <x v="0"/>
    <n v="0.1"/>
    <x v="0"/>
    <x v="66"/>
    <x v="0"/>
    <x v="1"/>
    <n v="81"/>
    <x v="0"/>
    <x v="0"/>
    <n v="22"/>
    <x v="16"/>
    <n v="21"/>
    <n v="2540740"/>
    <n v="254074"/>
    <n v="41675"/>
    <n v="378.45763888888899"/>
    <x v="0"/>
    <n v="2"/>
    <x v="6"/>
  </r>
  <r>
    <x v="2"/>
    <n v="372"/>
    <n v="69"/>
    <x v="0"/>
    <n v="0.1"/>
    <x v="0"/>
    <x v="15"/>
    <x v="2"/>
    <x v="1"/>
    <n v="11"/>
    <x v="0"/>
    <x v="0"/>
    <n v="22"/>
    <x v="18"/>
    <n v="25"/>
    <n v="6668135"/>
    <n v="666813.5"/>
    <n v="41767"/>
    <n v="602.45763888888905"/>
    <x v="0"/>
    <n v="12"/>
    <x v="7"/>
  </r>
  <r>
    <x v="1"/>
    <n v="281"/>
    <n v="145"/>
    <x v="0"/>
    <n v="0.1"/>
    <x v="0"/>
    <x v="67"/>
    <x v="1"/>
    <x v="0"/>
    <n v="115"/>
    <x v="0"/>
    <x v="0"/>
    <n v="22"/>
    <x v="21"/>
    <n v="2"/>
    <n v="4780670"/>
    <n v="478067"/>
    <n v="41875"/>
    <n v="494.45763888888899"/>
    <x v="0"/>
    <n v="12"/>
    <x v="7"/>
  </r>
  <r>
    <x v="0"/>
    <n v="22"/>
    <n v="211"/>
    <x v="0"/>
    <n v="0.1"/>
    <x v="0"/>
    <x v="68"/>
    <x v="1"/>
    <x v="1"/>
    <n v="167"/>
    <x v="0"/>
    <x v="0"/>
    <n v="22"/>
    <x v="18"/>
    <n v="25"/>
    <n v="199253"/>
    <n v="19925.3"/>
    <n v="41859"/>
    <n v="510.45763888888899"/>
    <x v="0"/>
    <n v="12"/>
    <x v="7"/>
  </r>
  <r>
    <x v="2"/>
    <n v="337"/>
    <n v="328"/>
    <x v="0"/>
    <n v="0.1"/>
    <x v="0"/>
    <x v="69"/>
    <x v="1"/>
    <x v="0"/>
    <n v="253"/>
    <x v="0"/>
    <x v="0"/>
    <n v="22"/>
    <x v="6"/>
    <n v="18"/>
    <n v="5929669"/>
    <n v="592966.9"/>
    <n v="41645"/>
    <n v="724.45763888888905"/>
    <x v="0"/>
    <n v="12"/>
    <x v="7"/>
  </r>
  <r>
    <x v="0"/>
    <n v="135"/>
    <n v="379"/>
    <x v="0"/>
    <n v="0.1"/>
    <x v="0"/>
    <x v="70"/>
    <x v="0"/>
    <x v="2"/>
    <n v="294"/>
    <x v="0"/>
    <x v="0"/>
    <n v="22"/>
    <x v="21"/>
    <n v="2"/>
    <n v="2043333"/>
    <n v="204333.3"/>
    <n v="41909"/>
    <n v="460.45763888888899"/>
    <x v="0"/>
    <n v="12"/>
    <x v="7"/>
  </r>
  <r>
    <x v="1"/>
    <n v="257"/>
    <n v="381"/>
    <x v="0"/>
    <n v="0.1"/>
    <x v="0"/>
    <x v="71"/>
    <x v="0"/>
    <x v="2"/>
    <n v="223"/>
    <x v="0"/>
    <x v="0"/>
    <n v="22"/>
    <x v="22"/>
    <n v="3"/>
    <n v="4249685"/>
    <n v="424968.5"/>
    <n v="41974"/>
    <n v="395.45763888888899"/>
    <x v="0"/>
    <n v="12"/>
    <x v="7"/>
  </r>
  <r>
    <x v="0"/>
    <n v="41"/>
    <n v="407"/>
    <x v="0"/>
    <n v="0.1"/>
    <x v="0"/>
    <x v="72"/>
    <x v="2"/>
    <x v="2"/>
    <n v="318"/>
    <x v="0"/>
    <x v="0"/>
    <n v="22"/>
    <x v="11"/>
    <n v="23"/>
    <n v="495875"/>
    <n v="49587.5"/>
    <n v="41982"/>
    <n v="387.45763888888899"/>
    <x v="0"/>
    <n v="12"/>
    <x v="7"/>
  </r>
  <r>
    <x v="1"/>
    <n v="283"/>
    <n v="408"/>
    <x v="0"/>
    <n v="0.1"/>
    <x v="0"/>
    <x v="73"/>
    <x v="2"/>
    <x v="2"/>
    <n v="319"/>
    <x v="0"/>
    <x v="0"/>
    <n v="22"/>
    <x v="19"/>
    <n v="7"/>
    <n v="4826813"/>
    <n v="482681.3"/>
    <n v="41644"/>
    <n v="725.45763888888905"/>
    <x v="0"/>
    <n v="12"/>
    <x v="7"/>
  </r>
  <r>
    <x v="1"/>
    <n v="295"/>
    <n v="409"/>
    <x v="0"/>
    <n v="0.1"/>
    <x v="0"/>
    <x v="74"/>
    <x v="0"/>
    <x v="2"/>
    <n v="320"/>
    <x v="0"/>
    <x v="0"/>
    <n v="22"/>
    <x v="13"/>
    <n v="5"/>
    <n v="5007213"/>
    <n v="500721.3"/>
    <n v="41969"/>
    <n v="400.45763888888899"/>
    <x v="0"/>
    <n v="12"/>
    <x v="7"/>
  </r>
  <r>
    <x v="1"/>
    <n v="201"/>
    <n v="134"/>
    <x v="0"/>
    <n v="0.1"/>
    <x v="0"/>
    <x v="75"/>
    <x v="1"/>
    <x v="1"/>
    <n v="110"/>
    <x v="0"/>
    <x v="0"/>
    <n v="22"/>
    <x v="3"/>
    <n v="17"/>
    <n v="3249174"/>
    <n v="324917.40000000002"/>
    <n v="41737"/>
    <n v="632.45763888888905"/>
    <x v="0"/>
    <n v="12"/>
    <x v="7"/>
  </r>
  <r>
    <x v="1"/>
    <n v="259"/>
    <n v="295"/>
    <x v="0"/>
    <n v="0.1"/>
    <x v="0"/>
    <x v="75"/>
    <x v="1"/>
    <x v="1"/>
    <n v="110"/>
    <x v="0"/>
    <x v="0"/>
    <n v="22"/>
    <x v="4"/>
    <n v="22"/>
    <n v="4263304"/>
    <n v="426330.4"/>
    <n v="41795"/>
    <n v="574.45763888888905"/>
    <x v="0"/>
    <n v="12"/>
    <x v="7"/>
  </r>
  <r>
    <x v="2"/>
    <n v="365"/>
    <n v="42"/>
    <x v="0"/>
    <n v="0.1"/>
    <x v="0"/>
    <x v="76"/>
    <x v="1"/>
    <x v="0"/>
    <n v="39"/>
    <x v="0"/>
    <x v="0"/>
    <n v="22"/>
    <x v="15"/>
    <n v="13"/>
    <n v="6433642"/>
    <n v="643364.19999999995"/>
    <n v="41831"/>
    <n v="538.45763888888905"/>
    <x v="0"/>
    <n v="12"/>
    <x v="7"/>
  </r>
  <r>
    <x v="0"/>
    <n v="141"/>
    <n v="53"/>
    <x v="0"/>
    <n v="0.1"/>
    <x v="0"/>
    <x v="77"/>
    <x v="0"/>
    <x v="0"/>
    <n v="49"/>
    <x v="0"/>
    <x v="0"/>
    <n v="22"/>
    <x v="1"/>
    <n v="19"/>
    <n v="2138793"/>
    <n v="213879.3"/>
    <n v="41975"/>
    <n v="394.45763888888899"/>
    <x v="0"/>
    <n v="12"/>
    <x v="7"/>
  </r>
  <r>
    <x v="0"/>
    <n v="5"/>
    <n v="206"/>
    <x v="0"/>
    <n v="0.1"/>
    <x v="0"/>
    <x v="78"/>
    <x v="1"/>
    <x v="1"/>
    <n v="103"/>
    <x v="0"/>
    <x v="0"/>
    <n v="22"/>
    <x v="3"/>
    <n v="17"/>
    <n v="61254"/>
    <n v="6125.4"/>
    <n v="41987"/>
    <n v="382.45763888888899"/>
    <x v="0"/>
    <n v="12"/>
    <x v="7"/>
  </r>
  <r>
    <x v="0"/>
    <n v="6"/>
    <n v="392"/>
    <x v="0"/>
    <n v="0.1"/>
    <x v="0"/>
    <x v="79"/>
    <x v="0"/>
    <x v="1"/>
    <n v="305"/>
    <x v="0"/>
    <x v="0"/>
    <n v="22"/>
    <x v="10"/>
    <n v="11"/>
    <n v="65932"/>
    <n v="6593.2"/>
    <n v="41968"/>
    <n v="401.45763888888899"/>
    <x v="0"/>
    <n v="12"/>
    <x v="7"/>
  </r>
  <r>
    <x v="1"/>
    <n v="182"/>
    <n v="66"/>
    <x v="0"/>
    <n v="0.1"/>
    <x v="0"/>
    <x v="80"/>
    <x v="0"/>
    <x v="0"/>
    <n v="57"/>
    <x v="0"/>
    <x v="0"/>
    <n v="22"/>
    <x v="16"/>
    <n v="21"/>
    <n v="2847321"/>
    <n v="284732.09999999998"/>
    <n v="41815"/>
    <n v="554.45763888888905"/>
    <x v="0"/>
    <n v="12"/>
    <x v="7"/>
  </r>
  <r>
    <x v="1"/>
    <n v="165"/>
    <n v="329"/>
    <x v="0"/>
    <n v="0.1"/>
    <x v="0"/>
    <x v="81"/>
    <x v="1"/>
    <x v="0"/>
    <n v="254"/>
    <x v="0"/>
    <x v="0"/>
    <n v="22"/>
    <x v="24"/>
    <n v="14"/>
    <n v="2532027"/>
    <n v="253202.7"/>
    <n v="41769"/>
    <n v="600.45763888888905"/>
    <x v="0"/>
    <n v="12"/>
    <x v="7"/>
  </r>
  <r>
    <x v="2"/>
    <n v="352"/>
    <n v="218"/>
    <x v="0"/>
    <n v="0.1"/>
    <x v="0"/>
    <x v="60"/>
    <x v="0"/>
    <x v="0"/>
    <n v="61"/>
    <x v="0"/>
    <x v="0"/>
    <n v="22"/>
    <x v="20"/>
    <n v="24"/>
    <n v="6203732"/>
    <n v="620373.19999999995"/>
    <n v="41902"/>
    <n v="436.45763888888899"/>
    <x v="0"/>
    <n v="11"/>
    <x v="0"/>
  </r>
  <r>
    <x v="1"/>
    <n v="242"/>
    <n v="473"/>
    <x v="0"/>
    <n v="0.1"/>
    <x v="0"/>
    <x v="82"/>
    <x v="0"/>
    <x v="1"/>
    <n v="352"/>
    <x v="0"/>
    <x v="0"/>
    <n v="22"/>
    <x v="1"/>
    <n v="19"/>
    <n v="4001896"/>
    <n v="400189.6"/>
    <n v="41789"/>
    <n v="549.45763888888905"/>
    <x v="0"/>
    <n v="11"/>
    <x v="0"/>
  </r>
  <r>
    <x v="0"/>
    <n v="50"/>
    <n v="415"/>
    <x v="0"/>
    <n v="0.1"/>
    <x v="0"/>
    <x v="51"/>
    <x v="0"/>
    <x v="1"/>
    <n v="324"/>
    <x v="0"/>
    <x v="0"/>
    <n v="22"/>
    <x v="6"/>
    <n v="18"/>
    <n v="648356"/>
    <n v="64835.6"/>
    <n v="41819"/>
    <n v="519.45763888888905"/>
    <x v="0"/>
    <n v="11"/>
    <x v="0"/>
  </r>
  <r>
    <x v="1"/>
    <n v="167"/>
    <n v="74"/>
    <x v="0"/>
    <n v="0.1"/>
    <x v="0"/>
    <x v="83"/>
    <x v="0"/>
    <x v="1"/>
    <n v="62"/>
    <x v="0"/>
    <x v="0"/>
    <n v="22"/>
    <x v="14"/>
    <n v="9"/>
    <n v="2558630"/>
    <n v="255863"/>
    <n v="41971"/>
    <n v="367.45763888888899"/>
    <x v="0"/>
    <n v="11"/>
    <x v="0"/>
  </r>
  <r>
    <x v="1"/>
    <n v="269"/>
    <n v="65"/>
    <x v="0"/>
    <n v="0.1"/>
    <x v="0"/>
    <x v="84"/>
    <x v="1"/>
    <x v="2"/>
    <n v="56"/>
    <x v="0"/>
    <x v="0"/>
    <n v="22"/>
    <x v="5"/>
    <n v="10"/>
    <n v="4517628"/>
    <n v="451762.8"/>
    <n v="41770"/>
    <n v="568.45763888888905"/>
    <x v="0"/>
    <n v="11"/>
    <x v="0"/>
  </r>
  <r>
    <x v="0"/>
    <n v="40"/>
    <n v="78"/>
    <x v="0"/>
    <n v="0.1"/>
    <x v="0"/>
    <x v="85"/>
    <x v="0"/>
    <x v="2"/>
    <n v="66"/>
    <x v="0"/>
    <x v="0"/>
    <n v="22"/>
    <x v="7"/>
    <n v="8"/>
    <n v="448423"/>
    <n v="44842.3"/>
    <n v="41691"/>
    <n v="647.45763888888905"/>
    <x v="0"/>
    <n v="11"/>
    <x v="0"/>
  </r>
  <r>
    <x v="0"/>
    <n v="140"/>
    <n v="323"/>
    <x v="0"/>
    <n v="0.1"/>
    <x v="0"/>
    <x v="86"/>
    <x v="2"/>
    <x v="1"/>
    <n v="250"/>
    <x v="0"/>
    <x v="0"/>
    <n v="22"/>
    <x v="5"/>
    <n v="10"/>
    <n v="2135704"/>
    <n v="213570.4"/>
    <n v="41713"/>
    <n v="625.45763888888905"/>
    <x v="0"/>
    <n v="11"/>
    <x v="0"/>
  </r>
  <r>
    <x v="2"/>
    <n v="382"/>
    <n v="411"/>
    <x v="0"/>
    <n v="0.1"/>
    <x v="0"/>
    <x v="75"/>
    <x v="1"/>
    <x v="1"/>
    <n v="110"/>
    <x v="0"/>
    <x v="0"/>
    <n v="22"/>
    <x v="21"/>
    <n v="2"/>
    <n v="6949790"/>
    <n v="694979"/>
    <n v="41770"/>
    <n v="568.45763888888905"/>
    <x v="0"/>
    <n v="11"/>
    <x v="0"/>
  </r>
  <r>
    <x v="0"/>
    <n v="18"/>
    <n v="485"/>
    <x v="0"/>
    <n v="0.1"/>
    <x v="0"/>
    <x v="63"/>
    <x v="0"/>
    <x v="1"/>
    <n v="100"/>
    <x v="0"/>
    <x v="0"/>
    <n v="22"/>
    <x v="22"/>
    <n v="3"/>
    <n v="165120"/>
    <n v="16512"/>
    <n v="41904"/>
    <n v="404.45763888888899"/>
    <x v="0"/>
    <n v="10"/>
    <x v="8"/>
  </r>
  <r>
    <x v="2"/>
    <n v="397"/>
    <n v="88"/>
    <x v="0"/>
    <n v="0.1"/>
    <x v="0"/>
    <x v="87"/>
    <x v="2"/>
    <x v="0"/>
    <n v="76"/>
    <x v="0"/>
    <x v="0"/>
    <n v="22"/>
    <x v="3"/>
    <n v="17"/>
    <n v="7329776"/>
    <n v="732977.6"/>
    <n v="41830"/>
    <n v="411.29166666666401"/>
    <x v="0"/>
    <n v="8"/>
    <x v="1"/>
  </r>
  <r>
    <x v="1"/>
    <n v="267"/>
    <n v="96"/>
    <x v="0"/>
    <n v="0.1"/>
    <x v="0"/>
    <x v="88"/>
    <x v="0"/>
    <x v="0"/>
    <n v="84"/>
    <x v="0"/>
    <x v="0"/>
    <n v="22"/>
    <x v="22"/>
    <n v="3"/>
    <n v="4419265"/>
    <n v="441926.5"/>
    <n v="41676"/>
    <n v="565.29166666666401"/>
    <x v="0"/>
    <n v="8"/>
    <x v="1"/>
  </r>
  <r>
    <x v="1"/>
    <n v="255"/>
    <n v="450"/>
    <x v="0"/>
    <n v="0.1"/>
    <x v="0"/>
    <x v="89"/>
    <x v="2"/>
    <x v="2"/>
    <n v="344"/>
    <x v="0"/>
    <x v="0"/>
    <n v="22"/>
    <x v="8"/>
    <n v="6"/>
    <n v="4216969"/>
    <n v="421696.9"/>
    <n v="41680"/>
    <n v="534.25"/>
    <x v="0"/>
    <n v="7"/>
    <x v="9"/>
  </r>
  <r>
    <x v="1"/>
    <n v="263"/>
    <n v="441"/>
    <x v="0"/>
    <n v="0.1"/>
    <x v="0"/>
    <x v="90"/>
    <x v="2"/>
    <x v="2"/>
    <n v="338"/>
    <x v="0"/>
    <x v="0"/>
    <n v="22"/>
    <x v="15"/>
    <n v="13"/>
    <n v="4360148"/>
    <n v="436014.8"/>
    <n v="41810"/>
    <n v="406.33333333333599"/>
    <x v="0"/>
    <n v="7"/>
    <x v="9"/>
  </r>
  <r>
    <x v="0"/>
    <n v="52"/>
    <n v="87"/>
    <x v="0"/>
    <n v="0.1"/>
    <x v="0"/>
    <x v="91"/>
    <x v="2"/>
    <x v="0"/>
    <n v="75"/>
    <x v="0"/>
    <x v="0"/>
    <n v="22"/>
    <x v="6"/>
    <n v="18"/>
    <n v="664119"/>
    <n v="66411.899999999994"/>
    <n v="41728"/>
    <n v="488.33333333333599"/>
    <x v="0"/>
    <n v="7"/>
    <x v="9"/>
  </r>
  <r>
    <x v="0"/>
    <n v="58"/>
    <n v="230"/>
    <x v="1"/>
    <n v="0.2"/>
    <x v="1"/>
    <x v="92"/>
    <x v="0"/>
    <x v="2"/>
    <n v="182"/>
    <x v="0"/>
    <x v="0"/>
    <n v="22"/>
    <x v="10"/>
    <n v="11"/>
    <n v="747030"/>
    <n v="149406"/>
    <n v="41702"/>
    <n v="542.45763888888905"/>
    <x v="0"/>
    <n v="8"/>
    <x v="1"/>
  </r>
  <r>
    <x v="0"/>
    <n v="87"/>
    <n v="240"/>
    <x v="1"/>
    <n v="0.2"/>
    <x v="1"/>
    <x v="93"/>
    <x v="0"/>
    <x v="0"/>
    <n v="191"/>
    <x v="0"/>
    <x v="0"/>
    <n v="22"/>
    <x v="8"/>
    <n v="6"/>
    <n v="1301968"/>
    <n v="260393.60000000001"/>
    <n v="41760"/>
    <n v="457.45763888888899"/>
    <x v="0"/>
    <n v="8"/>
    <x v="1"/>
  </r>
  <r>
    <x v="1"/>
    <n v="231"/>
    <n v="241"/>
    <x v="1"/>
    <n v="0.2"/>
    <x v="1"/>
    <x v="94"/>
    <x v="0"/>
    <x v="0"/>
    <n v="192"/>
    <x v="0"/>
    <x v="0"/>
    <n v="22"/>
    <x v="11"/>
    <n v="23"/>
    <n v="3740355"/>
    <n v="748071"/>
    <n v="41821"/>
    <n v="396.45763888888899"/>
    <x v="0"/>
    <n v="8"/>
    <x v="1"/>
  </r>
  <r>
    <x v="1"/>
    <n v="186"/>
    <n v="266"/>
    <x v="1"/>
    <n v="0.2"/>
    <x v="1"/>
    <x v="95"/>
    <x v="1"/>
    <x v="0"/>
    <n v="211"/>
    <x v="0"/>
    <x v="0"/>
    <n v="22"/>
    <x v="3"/>
    <n v="17"/>
    <n v="3005639"/>
    <n v="601127.80000000005"/>
    <n v="41771"/>
    <n v="414.45763888888899"/>
    <x v="0"/>
    <n v="6"/>
    <x v="2"/>
  </r>
  <r>
    <x v="0"/>
    <n v="147"/>
    <n v="348"/>
    <x v="1"/>
    <n v="0.2"/>
    <x v="1"/>
    <x v="96"/>
    <x v="2"/>
    <x v="1"/>
    <n v="270"/>
    <x v="0"/>
    <x v="0"/>
    <n v="22"/>
    <x v="9"/>
    <n v="4"/>
    <n v="2200700"/>
    <n v="440140"/>
    <n v="41732"/>
    <n v="453.45763888888899"/>
    <x v="0"/>
    <n v="6"/>
    <x v="2"/>
  </r>
  <r>
    <x v="1"/>
    <n v="172"/>
    <n v="349"/>
    <x v="1"/>
    <n v="0.2"/>
    <x v="1"/>
    <x v="97"/>
    <x v="2"/>
    <x v="1"/>
    <n v="271"/>
    <x v="0"/>
    <x v="0"/>
    <n v="22"/>
    <x v="5"/>
    <n v="10"/>
    <n v="2630698"/>
    <n v="526139.6"/>
    <n v="41758"/>
    <n v="427.45763888888899"/>
    <x v="0"/>
    <n v="6"/>
    <x v="2"/>
  </r>
  <r>
    <x v="2"/>
    <n v="370"/>
    <n v="351"/>
    <x v="1"/>
    <n v="0.2"/>
    <x v="1"/>
    <x v="98"/>
    <x v="2"/>
    <x v="1"/>
    <n v="273"/>
    <x v="0"/>
    <x v="0"/>
    <n v="22"/>
    <x v="7"/>
    <n v="8"/>
    <n v="6552164"/>
    <n v="1310432.8"/>
    <n v="41652"/>
    <n v="533.45763888888905"/>
    <x v="0"/>
    <n v="6"/>
    <x v="2"/>
  </r>
  <r>
    <x v="0"/>
    <n v="46"/>
    <n v="352"/>
    <x v="1"/>
    <n v="0.2"/>
    <x v="1"/>
    <x v="99"/>
    <x v="2"/>
    <x v="1"/>
    <n v="274"/>
    <x v="0"/>
    <x v="0"/>
    <n v="22"/>
    <x v="2"/>
    <n v="16"/>
    <n v="565035"/>
    <n v="113007"/>
    <n v="41739"/>
    <n v="446.45763888888899"/>
    <x v="0"/>
    <n v="6"/>
    <x v="2"/>
  </r>
  <r>
    <x v="1"/>
    <n v="262"/>
    <n v="354"/>
    <x v="2"/>
    <n v="0.4"/>
    <x v="2"/>
    <x v="100"/>
    <x v="2"/>
    <x v="0"/>
    <n v="276"/>
    <x v="0"/>
    <x v="0"/>
    <n v="22"/>
    <x v="9"/>
    <n v="4"/>
    <n v="4338832"/>
    <n v="1735532.8"/>
    <n v="41709"/>
    <n v="476.45763888888899"/>
    <x v="0"/>
    <n v="6"/>
    <x v="2"/>
  </r>
  <r>
    <x v="0"/>
    <n v="97"/>
    <n v="378"/>
    <x v="2"/>
    <n v="0.4"/>
    <x v="2"/>
    <x v="101"/>
    <x v="1"/>
    <x v="0"/>
    <n v="70"/>
    <x v="0"/>
    <x v="0"/>
    <n v="22"/>
    <x v="0"/>
    <n v="1"/>
    <n v="1446339"/>
    <n v="578535.6"/>
    <n v="41685"/>
    <n v="500.45763888888899"/>
    <x v="0"/>
    <n v="6"/>
    <x v="2"/>
  </r>
  <r>
    <x v="2"/>
    <n v="422"/>
    <n v="405"/>
    <x v="2"/>
    <n v="0.4"/>
    <x v="2"/>
    <x v="102"/>
    <x v="2"/>
    <x v="1"/>
    <n v="316"/>
    <x v="0"/>
    <x v="0"/>
    <n v="22"/>
    <x v="14"/>
    <n v="9"/>
    <n v="8286539"/>
    <n v="3314615.6"/>
    <n v="41744"/>
    <n v="441.45763888888899"/>
    <x v="0"/>
    <n v="6"/>
    <x v="2"/>
  </r>
  <r>
    <x v="0"/>
    <n v="86"/>
    <n v="413"/>
    <x v="2"/>
    <n v="0.4"/>
    <x v="2"/>
    <x v="103"/>
    <x v="2"/>
    <x v="1"/>
    <n v="220"/>
    <x v="0"/>
    <x v="0"/>
    <n v="22"/>
    <x v="7"/>
    <n v="8"/>
    <n v="1286738"/>
    <n v="514695.2"/>
    <n v="41645"/>
    <n v="540.45763888888905"/>
    <x v="0"/>
    <n v="6"/>
    <x v="2"/>
  </r>
  <r>
    <x v="1"/>
    <n v="228"/>
    <n v="344"/>
    <x v="1"/>
    <n v="0.2"/>
    <x v="1"/>
    <x v="104"/>
    <x v="2"/>
    <x v="1"/>
    <n v="267"/>
    <x v="0"/>
    <x v="0"/>
    <n v="22"/>
    <x v="20"/>
    <n v="24"/>
    <n v="3700117"/>
    <n v="740023.4"/>
    <n v="41668"/>
    <n v="516.45763888888905"/>
    <x v="0"/>
    <n v="6"/>
    <x v="2"/>
  </r>
  <r>
    <x v="0"/>
    <n v="57"/>
    <n v="382"/>
    <x v="2"/>
    <n v="0.4"/>
    <x v="2"/>
    <x v="105"/>
    <x v="2"/>
    <x v="0"/>
    <n v="296"/>
    <x v="0"/>
    <x v="0"/>
    <n v="22"/>
    <x v="19"/>
    <n v="7"/>
    <n v="740103"/>
    <n v="296041.2"/>
    <n v="41640"/>
    <n v="544.45763888888905"/>
    <x v="0"/>
    <n v="6"/>
    <x v="2"/>
  </r>
  <r>
    <x v="1"/>
    <n v="266"/>
    <n v="385"/>
    <x v="1"/>
    <n v="0.2"/>
    <x v="1"/>
    <x v="106"/>
    <x v="2"/>
    <x v="1"/>
    <n v="299"/>
    <x v="0"/>
    <x v="0"/>
    <n v="22"/>
    <x v="5"/>
    <n v="10"/>
    <n v="4415130"/>
    <n v="883026"/>
    <n v="41738"/>
    <n v="446.45763888888899"/>
    <x v="0"/>
    <n v="6"/>
    <x v="2"/>
  </r>
  <r>
    <x v="1"/>
    <n v="287"/>
    <n v="387"/>
    <x v="1"/>
    <n v="0.2"/>
    <x v="1"/>
    <x v="6"/>
    <x v="2"/>
    <x v="1"/>
    <n v="246"/>
    <x v="0"/>
    <x v="0"/>
    <n v="22"/>
    <x v="18"/>
    <n v="25"/>
    <n v="4915845"/>
    <n v="983169"/>
    <n v="41656"/>
    <n v="528.45763888888905"/>
    <x v="0"/>
    <n v="6"/>
    <x v="2"/>
  </r>
  <r>
    <x v="2"/>
    <n v="327"/>
    <n v="388"/>
    <x v="1"/>
    <n v="0.2"/>
    <x v="1"/>
    <x v="107"/>
    <x v="1"/>
    <x v="0"/>
    <n v="301"/>
    <x v="0"/>
    <x v="0"/>
    <n v="22"/>
    <x v="11"/>
    <n v="23"/>
    <n v="5672615"/>
    <n v="1134523"/>
    <n v="41655"/>
    <n v="529.45763888888905"/>
    <x v="0"/>
    <n v="6"/>
    <x v="2"/>
  </r>
  <r>
    <x v="1"/>
    <n v="187"/>
    <n v="389"/>
    <x v="1"/>
    <n v="0.2"/>
    <x v="1"/>
    <x v="108"/>
    <x v="1"/>
    <x v="1"/>
    <n v="302"/>
    <x v="0"/>
    <x v="0"/>
    <n v="22"/>
    <x v="24"/>
    <n v="14"/>
    <n v="3085396"/>
    <n v="617079.19999999995"/>
    <n v="41746"/>
    <n v="438.45763888888899"/>
    <x v="0"/>
    <n v="6"/>
    <x v="2"/>
  </r>
  <r>
    <x v="0"/>
    <n v="2"/>
    <n v="483"/>
    <x v="1"/>
    <n v="0.2"/>
    <x v="1"/>
    <x v="109"/>
    <x v="2"/>
    <x v="0"/>
    <n v="356"/>
    <x v="0"/>
    <x v="0"/>
    <n v="22"/>
    <x v="10"/>
    <n v="11"/>
    <n v="24700"/>
    <n v="4940"/>
    <n v="41762"/>
    <n v="419.45763888888899"/>
    <x v="0"/>
    <n v="6"/>
    <x v="2"/>
  </r>
  <r>
    <x v="1"/>
    <n v="317"/>
    <n v="364"/>
    <x v="1"/>
    <n v="0.2"/>
    <x v="1"/>
    <x v="110"/>
    <x v="0"/>
    <x v="1"/>
    <n v="285"/>
    <x v="0"/>
    <x v="0"/>
    <n v="22"/>
    <x v="9"/>
    <n v="4"/>
    <n v="5438441"/>
    <n v="1087688.2"/>
    <n v="41808"/>
    <n v="372.45763888888899"/>
    <x v="0"/>
    <n v="6"/>
    <x v="2"/>
  </r>
  <r>
    <x v="0"/>
    <n v="130"/>
    <n v="357"/>
    <x v="1"/>
    <n v="0.2"/>
    <x v="1"/>
    <x v="111"/>
    <x v="2"/>
    <x v="0"/>
    <n v="279"/>
    <x v="0"/>
    <x v="0"/>
    <n v="22"/>
    <x v="23"/>
    <n v="20"/>
    <n v="1922932"/>
    <n v="384586.4"/>
    <n v="41714"/>
    <n v="464.45763888888899"/>
    <x v="0"/>
    <n v="6"/>
    <x v="2"/>
  </r>
  <r>
    <x v="0"/>
    <n v="59"/>
    <n v="356"/>
    <x v="1"/>
    <n v="0.2"/>
    <x v="1"/>
    <x v="112"/>
    <x v="2"/>
    <x v="1"/>
    <n v="278"/>
    <x v="0"/>
    <x v="0"/>
    <n v="22"/>
    <x v="23"/>
    <n v="20"/>
    <n v="767582"/>
    <n v="153516.4"/>
    <n v="41763"/>
    <n v="409.45763888888899"/>
    <x v="0"/>
    <n v="6"/>
    <x v="2"/>
  </r>
  <r>
    <x v="0"/>
    <n v="110"/>
    <n v="179"/>
    <x v="1"/>
    <n v="0.2"/>
    <x v="1"/>
    <x v="113"/>
    <x v="2"/>
    <x v="2"/>
    <n v="143"/>
    <x v="0"/>
    <x v="0"/>
    <n v="22"/>
    <x v="2"/>
    <n v="16"/>
    <n v="1646049"/>
    <n v="329209.8"/>
    <n v="41731"/>
    <n v="439.45763888888899"/>
    <x v="0"/>
    <n v="6"/>
    <x v="2"/>
  </r>
  <r>
    <x v="0"/>
    <n v="138"/>
    <n v="181"/>
    <x v="1"/>
    <n v="0.2"/>
    <x v="1"/>
    <x v="114"/>
    <x v="2"/>
    <x v="2"/>
    <n v="145"/>
    <x v="0"/>
    <x v="0"/>
    <n v="22"/>
    <x v="11"/>
    <n v="23"/>
    <n v="2121888"/>
    <n v="424377.59999999998"/>
    <n v="41681"/>
    <n v="489.45763888888899"/>
    <x v="0"/>
    <n v="6"/>
    <x v="2"/>
  </r>
  <r>
    <x v="1"/>
    <n v="162"/>
    <n v="183"/>
    <x v="1"/>
    <n v="0.2"/>
    <x v="1"/>
    <x v="115"/>
    <x v="2"/>
    <x v="2"/>
    <n v="147"/>
    <x v="0"/>
    <x v="0"/>
    <n v="22"/>
    <x v="11"/>
    <n v="23"/>
    <n v="2461379"/>
    <n v="492275.8"/>
    <n v="41730"/>
    <n v="440.45763888888899"/>
    <x v="0"/>
    <n v="6"/>
    <x v="2"/>
  </r>
  <r>
    <x v="0"/>
    <n v="149"/>
    <n v="184"/>
    <x v="2"/>
    <n v="0.4"/>
    <x v="2"/>
    <x v="116"/>
    <x v="2"/>
    <x v="2"/>
    <n v="148"/>
    <x v="0"/>
    <x v="0"/>
    <n v="22"/>
    <x v="6"/>
    <n v="18"/>
    <n v="2211507"/>
    <n v="884602.8"/>
    <n v="41805"/>
    <n v="365.45763888888899"/>
    <x v="0"/>
    <n v="6"/>
    <x v="2"/>
  </r>
  <r>
    <x v="0"/>
    <n v="145"/>
    <n v="55"/>
    <x v="1"/>
    <n v="0.2"/>
    <x v="1"/>
    <x v="15"/>
    <x v="2"/>
    <x v="1"/>
    <n v="11"/>
    <x v="0"/>
    <x v="0"/>
    <n v="22"/>
    <x v="1"/>
    <n v="19"/>
    <n v="2185792"/>
    <n v="437158.40000000002"/>
    <n v="41699"/>
    <n v="457.45763888888899"/>
    <x v="0"/>
    <n v="6"/>
    <x v="2"/>
  </r>
  <r>
    <x v="1"/>
    <n v="179"/>
    <n v="70"/>
    <x v="1"/>
    <n v="0.2"/>
    <x v="1"/>
    <x v="15"/>
    <x v="2"/>
    <x v="1"/>
    <n v="11"/>
    <x v="0"/>
    <x v="0"/>
    <n v="22"/>
    <x v="8"/>
    <n v="6"/>
    <n v="2707103"/>
    <n v="541420.6"/>
    <n v="41760"/>
    <n v="396.45763888888899"/>
    <x v="0"/>
    <n v="6"/>
    <x v="2"/>
  </r>
  <r>
    <x v="0"/>
    <n v="16"/>
    <n v="342"/>
    <x v="1"/>
    <n v="0.2"/>
    <x v="1"/>
    <x v="117"/>
    <x v="1"/>
    <x v="1"/>
    <n v="265"/>
    <x v="0"/>
    <x v="0"/>
    <n v="22"/>
    <x v="24"/>
    <n v="14"/>
    <n v="126582"/>
    <n v="25316.400000000001"/>
    <n v="41730"/>
    <n v="426.45763888888899"/>
    <x v="0"/>
    <n v="6"/>
    <x v="2"/>
  </r>
  <r>
    <x v="0"/>
    <n v="66"/>
    <n v="180"/>
    <x v="1"/>
    <n v="0.2"/>
    <x v="1"/>
    <x v="118"/>
    <x v="2"/>
    <x v="2"/>
    <n v="144"/>
    <x v="0"/>
    <x v="0"/>
    <n v="22"/>
    <x v="4"/>
    <n v="22"/>
    <n v="930892"/>
    <n v="186178.4"/>
    <n v="41754"/>
    <n v="401.45763888888899"/>
    <x v="0"/>
    <n v="5"/>
    <x v="3"/>
  </r>
  <r>
    <x v="0"/>
    <n v="15"/>
    <n v="402"/>
    <x v="2"/>
    <n v="0.4"/>
    <x v="2"/>
    <x v="119"/>
    <x v="2"/>
    <x v="1"/>
    <n v="239"/>
    <x v="0"/>
    <x v="0"/>
    <n v="22"/>
    <x v="16"/>
    <n v="21"/>
    <n v="124644"/>
    <n v="49857.599999999999"/>
    <n v="41751"/>
    <n v="404.45763888888899"/>
    <x v="0"/>
    <n v="5"/>
    <x v="3"/>
  </r>
  <r>
    <x v="0"/>
    <n v="103"/>
    <n v="480"/>
    <x v="2"/>
    <n v="0.4"/>
    <x v="2"/>
    <x v="120"/>
    <x v="0"/>
    <x v="1"/>
    <n v="69"/>
    <x v="0"/>
    <x v="0"/>
    <n v="22"/>
    <x v="11"/>
    <n v="23"/>
    <n v="1513800"/>
    <n v="605520"/>
    <n v="41731"/>
    <n v="424.45763888888899"/>
    <x v="0"/>
    <n v="5"/>
    <x v="3"/>
  </r>
  <r>
    <x v="0"/>
    <n v="61"/>
    <n v="301"/>
    <x v="1"/>
    <n v="0.2"/>
    <x v="1"/>
    <x v="38"/>
    <x v="0"/>
    <x v="1"/>
    <n v="237"/>
    <x v="0"/>
    <x v="0"/>
    <n v="22"/>
    <x v="2"/>
    <n v="16"/>
    <n v="825397"/>
    <n v="165079.4"/>
    <n v="41699"/>
    <n v="454.45763888888899"/>
    <x v="0"/>
    <n v="5"/>
    <x v="3"/>
  </r>
  <r>
    <x v="0"/>
    <n v="131"/>
    <n v="343"/>
    <x v="3"/>
    <n v="0.6"/>
    <x v="3"/>
    <x v="121"/>
    <x v="2"/>
    <x v="1"/>
    <n v="266"/>
    <x v="0"/>
    <x v="0"/>
    <n v="22"/>
    <x v="9"/>
    <n v="4"/>
    <n v="1935082"/>
    <n v="1161049.2"/>
    <n v="41780"/>
    <n v="373.45763888888899"/>
    <x v="0"/>
    <n v="5"/>
    <x v="3"/>
  </r>
  <r>
    <x v="1"/>
    <n v="169"/>
    <n v="368"/>
    <x v="2"/>
    <n v="0.4"/>
    <x v="2"/>
    <x v="122"/>
    <x v="2"/>
    <x v="1"/>
    <n v="78"/>
    <x v="0"/>
    <x v="0"/>
    <n v="22"/>
    <x v="20"/>
    <n v="24"/>
    <n v="2589863"/>
    <n v="1035945.2"/>
    <n v="41786"/>
    <n v="367.45763888888899"/>
    <x v="0"/>
    <n v="5"/>
    <x v="3"/>
  </r>
  <r>
    <x v="0"/>
    <n v="160"/>
    <n v="468"/>
    <x v="2"/>
    <n v="0.4"/>
    <x v="2"/>
    <x v="123"/>
    <x v="2"/>
    <x v="1"/>
    <n v="350"/>
    <x v="0"/>
    <x v="0"/>
    <n v="22"/>
    <x v="18"/>
    <n v="25"/>
    <n v="2401584"/>
    <n v="960633.6"/>
    <n v="41660"/>
    <n v="486.45763888888899"/>
    <x v="0"/>
    <n v="5"/>
    <x v="3"/>
  </r>
  <r>
    <x v="2"/>
    <n v="406"/>
    <n v="322"/>
    <x v="2"/>
    <n v="0.4"/>
    <x v="2"/>
    <x v="124"/>
    <x v="2"/>
    <x v="1"/>
    <n v="249"/>
    <x v="0"/>
    <x v="0"/>
    <n v="22"/>
    <x v="22"/>
    <n v="3"/>
    <n v="7708066"/>
    <n v="3083226.4"/>
    <n v="41732"/>
    <n v="408.45763888888899"/>
    <x v="0"/>
    <n v="5"/>
    <x v="3"/>
  </r>
  <r>
    <x v="1"/>
    <n v="276"/>
    <n v="319"/>
    <x v="2"/>
    <n v="0.4"/>
    <x v="2"/>
    <x v="125"/>
    <x v="2"/>
    <x v="1"/>
    <n v="247"/>
    <x v="0"/>
    <x v="0"/>
    <n v="22"/>
    <x v="16"/>
    <n v="21"/>
    <n v="4697562"/>
    <n v="1879024.8"/>
    <n v="41647"/>
    <n v="491.45763888888899"/>
    <x v="0"/>
    <n v="5"/>
    <x v="3"/>
  </r>
  <r>
    <x v="0"/>
    <n v="74"/>
    <n v="309"/>
    <x v="1"/>
    <n v="0.2"/>
    <x v="1"/>
    <x v="59"/>
    <x v="2"/>
    <x v="0"/>
    <n v="156"/>
    <x v="0"/>
    <x v="0"/>
    <n v="22"/>
    <x v="1"/>
    <n v="19"/>
    <n v="1076689"/>
    <n v="215337.8"/>
    <n v="41640"/>
    <n v="485.45763888888899"/>
    <x v="0"/>
    <n v="5"/>
    <x v="3"/>
  </r>
  <r>
    <x v="1"/>
    <n v="298"/>
    <n v="366"/>
    <x v="1"/>
    <n v="0.2"/>
    <x v="1"/>
    <x v="126"/>
    <x v="0"/>
    <x v="0"/>
    <n v="229"/>
    <x v="0"/>
    <x v="0"/>
    <n v="22"/>
    <x v="4"/>
    <n v="22"/>
    <n v="5034222"/>
    <n v="1006844.4"/>
    <n v="41640"/>
    <n v="485.45763888888899"/>
    <x v="0"/>
    <n v="5"/>
    <x v="3"/>
  </r>
  <r>
    <x v="0"/>
    <n v="34"/>
    <n v="482"/>
    <x v="2"/>
    <n v="0.4"/>
    <x v="2"/>
    <x v="51"/>
    <x v="0"/>
    <x v="1"/>
    <n v="324"/>
    <x v="0"/>
    <x v="0"/>
    <n v="22"/>
    <x v="16"/>
    <n v="21"/>
    <n v="366600"/>
    <n v="146640"/>
    <n v="41760"/>
    <n v="365.45763888888899"/>
    <x v="0"/>
    <n v="5"/>
    <x v="3"/>
  </r>
  <r>
    <x v="0"/>
    <n v="25"/>
    <n v="325"/>
    <x v="2"/>
    <n v="0.4"/>
    <x v="2"/>
    <x v="127"/>
    <x v="0"/>
    <x v="0"/>
    <n v="7"/>
    <x v="0"/>
    <x v="0"/>
    <n v="22"/>
    <x v="19"/>
    <n v="7"/>
    <n v="234823"/>
    <n v="93929.2"/>
    <n v="41706"/>
    <n v="418.45763888888899"/>
    <x v="0"/>
    <n v="4"/>
    <x v="4"/>
  </r>
  <r>
    <x v="1"/>
    <n v="244"/>
    <n v="191"/>
    <x v="1"/>
    <n v="0.2"/>
    <x v="1"/>
    <x v="128"/>
    <x v="2"/>
    <x v="2"/>
    <n v="118"/>
    <x v="0"/>
    <x v="0"/>
    <n v="22"/>
    <x v="7"/>
    <n v="8"/>
    <n v="4020340"/>
    <n v="804068"/>
    <n v="41684"/>
    <n v="440.45763888888899"/>
    <x v="0"/>
    <n v="4"/>
    <x v="4"/>
  </r>
  <r>
    <x v="0"/>
    <n v="32"/>
    <n v="171"/>
    <x v="1"/>
    <n v="0.2"/>
    <x v="1"/>
    <x v="129"/>
    <x v="2"/>
    <x v="2"/>
    <n v="138"/>
    <x v="0"/>
    <x v="0"/>
    <n v="22"/>
    <x v="8"/>
    <n v="6"/>
    <n v="356848"/>
    <n v="71369.600000000006"/>
    <n v="41662"/>
    <n v="462.45763888888899"/>
    <x v="0"/>
    <n v="4"/>
    <x v="4"/>
  </r>
  <r>
    <x v="0"/>
    <n v="91"/>
    <n v="195"/>
    <x v="2"/>
    <n v="0.4"/>
    <x v="2"/>
    <x v="130"/>
    <x v="0"/>
    <x v="1"/>
    <n v="158"/>
    <x v="0"/>
    <x v="0"/>
    <n v="22"/>
    <x v="11"/>
    <n v="23"/>
    <n v="1374975"/>
    <n v="549990"/>
    <n v="41743"/>
    <n v="381.45763888888899"/>
    <x v="0"/>
    <n v="4"/>
    <x v="4"/>
  </r>
  <r>
    <x v="1"/>
    <n v="313"/>
    <n v="208"/>
    <x v="1"/>
    <n v="0.2"/>
    <x v="1"/>
    <x v="131"/>
    <x v="2"/>
    <x v="1"/>
    <n v="164"/>
    <x v="0"/>
    <x v="0"/>
    <n v="22"/>
    <x v="1"/>
    <n v="19"/>
    <n v="5314380"/>
    <n v="1062876"/>
    <n v="41726"/>
    <n v="398.45763888888899"/>
    <x v="0"/>
    <n v="4"/>
    <x v="4"/>
  </r>
  <r>
    <x v="1"/>
    <n v="282"/>
    <n v="340"/>
    <x v="3"/>
    <n v="0.6"/>
    <x v="3"/>
    <x v="132"/>
    <x v="1"/>
    <x v="1"/>
    <n v="263"/>
    <x v="0"/>
    <x v="0"/>
    <n v="22"/>
    <x v="21"/>
    <n v="2"/>
    <n v="4780762"/>
    <n v="2868457.2"/>
    <n v="41699"/>
    <n v="425.45763888888899"/>
    <x v="0"/>
    <n v="4"/>
    <x v="4"/>
  </r>
  <r>
    <x v="1"/>
    <n v="230"/>
    <n v="429"/>
    <x v="1"/>
    <n v="0.2"/>
    <x v="1"/>
    <x v="133"/>
    <x v="2"/>
    <x v="1"/>
    <n v="330"/>
    <x v="0"/>
    <x v="0"/>
    <n v="22"/>
    <x v="3"/>
    <n v="17"/>
    <n v="3718538"/>
    <n v="743707.6"/>
    <n v="41742"/>
    <n v="382.45763888888899"/>
    <x v="0"/>
    <n v="4"/>
    <x v="4"/>
  </r>
  <r>
    <x v="0"/>
    <n v="92"/>
    <n v="345"/>
    <x v="1"/>
    <n v="0.2"/>
    <x v="1"/>
    <x v="134"/>
    <x v="2"/>
    <x v="0"/>
    <n v="268"/>
    <x v="0"/>
    <x v="0"/>
    <n v="22"/>
    <x v="22"/>
    <n v="3"/>
    <n v="1418229"/>
    <n v="283645.8"/>
    <n v="41734"/>
    <n v="389.45763888888899"/>
    <x v="0"/>
    <n v="4"/>
    <x v="4"/>
  </r>
  <r>
    <x v="1"/>
    <n v="268"/>
    <n v="376"/>
    <x v="2"/>
    <n v="0.4"/>
    <x v="2"/>
    <x v="135"/>
    <x v="2"/>
    <x v="0"/>
    <n v="32"/>
    <x v="0"/>
    <x v="0"/>
    <n v="22"/>
    <x v="12"/>
    <n v="12"/>
    <n v="4441789"/>
    <n v="1776715.6"/>
    <n v="41687"/>
    <n v="434.45763888888899"/>
    <x v="0"/>
    <n v="4"/>
    <x v="4"/>
  </r>
  <r>
    <x v="2"/>
    <n v="353"/>
    <n v="302"/>
    <x v="2"/>
    <n v="0.4"/>
    <x v="2"/>
    <x v="48"/>
    <x v="0"/>
    <x v="1"/>
    <n v="238"/>
    <x v="0"/>
    <x v="0"/>
    <n v="22"/>
    <x v="19"/>
    <n v="7"/>
    <n v="4258202"/>
    <n v="1703280.8"/>
    <n v="41705"/>
    <n v="413.45763888888899"/>
    <x v="0"/>
    <n v="4"/>
    <x v="4"/>
  </r>
  <r>
    <x v="1"/>
    <n v="260"/>
    <n v="380"/>
    <x v="1"/>
    <n v="0.2"/>
    <x v="1"/>
    <x v="136"/>
    <x v="0"/>
    <x v="2"/>
    <n v="295"/>
    <x v="0"/>
    <x v="0"/>
    <n v="22"/>
    <x v="4"/>
    <n v="22"/>
    <n v="4285464"/>
    <n v="857092.8"/>
    <n v="41671"/>
    <n v="447.45763888888899"/>
    <x v="0"/>
    <n v="4"/>
    <x v="4"/>
  </r>
  <r>
    <x v="2"/>
    <n v="328"/>
    <n v="153"/>
    <x v="2"/>
    <n v="0.4"/>
    <x v="2"/>
    <x v="137"/>
    <x v="0"/>
    <x v="0"/>
    <n v="60"/>
    <x v="0"/>
    <x v="0"/>
    <n v="22"/>
    <x v="0"/>
    <n v="1"/>
    <n v="5675097"/>
    <n v="2270038.7999999998"/>
    <n v="41745"/>
    <n v="366.45763888888899"/>
    <x v="0"/>
    <n v="4"/>
    <x v="4"/>
  </r>
  <r>
    <x v="1"/>
    <n v="215"/>
    <n v="358"/>
    <x v="3"/>
    <n v="0.6"/>
    <x v="3"/>
    <x v="138"/>
    <x v="1"/>
    <x v="0"/>
    <n v="47"/>
    <x v="0"/>
    <x v="0"/>
    <n v="22"/>
    <x v="16"/>
    <n v="21"/>
    <n v="3488444"/>
    <n v="2093066.4"/>
    <n v="41700"/>
    <n v="411.45763888888899"/>
    <x v="0"/>
    <n v="4"/>
    <x v="4"/>
  </r>
  <r>
    <x v="0"/>
    <n v="123"/>
    <n v="207"/>
    <x v="2"/>
    <n v="0.4"/>
    <x v="2"/>
    <x v="139"/>
    <x v="0"/>
    <x v="2"/>
    <n v="163"/>
    <x v="0"/>
    <x v="0"/>
    <n v="22"/>
    <x v="17"/>
    <n v="15"/>
    <n v="1836123"/>
    <n v="734449.2"/>
    <n v="41651"/>
    <n v="456.45763888888899"/>
    <x v="0"/>
    <n v="4"/>
    <x v="4"/>
  </r>
  <r>
    <x v="2"/>
    <n v="340"/>
    <n v="397"/>
    <x v="3"/>
    <n v="0.6"/>
    <x v="3"/>
    <x v="140"/>
    <x v="2"/>
    <x v="0"/>
    <n v="310"/>
    <x v="0"/>
    <x v="0"/>
    <n v="22"/>
    <x v="17"/>
    <n v="15"/>
    <n v="5952410"/>
    <n v="3571446"/>
    <n v="41646"/>
    <n v="461.45763888888899"/>
    <x v="0"/>
    <n v="4"/>
    <x v="4"/>
  </r>
  <r>
    <x v="2"/>
    <n v="387"/>
    <n v="100"/>
    <x v="2"/>
    <n v="0.4"/>
    <x v="2"/>
    <x v="141"/>
    <x v="1"/>
    <x v="0"/>
    <n v="23"/>
    <x v="0"/>
    <x v="0"/>
    <n v="22"/>
    <x v="1"/>
    <n v="19"/>
    <n v="7021112"/>
    <n v="2808444.8"/>
    <n v="41700"/>
    <n v="397.45763888888899"/>
    <x v="0"/>
    <n v="4"/>
    <x v="4"/>
  </r>
  <r>
    <x v="0"/>
    <n v="153"/>
    <n v="189"/>
    <x v="1"/>
    <n v="0.2"/>
    <x v="1"/>
    <x v="142"/>
    <x v="0"/>
    <x v="2"/>
    <n v="153"/>
    <x v="0"/>
    <x v="0"/>
    <n v="22"/>
    <x v="4"/>
    <n v="22"/>
    <n v="2313781"/>
    <n v="462756.2"/>
    <n v="41671"/>
    <n v="424.45763888888899"/>
    <x v="0"/>
    <n v="4"/>
    <x v="4"/>
  </r>
  <r>
    <x v="0"/>
    <n v="118"/>
    <n v="331"/>
    <x v="1"/>
    <n v="0.2"/>
    <x v="1"/>
    <x v="143"/>
    <x v="2"/>
    <x v="0"/>
    <n v="255"/>
    <x v="0"/>
    <x v="0"/>
    <n v="22"/>
    <x v="10"/>
    <n v="11"/>
    <n v="1757171"/>
    <n v="351434.2"/>
    <n v="41730"/>
    <n v="365.45763888888899"/>
    <x v="0"/>
    <n v="4"/>
    <x v="4"/>
  </r>
  <r>
    <x v="1"/>
    <n v="302"/>
    <n v="339"/>
    <x v="1"/>
    <n v="0.2"/>
    <x v="1"/>
    <x v="144"/>
    <x v="1"/>
    <x v="1"/>
    <n v="262"/>
    <x v="0"/>
    <x v="0"/>
    <n v="22"/>
    <x v="6"/>
    <n v="18"/>
    <n v="5112312"/>
    <n v="1022462.4"/>
    <n v="41699"/>
    <n v="396.45763888888899"/>
    <x v="0"/>
    <n v="4"/>
    <x v="4"/>
  </r>
  <r>
    <x v="1"/>
    <n v="223"/>
    <n v="362"/>
    <x v="3"/>
    <n v="0.6"/>
    <x v="3"/>
    <x v="145"/>
    <x v="2"/>
    <x v="1"/>
    <n v="283"/>
    <x v="0"/>
    <x v="0"/>
    <n v="22"/>
    <x v="8"/>
    <n v="6"/>
    <n v="3634069"/>
    <n v="2180441.4"/>
    <n v="41699"/>
    <n v="396.45763888888899"/>
    <x v="0"/>
    <n v="4"/>
    <x v="4"/>
  </r>
  <r>
    <x v="1"/>
    <n v="306"/>
    <n v="63"/>
    <x v="2"/>
    <n v="0.4"/>
    <x v="2"/>
    <x v="146"/>
    <x v="0"/>
    <x v="0"/>
    <n v="54"/>
    <x v="0"/>
    <x v="0"/>
    <n v="22"/>
    <x v="18"/>
    <n v="25"/>
    <n v="5242291"/>
    <n v="2096916.4"/>
    <n v="41663"/>
    <n v="431.45763888888899"/>
    <x v="0"/>
    <n v="3"/>
    <x v="5"/>
  </r>
  <r>
    <x v="0"/>
    <n v="39"/>
    <n v="144"/>
    <x v="2"/>
    <n v="0.4"/>
    <x v="2"/>
    <x v="147"/>
    <x v="1"/>
    <x v="1"/>
    <n v="114"/>
    <x v="0"/>
    <x v="0"/>
    <n v="22"/>
    <x v="9"/>
    <n v="4"/>
    <n v="436862"/>
    <n v="174744.8"/>
    <n v="41701"/>
    <n v="393.45763888888899"/>
    <x v="0"/>
    <n v="3"/>
    <x v="5"/>
  </r>
  <r>
    <x v="2"/>
    <n v="376"/>
    <n v="198"/>
    <x v="2"/>
    <n v="0.4"/>
    <x v="2"/>
    <x v="148"/>
    <x v="2"/>
    <x v="2"/>
    <n v="121"/>
    <x v="0"/>
    <x v="0"/>
    <n v="22"/>
    <x v="1"/>
    <n v="19"/>
    <n v="6733360"/>
    <n v="2693344"/>
    <n v="41649"/>
    <n v="445.45763888888899"/>
    <x v="0"/>
    <n v="3"/>
    <x v="5"/>
  </r>
  <r>
    <x v="0"/>
    <n v="75"/>
    <n v="194"/>
    <x v="1"/>
    <n v="0.2"/>
    <x v="1"/>
    <x v="149"/>
    <x v="2"/>
    <x v="1"/>
    <n v="157"/>
    <x v="0"/>
    <x v="0"/>
    <n v="22"/>
    <x v="5"/>
    <n v="10"/>
    <n v="1082733"/>
    <n v="216546.6"/>
    <n v="41666"/>
    <n v="428.45763888888899"/>
    <x v="0"/>
    <n v="3"/>
    <x v="5"/>
  </r>
  <r>
    <x v="0"/>
    <n v="98"/>
    <n v="220"/>
    <x v="2"/>
    <n v="0.4"/>
    <x v="2"/>
    <x v="150"/>
    <x v="1"/>
    <x v="0"/>
    <n v="174"/>
    <x v="0"/>
    <x v="0"/>
    <n v="22"/>
    <x v="17"/>
    <n v="15"/>
    <n v="1450730"/>
    <n v="580292"/>
    <n v="41647"/>
    <n v="447.45763888888899"/>
    <x v="0"/>
    <n v="3"/>
    <x v="5"/>
  </r>
  <r>
    <x v="1"/>
    <n v="314"/>
    <n v="299"/>
    <x v="3"/>
    <n v="0.6"/>
    <x v="3"/>
    <x v="151"/>
    <x v="0"/>
    <x v="1"/>
    <n v="236"/>
    <x v="0"/>
    <x v="0"/>
    <n v="22"/>
    <x v="16"/>
    <n v="21"/>
    <n v="5391785"/>
    <n v="3235071"/>
    <n v="41713"/>
    <n v="381.45763888888899"/>
    <x v="0"/>
    <n v="3"/>
    <x v="5"/>
  </r>
  <r>
    <x v="0"/>
    <n v="96"/>
    <n v="307"/>
    <x v="2"/>
    <n v="0.4"/>
    <x v="2"/>
    <x v="152"/>
    <x v="0"/>
    <x v="2"/>
    <n v="242"/>
    <x v="0"/>
    <x v="0"/>
    <n v="22"/>
    <x v="0"/>
    <n v="1"/>
    <n v="1441888"/>
    <n v="576755.19999999995"/>
    <n v="41677"/>
    <n v="417.45763888888899"/>
    <x v="0"/>
    <n v="3"/>
    <x v="5"/>
  </r>
  <r>
    <x v="0"/>
    <n v="154"/>
    <n v="421"/>
    <x v="3"/>
    <n v="0.6"/>
    <x v="3"/>
    <x v="153"/>
    <x v="2"/>
    <x v="1"/>
    <n v="42"/>
    <x v="0"/>
    <x v="0"/>
    <n v="22"/>
    <x v="23"/>
    <n v="20"/>
    <n v="2317660"/>
    <n v="1390596"/>
    <n v="41662"/>
    <n v="432.45763888888899"/>
    <x v="0"/>
    <n v="3"/>
    <x v="5"/>
  </r>
  <r>
    <x v="1"/>
    <n v="192"/>
    <n v="277"/>
    <x v="2"/>
    <n v="0.4"/>
    <x v="2"/>
    <x v="154"/>
    <x v="2"/>
    <x v="0"/>
    <n v="221"/>
    <x v="0"/>
    <x v="0"/>
    <n v="22"/>
    <x v="15"/>
    <n v="13"/>
    <n v="3163151"/>
    <n v="1265260.3999999999"/>
    <n v="41644"/>
    <n v="450.16666666666401"/>
    <x v="0"/>
    <n v="3"/>
    <x v="5"/>
  </r>
  <r>
    <x v="0"/>
    <n v="100"/>
    <n v="127"/>
    <x v="2"/>
    <n v="0.4"/>
    <x v="2"/>
    <x v="64"/>
    <x v="1"/>
    <x v="1"/>
    <n v="44"/>
    <x v="0"/>
    <x v="0"/>
    <n v="22"/>
    <x v="22"/>
    <n v="3"/>
    <n v="1458342"/>
    <n v="583336.80000000005"/>
    <n v="41643"/>
    <n v="450.45763888888899"/>
    <x v="0"/>
    <n v="3"/>
    <x v="5"/>
  </r>
  <r>
    <x v="1"/>
    <n v="183"/>
    <n v="81"/>
    <x v="1"/>
    <n v="0.2"/>
    <x v="1"/>
    <x v="120"/>
    <x v="0"/>
    <x v="1"/>
    <n v="69"/>
    <x v="0"/>
    <x v="0"/>
    <n v="22"/>
    <x v="8"/>
    <n v="6"/>
    <n v="2875462"/>
    <n v="575092.4"/>
    <n v="41712"/>
    <n v="379.45763888888899"/>
    <x v="0"/>
    <n v="3"/>
    <x v="5"/>
  </r>
  <r>
    <x v="1"/>
    <n v="275"/>
    <n v="422"/>
    <x v="2"/>
    <n v="0.4"/>
    <x v="2"/>
    <x v="63"/>
    <x v="0"/>
    <x v="1"/>
    <n v="100"/>
    <x v="0"/>
    <x v="0"/>
    <n v="22"/>
    <x v="11"/>
    <n v="23"/>
    <n v="4654747"/>
    <n v="1861898.8"/>
    <n v="41675"/>
    <n v="415.45763888888899"/>
    <x v="0"/>
    <n v="3"/>
    <x v="5"/>
  </r>
  <r>
    <x v="0"/>
    <n v="144"/>
    <n v="423"/>
    <x v="2"/>
    <n v="0.4"/>
    <x v="2"/>
    <x v="120"/>
    <x v="0"/>
    <x v="1"/>
    <n v="69"/>
    <x v="0"/>
    <x v="0"/>
    <n v="22"/>
    <x v="1"/>
    <n v="19"/>
    <n v="2172080"/>
    <n v="868832"/>
    <n v="41723"/>
    <n v="367.45763888888899"/>
    <x v="0"/>
    <n v="3"/>
    <x v="5"/>
  </r>
  <r>
    <x v="1"/>
    <n v="254"/>
    <n v="40"/>
    <x v="3"/>
    <n v="0.6"/>
    <x v="3"/>
    <x v="155"/>
    <x v="2"/>
    <x v="0"/>
    <n v="37"/>
    <x v="0"/>
    <x v="0"/>
    <n v="22"/>
    <x v="22"/>
    <n v="3"/>
    <n v="4201630"/>
    <n v="2520978"/>
    <n v="41689"/>
    <n v="399.45763888888899"/>
    <x v="0"/>
    <n v="3"/>
    <x v="5"/>
  </r>
  <r>
    <x v="0"/>
    <n v="63"/>
    <n v="316"/>
    <x v="1"/>
    <n v="0.2"/>
    <x v="1"/>
    <x v="19"/>
    <x v="0"/>
    <x v="1"/>
    <n v="52"/>
    <x v="0"/>
    <x v="0"/>
    <n v="22"/>
    <x v="6"/>
    <n v="18"/>
    <n v="856739"/>
    <n v="171347.8"/>
    <n v="41652"/>
    <n v="431.45763888888899"/>
    <x v="0"/>
    <n v="3"/>
    <x v="5"/>
  </r>
  <r>
    <x v="0"/>
    <n v="127"/>
    <n v="278"/>
    <x v="2"/>
    <n v="0.4"/>
    <x v="2"/>
    <x v="156"/>
    <x v="0"/>
    <x v="2"/>
    <n v="222"/>
    <x v="0"/>
    <x v="0"/>
    <n v="22"/>
    <x v="16"/>
    <n v="21"/>
    <n v="1871483"/>
    <n v="748593.2"/>
    <n v="41655"/>
    <n v="428.45763888888899"/>
    <x v="0"/>
    <n v="3"/>
    <x v="5"/>
  </r>
  <r>
    <x v="0"/>
    <n v="125"/>
    <n v="72"/>
    <x v="3"/>
    <n v="0.6"/>
    <x v="3"/>
    <x v="137"/>
    <x v="0"/>
    <x v="0"/>
    <n v="60"/>
    <x v="0"/>
    <x v="0"/>
    <n v="22"/>
    <x v="17"/>
    <n v="15"/>
    <n v="1856861"/>
    <n v="1114116.6000000001"/>
    <n v="41709"/>
    <n v="373.45763888888899"/>
    <x v="0"/>
    <n v="3"/>
    <x v="5"/>
  </r>
  <r>
    <x v="1"/>
    <n v="291"/>
    <n v="146"/>
    <x v="1"/>
    <n v="0.2"/>
    <x v="1"/>
    <x v="157"/>
    <x v="2"/>
    <x v="1"/>
    <n v="53"/>
    <x v="0"/>
    <x v="0"/>
    <n v="22"/>
    <x v="0"/>
    <n v="1"/>
    <n v="4969276"/>
    <n v="993855.2"/>
    <n v="41675"/>
    <n v="404.45763888888899"/>
    <x v="0"/>
    <n v="3"/>
    <x v="5"/>
  </r>
  <r>
    <x v="1"/>
    <n v="221"/>
    <n v="147"/>
    <x v="3"/>
    <n v="0.6"/>
    <x v="3"/>
    <x v="158"/>
    <x v="2"/>
    <x v="0"/>
    <n v="116"/>
    <x v="0"/>
    <x v="0"/>
    <n v="22"/>
    <x v="13"/>
    <n v="5"/>
    <n v="3586972"/>
    <n v="2152183.2000000002"/>
    <n v="41708"/>
    <n v="371.45763888888899"/>
    <x v="0"/>
    <n v="3"/>
    <x v="5"/>
  </r>
  <r>
    <x v="0"/>
    <n v="102"/>
    <n v="248"/>
    <x v="3"/>
    <n v="0.6"/>
    <x v="3"/>
    <x v="146"/>
    <x v="0"/>
    <x v="0"/>
    <n v="54"/>
    <x v="0"/>
    <x v="0"/>
    <n v="22"/>
    <x v="15"/>
    <n v="13"/>
    <n v="1481088"/>
    <n v="888652.80000000005"/>
    <n v="41679"/>
    <n v="399.45763888888899"/>
    <x v="0"/>
    <n v="3"/>
    <x v="5"/>
  </r>
  <r>
    <x v="0"/>
    <n v="152"/>
    <n v="136"/>
    <x v="2"/>
    <n v="0.4"/>
    <x v="2"/>
    <x v="157"/>
    <x v="2"/>
    <x v="1"/>
    <n v="53"/>
    <x v="0"/>
    <x v="0"/>
    <n v="22"/>
    <x v="11"/>
    <n v="23"/>
    <n v="2305209"/>
    <n v="922083.6"/>
    <n v="41671"/>
    <n v="407.45763888888899"/>
    <x v="0"/>
    <n v="3"/>
    <x v="5"/>
  </r>
  <r>
    <x v="2"/>
    <n v="325"/>
    <n v="314"/>
    <x v="1"/>
    <n v="0.2"/>
    <x v="1"/>
    <x v="48"/>
    <x v="0"/>
    <x v="1"/>
    <n v="238"/>
    <x v="0"/>
    <x v="0"/>
    <n v="22"/>
    <x v="21"/>
    <n v="2"/>
    <n v="5637784"/>
    <n v="1127556.8"/>
    <n v="41701"/>
    <n v="375.45763888888899"/>
    <x v="0"/>
    <n v="3"/>
    <x v="5"/>
  </r>
  <r>
    <x v="0"/>
    <n v="122"/>
    <n v="273"/>
    <x v="1"/>
    <n v="0.2"/>
    <x v="1"/>
    <x v="159"/>
    <x v="2"/>
    <x v="0"/>
    <n v="217"/>
    <x v="0"/>
    <x v="0"/>
    <n v="22"/>
    <x v="10"/>
    <n v="11"/>
    <n v="1828155"/>
    <n v="365631"/>
    <n v="41642"/>
    <n v="431.45763888888899"/>
    <x v="0"/>
    <n v="3"/>
    <x v="5"/>
  </r>
  <r>
    <x v="1"/>
    <n v="235"/>
    <n v="203"/>
    <x v="2"/>
    <n v="0.4"/>
    <x v="2"/>
    <x v="57"/>
    <x v="1"/>
    <x v="0"/>
    <n v="161"/>
    <x v="0"/>
    <x v="0"/>
    <n v="22"/>
    <x v="12"/>
    <n v="12"/>
    <n v="3844250"/>
    <n v="1537700"/>
    <n v="41705"/>
    <n v="367.45763888888899"/>
    <x v="0"/>
    <n v="3"/>
    <x v="5"/>
  </r>
  <r>
    <x v="1"/>
    <n v="196"/>
    <n v="330"/>
    <x v="1"/>
    <n v="0.2"/>
    <x v="1"/>
    <x v="86"/>
    <x v="2"/>
    <x v="1"/>
    <n v="250"/>
    <x v="0"/>
    <x v="0"/>
    <n v="22"/>
    <x v="2"/>
    <n v="16"/>
    <n v="3194794"/>
    <n v="638958.80000000005"/>
    <n v="41641"/>
    <n v="424.45763888888899"/>
    <x v="0"/>
    <n v="3"/>
    <x v="5"/>
  </r>
  <r>
    <x v="1"/>
    <n v="229"/>
    <n v="154"/>
    <x v="2"/>
    <n v="0.4"/>
    <x v="2"/>
    <x v="160"/>
    <x v="2"/>
    <x v="1"/>
    <n v="122"/>
    <x v="0"/>
    <x v="0"/>
    <n v="22"/>
    <x v="21"/>
    <n v="2"/>
    <n v="3709701"/>
    <n v="1483880.4"/>
    <n v="41699"/>
    <n v="365.45763888888899"/>
    <x v="0"/>
    <n v="3"/>
    <x v="5"/>
  </r>
  <r>
    <x v="1"/>
    <n v="271"/>
    <n v="41"/>
    <x v="2"/>
    <n v="0.4"/>
    <x v="2"/>
    <x v="161"/>
    <x v="0"/>
    <x v="0"/>
    <n v="38"/>
    <x v="0"/>
    <x v="0"/>
    <n v="22"/>
    <x v="15"/>
    <n v="13"/>
    <n v="4592818"/>
    <n v="1837127.2"/>
    <n v="41653"/>
    <n v="410.45763888888899"/>
    <x v="0"/>
    <n v="2"/>
    <x v="6"/>
  </r>
  <r>
    <x v="0"/>
    <n v="56"/>
    <n v="476"/>
    <x v="3"/>
    <n v="0.6"/>
    <x v="3"/>
    <x v="162"/>
    <x v="0"/>
    <x v="2"/>
    <n v="353"/>
    <x v="0"/>
    <x v="0"/>
    <n v="22"/>
    <x v="23"/>
    <n v="20"/>
    <n v="733176"/>
    <n v="439905.6"/>
    <n v="41678"/>
    <n v="385.45763888888899"/>
    <x v="0"/>
    <n v="2"/>
    <x v="6"/>
  </r>
  <r>
    <x v="0"/>
    <n v="113"/>
    <n v="67"/>
    <x v="4"/>
    <n v="0.8"/>
    <x v="4"/>
    <x v="163"/>
    <x v="2"/>
    <x v="1"/>
    <n v="58"/>
    <x v="0"/>
    <x v="0"/>
    <n v="22"/>
    <x v="3"/>
    <n v="17"/>
    <n v="1693585"/>
    <n v="1354868"/>
    <n v="41691"/>
    <n v="371.45763888888899"/>
    <x v="0"/>
    <n v="2"/>
    <x v="6"/>
  </r>
  <r>
    <x v="1"/>
    <n v="178"/>
    <n v="311"/>
    <x v="3"/>
    <n v="0.6"/>
    <x v="3"/>
    <x v="164"/>
    <x v="0"/>
    <x v="1"/>
    <n v="63"/>
    <x v="0"/>
    <x v="0"/>
    <n v="22"/>
    <x v="19"/>
    <n v="7"/>
    <n v="2705033"/>
    <n v="1623019.8"/>
    <n v="41672"/>
    <n v="390.45763888888899"/>
    <x v="0"/>
    <n v="2"/>
    <x v="6"/>
  </r>
  <r>
    <x v="1"/>
    <n v="214"/>
    <n v="163"/>
    <x v="2"/>
    <n v="0.4"/>
    <x v="2"/>
    <x v="165"/>
    <x v="2"/>
    <x v="2"/>
    <n v="99"/>
    <x v="0"/>
    <x v="0"/>
    <n v="22"/>
    <x v="1"/>
    <n v="19"/>
    <n v="3475768"/>
    <n v="1390307.2"/>
    <n v="41693"/>
    <n v="369.45763888888899"/>
    <x v="0"/>
    <n v="2"/>
    <x v="6"/>
  </r>
  <r>
    <x v="1"/>
    <n v="320"/>
    <n v="164"/>
    <x v="2"/>
    <n v="0.4"/>
    <x v="2"/>
    <x v="166"/>
    <x v="2"/>
    <x v="2"/>
    <n v="131"/>
    <x v="0"/>
    <x v="0"/>
    <n v="22"/>
    <x v="21"/>
    <n v="2"/>
    <n v="5578451"/>
    <n v="2231380.4"/>
    <n v="41660"/>
    <n v="402.45763888888899"/>
    <x v="0"/>
    <n v="2"/>
    <x v="6"/>
  </r>
  <r>
    <x v="0"/>
    <n v="60"/>
    <n v="168"/>
    <x v="2"/>
    <n v="0.4"/>
    <x v="2"/>
    <x v="167"/>
    <x v="1"/>
    <x v="2"/>
    <n v="135"/>
    <x v="0"/>
    <x v="0"/>
    <n v="22"/>
    <x v="5"/>
    <n v="10"/>
    <n v="782755"/>
    <n v="313102"/>
    <n v="41671"/>
    <n v="391.45763888888899"/>
    <x v="0"/>
    <n v="2"/>
    <x v="6"/>
  </r>
  <r>
    <x v="0"/>
    <n v="42"/>
    <n v="169"/>
    <x v="3"/>
    <n v="0.6"/>
    <x v="3"/>
    <x v="168"/>
    <x v="2"/>
    <x v="2"/>
    <n v="136"/>
    <x v="0"/>
    <x v="0"/>
    <n v="22"/>
    <x v="9"/>
    <n v="4"/>
    <n v="518120"/>
    <n v="310872"/>
    <n v="41645"/>
    <n v="417.45763888888899"/>
    <x v="0"/>
    <n v="2"/>
    <x v="6"/>
  </r>
  <r>
    <x v="1"/>
    <n v="301"/>
    <n v="310"/>
    <x v="3"/>
    <n v="0.6"/>
    <x v="3"/>
    <x v="169"/>
    <x v="2"/>
    <x v="1"/>
    <n v="243"/>
    <x v="0"/>
    <x v="0"/>
    <n v="22"/>
    <x v="17"/>
    <n v="15"/>
    <n v="5112248"/>
    <n v="3067348.8"/>
    <n v="41675"/>
    <n v="387.45763888888899"/>
    <x v="0"/>
    <n v="2"/>
    <x v="6"/>
  </r>
  <r>
    <x v="0"/>
    <n v="10"/>
    <n v="430"/>
    <x v="2"/>
    <n v="0.4"/>
    <x v="2"/>
    <x v="170"/>
    <x v="2"/>
    <x v="0"/>
    <n v="331"/>
    <x v="0"/>
    <x v="0"/>
    <n v="22"/>
    <x v="18"/>
    <n v="25"/>
    <n v="85763"/>
    <n v="34305.199999999997"/>
    <n v="41696"/>
    <n v="366.45763888888899"/>
    <x v="0"/>
    <n v="2"/>
    <x v="6"/>
  </r>
  <r>
    <x v="0"/>
    <n v="71"/>
    <n v="91"/>
    <x v="2"/>
    <n v="0.4"/>
    <x v="2"/>
    <x v="171"/>
    <x v="0"/>
    <x v="1"/>
    <n v="79"/>
    <x v="0"/>
    <x v="0"/>
    <n v="22"/>
    <x v="23"/>
    <n v="20"/>
    <n v="971734"/>
    <n v="388693.6"/>
    <n v="41679"/>
    <n v="376.25"/>
    <x v="0"/>
    <n v="2"/>
    <x v="6"/>
  </r>
  <r>
    <x v="0"/>
    <n v="121"/>
    <n v="73"/>
    <x v="4"/>
    <n v="0.8"/>
    <x v="4"/>
    <x v="60"/>
    <x v="0"/>
    <x v="0"/>
    <n v="61"/>
    <x v="0"/>
    <x v="0"/>
    <n v="22"/>
    <x v="8"/>
    <n v="6"/>
    <n v="1788307"/>
    <n v="1430645.6"/>
    <n v="41652"/>
    <n v="401.45763888888899"/>
    <x v="0"/>
    <n v="2"/>
    <x v="6"/>
  </r>
  <r>
    <x v="1"/>
    <n v="272"/>
    <n v="360"/>
    <x v="1"/>
    <n v="0.2"/>
    <x v="1"/>
    <x v="172"/>
    <x v="1"/>
    <x v="0"/>
    <n v="281"/>
    <x v="0"/>
    <x v="0"/>
    <n v="22"/>
    <x v="21"/>
    <n v="2"/>
    <n v="4600206"/>
    <n v="920041.2"/>
    <n v="41642"/>
    <n v="402.45763888888899"/>
    <x v="0"/>
    <n v="2"/>
    <x v="6"/>
  </r>
  <r>
    <x v="1"/>
    <n v="300"/>
    <n v="212"/>
    <x v="3"/>
    <n v="0.6"/>
    <x v="3"/>
    <x v="173"/>
    <x v="1"/>
    <x v="1"/>
    <n v="168"/>
    <x v="0"/>
    <x v="0"/>
    <n v="22"/>
    <x v="3"/>
    <n v="17"/>
    <n v="5104724"/>
    <n v="3062834.4"/>
    <n v="41642"/>
    <n v="396.45763888888899"/>
    <x v="0"/>
    <n v="2"/>
    <x v="6"/>
  </r>
  <r>
    <x v="0"/>
    <n v="80"/>
    <n v="68"/>
    <x v="3"/>
    <n v="0.6"/>
    <x v="3"/>
    <x v="141"/>
    <x v="1"/>
    <x v="0"/>
    <n v="23"/>
    <x v="0"/>
    <x v="0"/>
    <n v="22"/>
    <x v="10"/>
    <n v="11"/>
    <n v="1139244"/>
    <n v="683546.4"/>
    <n v="41641"/>
    <n v="396.45763888888899"/>
    <x v="0"/>
    <n v="2"/>
    <x v="6"/>
  </r>
  <r>
    <x v="0"/>
    <n v="134"/>
    <n v="338"/>
    <x v="3"/>
    <n v="0.6"/>
    <x v="3"/>
    <x v="174"/>
    <x v="1"/>
    <x v="0"/>
    <n v="261"/>
    <x v="0"/>
    <x v="0"/>
    <n v="22"/>
    <x v="6"/>
    <n v="18"/>
    <n v="2042843"/>
    <n v="1225705.8"/>
    <n v="41665"/>
    <n v="370.45763888888899"/>
    <x v="0"/>
    <n v="1"/>
    <x v="10"/>
  </r>
  <r>
    <x v="2"/>
    <n v="341"/>
    <n v="54"/>
    <x v="4"/>
    <n v="0.8"/>
    <x v="4"/>
    <x v="175"/>
    <x v="2"/>
    <x v="1"/>
    <n v="50"/>
    <x v="0"/>
    <x v="0"/>
    <n v="22"/>
    <x v="1"/>
    <n v="19"/>
    <n v="5977772"/>
    <n v="4782217.5999999996"/>
    <n v="41644"/>
    <n v="390.45763888888899"/>
    <x v="0"/>
    <n v="1"/>
    <x v="10"/>
  </r>
  <r>
    <x v="1"/>
    <n v="224"/>
    <n v="202"/>
    <x v="3"/>
    <n v="0.6"/>
    <x v="3"/>
    <x v="176"/>
    <x v="2"/>
    <x v="1"/>
    <n v="33"/>
    <x v="0"/>
    <x v="0"/>
    <n v="22"/>
    <x v="0"/>
    <n v="1"/>
    <n v="3650025"/>
    <n v="2190015"/>
    <n v="41642"/>
    <n v="392.45763888888899"/>
    <x v="0"/>
    <n v="1"/>
    <x v="10"/>
  </r>
  <r>
    <x v="0"/>
    <n v="139"/>
    <n v="308"/>
    <x v="3"/>
    <n v="0.6"/>
    <x v="3"/>
    <x v="88"/>
    <x v="0"/>
    <x v="0"/>
    <n v="84"/>
    <x v="0"/>
    <x v="0"/>
    <n v="22"/>
    <x v="4"/>
    <n v="22"/>
    <n v="2123087"/>
    <n v="1273852.2"/>
    <n v="41662"/>
    <n v="372.45763888888899"/>
    <x v="0"/>
    <n v="1"/>
    <x v="10"/>
  </r>
  <r>
    <x v="2"/>
    <n v="347"/>
    <n v="161"/>
    <x v="4"/>
    <n v="0.8"/>
    <x v="4"/>
    <x v="177"/>
    <x v="2"/>
    <x v="2"/>
    <n v="129"/>
    <x v="0"/>
    <x v="0"/>
    <n v="22"/>
    <x v="12"/>
    <n v="12"/>
    <n v="6081007"/>
    <n v="4864805.5999999996"/>
    <n v="41646"/>
    <n v="388.45763888888899"/>
    <x v="0"/>
    <n v="1"/>
    <x v="10"/>
  </r>
  <r>
    <x v="1"/>
    <n v="193"/>
    <n v="36"/>
    <x v="2"/>
    <n v="0.4"/>
    <x v="2"/>
    <x v="178"/>
    <x v="1"/>
    <x v="1"/>
    <n v="35"/>
    <x v="0"/>
    <x v="0"/>
    <n v="22"/>
    <x v="23"/>
    <n v="20"/>
    <n v="3163715"/>
    <n v="1265486"/>
    <n v="41656"/>
    <n v="371.45763888888899"/>
    <x v="0"/>
    <n v="1"/>
    <x v="10"/>
  </r>
  <r>
    <x v="1"/>
    <n v="218"/>
    <n v="400"/>
    <x v="4"/>
    <n v="0.8"/>
    <x v="4"/>
    <x v="179"/>
    <x v="1"/>
    <x v="1"/>
    <n v="313"/>
    <x v="0"/>
    <x v="0"/>
    <n v="22"/>
    <x v="13"/>
    <n v="5"/>
    <n v="3546375"/>
    <n v="2837100"/>
    <n v="41649"/>
    <n v="378.45763888888899"/>
    <x v="0"/>
    <n v="1"/>
    <x v="10"/>
  </r>
  <r>
    <x v="0"/>
    <n v="89"/>
    <n v="197"/>
    <x v="3"/>
    <n v="0.6"/>
    <x v="3"/>
    <x v="180"/>
    <x v="0"/>
    <x v="1"/>
    <n v="36"/>
    <x v="0"/>
    <x v="0"/>
    <n v="22"/>
    <x v="18"/>
    <n v="25"/>
    <n v="1315598"/>
    <n v="789358.8"/>
    <n v="41643"/>
    <n v="375.45763888888899"/>
    <x v="0"/>
    <n v="1"/>
    <x v="10"/>
  </r>
  <r>
    <x v="2"/>
    <n v="331"/>
    <n v="110"/>
    <x v="4"/>
    <n v="0.8"/>
    <x v="4"/>
    <x v="181"/>
    <x v="0"/>
    <x v="1"/>
    <n v="94"/>
    <x v="0"/>
    <x v="0"/>
    <n v="22"/>
    <x v="12"/>
    <n v="12"/>
    <n v="5769858"/>
    <n v="4615886.4000000004"/>
    <n v="41648"/>
    <n v="366.45763888888899"/>
    <x v="0"/>
    <n v="1"/>
    <x v="10"/>
  </r>
  <r>
    <x v="0"/>
    <n v="78"/>
    <n v="474"/>
    <x v="2"/>
    <n v="0.4"/>
    <x v="2"/>
    <x v="182"/>
    <x v="2"/>
    <x v="1"/>
    <n v="177"/>
    <x v="0"/>
    <x v="0"/>
    <n v="22"/>
    <x v="19"/>
    <n v="7"/>
    <n v="1128387"/>
    <n v="451354.8"/>
    <n v="41641"/>
    <n v="372.45763888888899"/>
    <x v="0"/>
    <n v="1"/>
    <x v="10"/>
  </r>
  <r>
    <x v="1"/>
    <n v="265"/>
    <n v="199"/>
    <x v="4"/>
    <n v="0.8"/>
    <x v="4"/>
    <x v="183"/>
    <x v="1"/>
    <x v="0"/>
    <n v="159"/>
    <x v="0"/>
    <x v="0"/>
    <n v="22"/>
    <x v="20"/>
    <n v="24"/>
    <n v="4380142"/>
    <n v="3504113.6"/>
    <n v="41640"/>
    <n v="365.45763888888899"/>
    <x v="0"/>
    <n v="1"/>
    <x v="10"/>
  </r>
  <r>
    <x v="1"/>
    <n v="252"/>
    <n v="477"/>
    <x v="1"/>
    <n v="0.2"/>
    <x v="1"/>
    <x v="184"/>
    <x v="2"/>
    <x v="2"/>
    <n v="95"/>
    <x v="0"/>
    <x v="0"/>
    <n v="22"/>
    <x v="0"/>
    <n v="1"/>
    <n v="4152171"/>
    <n v="830434.2"/>
    <n v="41658"/>
    <n v="619.45763888888905"/>
    <x v="0"/>
    <n v="9"/>
    <x v="11"/>
  </r>
  <r>
    <x v="1"/>
    <n v="321"/>
    <n v="201"/>
    <x v="1"/>
    <n v="0.2"/>
    <x v="1"/>
    <x v="185"/>
    <x v="0"/>
    <x v="2"/>
    <n v="160"/>
    <x v="0"/>
    <x v="0"/>
    <n v="22"/>
    <x v="12"/>
    <n v="12"/>
    <n v="5590473"/>
    <n v="1118094.6000000001"/>
    <n v="41805"/>
    <n v="503.45763888888899"/>
    <x v="0"/>
    <n v="10"/>
    <x v="8"/>
  </r>
  <r>
    <x v="0"/>
    <n v="85"/>
    <n v="103"/>
    <x v="1"/>
    <n v="0.2"/>
    <x v="1"/>
    <x v="186"/>
    <x v="1"/>
    <x v="0"/>
    <n v="88"/>
    <x v="0"/>
    <x v="0"/>
    <n v="22"/>
    <x v="3"/>
    <n v="17"/>
    <n v="1264619"/>
    <n v="252923.8"/>
    <n v="41861"/>
    <n v="416.45763888888899"/>
    <x v="0"/>
    <n v="9"/>
    <x v="11"/>
  </r>
  <r>
    <x v="0"/>
    <n v="68"/>
    <n v="448"/>
    <x v="1"/>
    <n v="0.2"/>
    <x v="1"/>
    <x v="141"/>
    <x v="1"/>
    <x v="0"/>
    <n v="23"/>
    <x v="0"/>
    <x v="0"/>
    <n v="22"/>
    <x v="15"/>
    <n v="13"/>
    <n v="943728"/>
    <n v="188745.60000000001"/>
    <n v="41794"/>
    <n v="422.33333333333599"/>
    <x v="0"/>
    <n v="7"/>
    <x v="9"/>
  </r>
  <r>
    <x v="2"/>
    <n v="343"/>
    <n v="268"/>
    <x v="1"/>
    <n v="0.2"/>
    <x v="1"/>
    <x v="3"/>
    <x v="2"/>
    <x v="1"/>
    <n v="22"/>
    <x v="1"/>
    <x v="1"/>
    <n v="8"/>
    <x v="8"/>
    <n v="6"/>
    <n v="6004287"/>
    <n v="1200857.3999999999"/>
    <n v="41681"/>
    <n v="550.45763888888905"/>
    <x v="0"/>
    <n v="8"/>
    <x v="1"/>
  </r>
  <r>
    <x v="2"/>
    <n v="482"/>
    <n v="289"/>
    <x v="0"/>
    <n v="0.1"/>
    <x v="0"/>
    <x v="187"/>
    <x v="2"/>
    <x v="0"/>
    <n v="194"/>
    <x v="1"/>
    <x v="1"/>
    <n v="8"/>
    <x v="3"/>
    <n v="17"/>
    <n v="11706144"/>
    <n v="1170614.3999999999"/>
    <n v="41821"/>
    <n v="396.45763888888899"/>
    <x v="0"/>
    <n v="8"/>
    <x v="1"/>
  </r>
  <r>
    <x v="2"/>
    <n v="468"/>
    <n v="247"/>
    <x v="0"/>
    <n v="0.1"/>
    <x v="0"/>
    <x v="188"/>
    <x v="0"/>
    <x v="1"/>
    <n v="198"/>
    <x v="1"/>
    <x v="1"/>
    <n v="8"/>
    <x v="18"/>
    <n v="25"/>
    <n v="10178400"/>
    <n v="1017840"/>
    <n v="41852"/>
    <n v="365.45763888888899"/>
    <x v="0"/>
    <n v="8"/>
    <x v="1"/>
  </r>
  <r>
    <x v="1"/>
    <n v="293"/>
    <n v="269"/>
    <x v="0"/>
    <n v="0.1"/>
    <x v="0"/>
    <x v="189"/>
    <x v="1"/>
    <x v="1"/>
    <n v="213"/>
    <x v="1"/>
    <x v="1"/>
    <n v="8"/>
    <x v="1"/>
    <n v="19"/>
    <n v="4980666"/>
    <n v="498066.6"/>
    <n v="41791"/>
    <n v="426.45763888888899"/>
    <x v="0"/>
    <n v="8"/>
    <x v="1"/>
  </r>
  <r>
    <x v="2"/>
    <n v="472"/>
    <n v="97"/>
    <x v="1"/>
    <n v="0.2"/>
    <x v="1"/>
    <x v="176"/>
    <x v="2"/>
    <x v="1"/>
    <n v="33"/>
    <x v="1"/>
    <x v="1"/>
    <n v="8"/>
    <x v="23"/>
    <n v="20"/>
    <n v="10628746"/>
    <n v="2125749.2000000002"/>
    <n v="41660"/>
    <n v="525.45763888888905"/>
    <x v="0"/>
    <n v="6"/>
    <x v="2"/>
  </r>
  <r>
    <x v="0"/>
    <n v="158"/>
    <n v="98"/>
    <x v="0"/>
    <n v="0.1"/>
    <x v="0"/>
    <x v="176"/>
    <x v="2"/>
    <x v="1"/>
    <n v="33"/>
    <x v="1"/>
    <x v="1"/>
    <n v="8"/>
    <x v="10"/>
    <n v="11"/>
    <n v="2385623"/>
    <n v="238562.3"/>
    <n v="41712"/>
    <n v="473.45763888888899"/>
    <x v="0"/>
    <n v="6"/>
    <x v="2"/>
  </r>
  <r>
    <x v="2"/>
    <n v="458"/>
    <n v="260"/>
    <x v="0"/>
    <n v="0.1"/>
    <x v="0"/>
    <x v="190"/>
    <x v="0"/>
    <x v="1"/>
    <n v="208"/>
    <x v="1"/>
    <x v="1"/>
    <n v="8"/>
    <x v="5"/>
    <n v="10"/>
    <n v="9757301"/>
    <n v="975730.1"/>
    <n v="41700"/>
    <n v="485.45763888888899"/>
    <x v="0"/>
    <n v="6"/>
    <x v="2"/>
  </r>
  <r>
    <x v="2"/>
    <n v="383"/>
    <n v="297"/>
    <x v="2"/>
    <n v="0.4"/>
    <x v="2"/>
    <x v="191"/>
    <x v="0"/>
    <x v="1"/>
    <n v="234"/>
    <x v="1"/>
    <x v="1"/>
    <n v="8"/>
    <x v="18"/>
    <n v="25"/>
    <n v="6970218"/>
    <n v="2788087.2"/>
    <n v="41731"/>
    <n v="454.45763888888899"/>
    <x v="0"/>
    <n v="6"/>
    <x v="2"/>
  </r>
  <r>
    <x v="1"/>
    <n v="189"/>
    <n v="350"/>
    <x v="0"/>
    <n v="0.1"/>
    <x v="0"/>
    <x v="192"/>
    <x v="2"/>
    <x v="1"/>
    <n v="272"/>
    <x v="1"/>
    <x v="1"/>
    <n v="8"/>
    <x v="23"/>
    <n v="20"/>
    <n v="3134986"/>
    <n v="313498.59999999998"/>
    <n v="41658"/>
    <n v="527.45763888888905"/>
    <x v="0"/>
    <n v="6"/>
    <x v="2"/>
  </r>
  <r>
    <x v="1"/>
    <n v="164"/>
    <n v="139"/>
    <x v="1"/>
    <n v="0.2"/>
    <x v="1"/>
    <x v="85"/>
    <x v="0"/>
    <x v="2"/>
    <n v="66"/>
    <x v="1"/>
    <x v="1"/>
    <n v="8"/>
    <x v="6"/>
    <n v="18"/>
    <n v="2516946"/>
    <n v="503389.2"/>
    <n v="41783"/>
    <n v="397.45763888888899"/>
    <x v="0"/>
    <n v="6"/>
    <x v="2"/>
  </r>
  <r>
    <x v="2"/>
    <n v="474"/>
    <n v="249"/>
    <x v="0"/>
    <n v="0.1"/>
    <x v="0"/>
    <x v="193"/>
    <x v="0"/>
    <x v="0"/>
    <n v="199"/>
    <x v="1"/>
    <x v="1"/>
    <n v="8"/>
    <x v="13"/>
    <n v="5"/>
    <n v="10937493"/>
    <n v="1093749.3"/>
    <n v="41640"/>
    <n v="516.45763888888905"/>
    <x v="0"/>
    <n v="6"/>
    <x v="2"/>
  </r>
  <r>
    <x v="2"/>
    <n v="367"/>
    <n v="285"/>
    <x v="0"/>
    <n v="0.1"/>
    <x v="0"/>
    <x v="194"/>
    <x v="0"/>
    <x v="1"/>
    <n v="228"/>
    <x v="1"/>
    <x v="1"/>
    <n v="8"/>
    <x v="2"/>
    <n v="16"/>
    <n v="6497823"/>
    <n v="649782.30000000005"/>
    <n v="41640"/>
    <n v="516.45763888888905"/>
    <x v="0"/>
    <n v="6"/>
    <x v="2"/>
  </r>
  <r>
    <x v="1"/>
    <n v="292"/>
    <n v="143"/>
    <x v="2"/>
    <n v="0.4"/>
    <x v="2"/>
    <x v="15"/>
    <x v="2"/>
    <x v="1"/>
    <n v="11"/>
    <x v="1"/>
    <x v="1"/>
    <n v="8"/>
    <x v="21"/>
    <n v="2"/>
    <n v="4973154"/>
    <n v="1989261.6"/>
    <n v="41740"/>
    <n v="413.45763888888899"/>
    <x v="0"/>
    <n v="5"/>
    <x v="3"/>
  </r>
  <r>
    <x v="1"/>
    <n v="185"/>
    <n v="294"/>
    <x v="1"/>
    <n v="0.2"/>
    <x v="1"/>
    <x v="195"/>
    <x v="1"/>
    <x v="1"/>
    <n v="233"/>
    <x v="1"/>
    <x v="1"/>
    <n v="8"/>
    <x v="19"/>
    <n v="7"/>
    <n v="2960420"/>
    <n v="592084"/>
    <n v="41662"/>
    <n v="485.45763888888899"/>
    <x v="0"/>
    <n v="5"/>
    <x v="3"/>
  </r>
  <r>
    <x v="2"/>
    <n v="431"/>
    <n v="383"/>
    <x v="0"/>
    <n v="0.1"/>
    <x v="0"/>
    <x v="196"/>
    <x v="2"/>
    <x v="0"/>
    <n v="297"/>
    <x v="1"/>
    <x v="1"/>
    <n v="8"/>
    <x v="17"/>
    <n v="15"/>
    <n v="8718878"/>
    <n v="871887.8"/>
    <n v="41677"/>
    <n v="463.45763888888899"/>
    <x v="0"/>
    <n v="5"/>
    <x v="3"/>
  </r>
  <r>
    <x v="1"/>
    <n v="280"/>
    <n v="219"/>
    <x v="1"/>
    <n v="0.2"/>
    <x v="1"/>
    <x v="197"/>
    <x v="0"/>
    <x v="0"/>
    <n v="173"/>
    <x v="1"/>
    <x v="1"/>
    <n v="8"/>
    <x v="9"/>
    <n v="4"/>
    <n v="4760780"/>
    <n v="952156"/>
    <n v="41644"/>
    <n v="486.45763888888899"/>
    <x v="0"/>
    <n v="5"/>
    <x v="3"/>
  </r>
  <r>
    <x v="2"/>
    <n v="426"/>
    <n v="223"/>
    <x v="0"/>
    <n v="0.1"/>
    <x v="0"/>
    <x v="198"/>
    <x v="0"/>
    <x v="1"/>
    <n v="176"/>
    <x v="1"/>
    <x v="1"/>
    <n v="8"/>
    <x v="5"/>
    <n v="10"/>
    <n v="8392794"/>
    <n v="839279.4"/>
    <n v="41760"/>
    <n v="365.45763888888899"/>
    <x v="0"/>
    <n v="5"/>
    <x v="3"/>
  </r>
  <r>
    <x v="2"/>
    <n v="344"/>
    <n v="30"/>
    <x v="1"/>
    <n v="0.2"/>
    <x v="1"/>
    <x v="199"/>
    <x v="0"/>
    <x v="0"/>
    <n v="30"/>
    <x v="1"/>
    <x v="1"/>
    <n v="8"/>
    <x v="11"/>
    <n v="23"/>
    <n v="6022661"/>
    <n v="1204532.2"/>
    <n v="41650"/>
    <n v="474.45763888888899"/>
    <x v="0"/>
    <n v="4"/>
    <x v="4"/>
  </r>
  <r>
    <x v="2"/>
    <n v="464"/>
    <n v="298"/>
    <x v="1"/>
    <n v="0.2"/>
    <x v="1"/>
    <x v="200"/>
    <x v="0"/>
    <x v="1"/>
    <n v="235"/>
    <x v="1"/>
    <x v="1"/>
    <n v="8"/>
    <x v="4"/>
    <n v="22"/>
    <n v="10070015"/>
    <n v="2014003"/>
    <n v="41680"/>
    <n v="444.45763888888899"/>
    <x v="0"/>
    <n v="4"/>
    <x v="4"/>
  </r>
  <r>
    <x v="1"/>
    <n v="315"/>
    <n v="363"/>
    <x v="1"/>
    <n v="0.2"/>
    <x v="1"/>
    <x v="201"/>
    <x v="1"/>
    <x v="1"/>
    <n v="284"/>
    <x v="1"/>
    <x v="1"/>
    <n v="8"/>
    <x v="11"/>
    <n v="23"/>
    <n v="5396172"/>
    <n v="1079234.3999999999"/>
    <n v="41705"/>
    <n v="419.45763888888899"/>
    <x v="0"/>
    <n v="4"/>
    <x v="4"/>
  </r>
  <r>
    <x v="2"/>
    <n v="369"/>
    <n v="105"/>
    <x v="0"/>
    <n v="0.1"/>
    <x v="0"/>
    <x v="202"/>
    <x v="0"/>
    <x v="1"/>
    <n v="90"/>
    <x v="1"/>
    <x v="1"/>
    <n v="8"/>
    <x v="6"/>
    <n v="18"/>
    <n v="6531823"/>
    <n v="653182.30000000005"/>
    <n v="41700"/>
    <n v="409.45763888888899"/>
    <x v="0"/>
    <n v="4"/>
    <x v="4"/>
  </r>
  <r>
    <x v="2"/>
    <n v="375"/>
    <n v="453"/>
    <x v="0"/>
    <n v="0.1"/>
    <x v="0"/>
    <x v="203"/>
    <x v="2"/>
    <x v="1"/>
    <n v="346"/>
    <x v="1"/>
    <x v="1"/>
    <n v="8"/>
    <x v="11"/>
    <n v="23"/>
    <n v="6729791"/>
    <n v="672979.1"/>
    <n v="41644"/>
    <n v="460.45763888888899"/>
    <x v="0"/>
    <n v="4"/>
    <x v="4"/>
  </r>
  <r>
    <x v="1"/>
    <n v="227"/>
    <n v="58"/>
    <x v="0"/>
    <n v="0.1"/>
    <x v="0"/>
    <x v="15"/>
    <x v="2"/>
    <x v="1"/>
    <n v="11"/>
    <x v="1"/>
    <x v="1"/>
    <n v="8"/>
    <x v="0"/>
    <n v="1"/>
    <n v="3695412"/>
    <n v="369541.2"/>
    <n v="41731"/>
    <n v="365.45763888888899"/>
    <x v="0"/>
    <n v="4"/>
    <x v="4"/>
  </r>
  <r>
    <x v="1"/>
    <n v="171"/>
    <n v="59"/>
    <x v="1"/>
    <n v="0.2"/>
    <x v="1"/>
    <x v="15"/>
    <x v="2"/>
    <x v="1"/>
    <n v="11"/>
    <x v="1"/>
    <x v="1"/>
    <n v="8"/>
    <x v="1"/>
    <n v="19"/>
    <n v="2628350"/>
    <n v="525670"/>
    <n v="41672"/>
    <n v="424.45763888888899"/>
    <x v="0"/>
    <n v="4"/>
    <x v="4"/>
  </r>
  <r>
    <x v="0"/>
    <n v="82"/>
    <n v="60"/>
    <x v="0"/>
    <n v="0.1"/>
    <x v="0"/>
    <x v="15"/>
    <x v="2"/>
    <x v="1"/>
    <n v="11"/>
    <x v="1"/>
    <x v="1"/>
    <n v="8"/>
    <x v="19"/>
    <n v="7"/>
    <n v="1205633"/>
    <n v="120563.3"/>
    <n v="41730"/>
    <n v="366.45763888888899"/>
    <x v="0"/>
    <n v="4"/>
    <x v="4"/>
  </r>
  <r>
    <x v="2"/>
    <n v="420"/>
    <n v="204"/>
    <x v="1"/>
    <n v="0.2"/>
    <x v="1"/>
    <x v="204"/>
    <x v="2"/>
    <x v="1"/>
    <n v="14"/>
    <x v="1"/>
    <x v="1"/>
    <n v="8"/>
    <x v="11"/>
    <n v="23"/>
    <n v="8244139"/>
    <n v="1648827.8"/>
    <n v="41645"/>
    <n v="449.45763888888899"/>
    <x v="0"/>
    <n v="3"/>
    <x v="5"/>
  </r>
  <r>
    <x v="2"/>
    <n v="409"/>
    <n v="111"/>
    <x v="2"/>
    <n v="0.4"/>
    <x v="2"/>
    <x v="83"/>
    <x v="0"/>
    <x v="1"/>
    <n v="62"/>
    <x v="1"/>
    <x v="1"/>
    <n v="8"/>
    <x v="3"/>
    <n v="17"/>
    <n v="7750823"/>
    <n v="3100329.2"/>
    <n v="41704"/>
    <n v="385.45763888888899"/>
    <x v="0"/>
    <n v="3"/>
    <x v="5"/>
  </r>
  <r>
    <x v="1"/>
    <n v="220"/>
    <n v="445"/>
    <x v="0"/>
    <n v="0.1"/>
    <x v="0"/>
    <x v="205"/>
    <x v="2"/>
    <x v="0"/>
    <n v="341"/>
    <x v="1"/>
    <x v="1"/>
    <n v="8"/>
    <x v="13"/>
    <n v="5"/>
    <n v="3583798"/>
    <n v="358379.8"/>
    <n v="41659"/>
    <n v="429.45763888888899"/>
    <x v="0"/>
    <n v="3"/>
    <x v="5"/>
  </r>
  <r>
    <x v="1"/>
    <n v="277"/>
    <n v="264"/>
    <x v="2"/>
    <n v="0.4"/>
    <x v="2"/>
    <x v="54"/>
    <x v="0"/>
    <x v="1"/>
    <n v="210"/>
    <x v="1"/>
    <x v="1"/>
    <n v="8"/>
    <x v="0"/>
    <n v="1"/>
    <n v="4704468"/>
    <n v="1881787.2"/>
    <n v="41651"/>
    <n v="425.45763888888899"/>
    <x v="0"/>
    <n v="3"/>
    <x v="5"/>
  </r>
  <r>
    <x v="1"/>
    <n v="209"/>
    <n v="85"/>
    <x v="1"/>
    <n v="0.2"/>
    <x v="1"/>
    <x v="206"/>
    <x v="0"/>
    <x v="1"/>
    <n v="73"/>
    <x v="1"/>
    <x v="1"/>
    <n v="8"/>
    <x v="5"/>
    <n v="10"/>
    <n v="3396915"/>
    <n v="679383"/>
    <n v="41699"/>
    <n v="366.45763888888899"/>
    <x v="0"/>
    <n v="3"/>
    <x v="5"/>
  </r>
  <r>
    <x v="1"/>
    <n v="316"/>
    <n v="142"/>
    <x v="3"/>
    <n v="0.6"/>
    <x v="3"/>
    <x v="15"/>
    <x v="2"/>
    <x v="1"/>
    <n v="11"/>
    <x v="1"/>
    <x v="1"/>
    <n v="8"/>
    <x v="21"/>
    <n v="2"/>
    <n v="5422637"/>
    <n v="3253582.2"/>
    <n v="41641"/>
    <n v="421.45763888888899"/>
    <x v="0"/>
    <n v="2"/>
    <x v="6"/>
  </r>
  <r>
    <x v="2"/>
    <n v="390"/>
    <n v="62"/>
    <x v="2"/>
    <n v="0.4"/>
    <x v="2"/>
    <x v="157"/>
    <x v="2"/>
    <x v="1"/>
    <n v="53"/>
    <x v="1"/>
    <x v="1"/>
    <n v="8"/>
    <x v="12"/>
    <n v="12"/>
    <n v="7186824"/>
    <n v="2874729.6"/>
    <n v="41666"/>
    <n v="396.45763888888899"/>
    <x v="0"/>
    <n v="2"/>
    <x v="6"/>
  </r>
  <r>
    <x v="0"/>
    <n v="107"/>
    <n v="271"/>
    <x v="1"/>
    <n v="0.2"/>
    <x v="1"/>
    <x v="207"/>
    <x v="1"/>
    <x v="0"/>
    <n v="215"/>
    <x v="1"/>
    <x v="1"/>
    <n v="8"/>
    <x v="21"/>
    <n v="2"/>
    <n v="1603088"/>
    <n v="320617.59999999998"/>
    <n v="41680"/>
    <n v="382.45763888888899"/>
    <x v="0"/>
    <n v="2"/>
    <x v="6"/>
  </r>
  <r>
    <x v="2"/>
    <n v="324"/>
    <n v="28"/>
    <x v="3"/>
    <n v="0.6"/>
    <x v="3"/>
    <x v="44"/>
    <x v="2"/>
    <x v="0"/>
    <n v="28"/>
    <x v="1"/>
    <x v="1"/>
    <n v="8"/>
    <x v="4"/>
    <n v="22"/>
    <n v="5636292"/>
    <n v="3381775.2"/>
    <n v="41642"/>
    <n v="419.45763888888899"/>
    <x v="0"/>
    <n v="2"/>
    <x v="6"/>
  </r>
  <r>
    <x v="2"/>
    <n v="457"/>
    <n v="236"/>
    <x v="3"/>
    <n v="0.6"/>
    <x v="3"/>
    <x v="176"/>
    <x v="2"/>
    <x v="1"/>
    <n v="33"/>
    <x v="1"/>
    <x v="1"/>
    <n v="8"/>
    <x v="0"/>
    <n v="1"/>
    <n v="9722121"/>
    <n v="5833272.5999999996"/>
    <n v="41658"/>
    <n v="376.45763888888899"/>
    <x v="0"/>
    <n v="1"/>
    <x v="10"/>
  </r>
  <r>
    <x v="2"/>
    <n v="433"/>
    <n v="71"/>
    <x v="2"/>
    <n v="0.4"/>
    <x v="2"/>
    <x v="208"/>
    <x v="0"/>
    <x v="0"/>
    <n v="59"/>
    <x v="1"/>
    <x v="1"/>
    <n v="8"/>
    <x v="4"/>
    <n v="22"/>
    <n v="8753459"/>
    <n v="3501383.6"/>
    <n v="41643"/>
    <n v="391.45763888888899"/>
    <x v="0"/>
    <n v="1"/>
    <x v="10"/>
  </r>
  <r>
    <x v="2"/>
    <n v="378"/>
    <n v="449"/>
    <x v="4"/>
    <n v="0.8"/>
    <x v="4"/>
    <x v="206"/>
    <x v="0"/>
    <x v="1"/>
    <n v="73"/>
    <x v="1"/>
    <x v="1"/>
    <n v="8"/>
    <x v="6"/>
    <n v="18"/>
    <n v="6770072"/>
    <n v="5416057.5999999996"/>
    <n v="41645"/>
    <n v="389.45763888888899"/>
    <x v="0"/>
    <n v="1"/>
    <x v="10"/>
  </r>
  <r>
    <x v="1"/>
    <n v="241"/>
    <n v="37"/>
    <x v="3"/>
    <n v="0.6"/>
    <x v="3"/>
    <x v="180"/>
    <x v="0"/>
    <x v="1"/>
    <n v="36"/>
    <x v="1"/>
    <x v="1"/>
    <n v="8"/>
    <x v="13"/>
    <n v="5"/>
    <n v="4001636"/>
    <n v="2400981.6"/>
    <n v="41649"/>
    <n v="370.45763888888899"/>
    <x v="0"/>
    <n v="1"/>
    <x v="10"/>
  </r>
  <r>
    <x v="1"/>
    <n v="232"/>
    <n v="239"/>
    <x v="4"/>
    <n v="0.8"/>
    <x v="4"/>
    <x v="209"/>
    <x v="0"/>
    <x v="0"/>
    <n v="190"/>
    <x v="1"/>
    <x v="1"/>
    <n v="8"/>
    <x v="8"/>
    <n v="6"/>
    <n v="3765339"/>
    <n v="3012271.2"/>
    <n v="41640"/>
    <n v="365.45763888888899"/>
    <x v="0"/>
    <n v="1"/>
    <x v="10"/>
  </r>
  <r>
    <x v="0"/>
    <n v="54"/>
    <n v="140"/>
    <x v="0"/>
    <n v="0.1"/>
    <x v="0"/>
    <x v="3"/>
    <x v="2"/>
    <x v="1"/>
    <n v="22"/>
    <x v="1"/>
    <x v="1"/>
    <n v="8"/>
    <x v="7"/>
    <n v="8"/>
    <n v="698103"/>
    <n v="69810.3"/>
    <n v="41792"/>
    <n v="577.45763888888905"/>
    <x v="0"/>
    <n v="12"/>
    <x v="7"/>
  </r>
  <r>
    <x v="2"/>
    <n v="361"/>
    <n v="90"/>
    <x v="0"/>
    <n v="0.1"/>
    <x v="0"/>
    <x v="122"/>
    <x v="2"/>
    <x v="1"/>
    <n v="78"/>
    <x v="1"/>
    <x v="1"/>
    <n v="8"/>
    <x v="22"/>
    <n v="3"/>
    <n v="6338810"/>
    <n v="633881"/>
    <n v="41729"/>
    <n v="640.45763888888905"/>
    <x v="0"/>
    <n v="12"/>
    <x v="7"/>
  </r>
  <r>
    <x v="2"/>
    <n v="392"/>
    <n v="238"/>
    <x v="0"/>
    <n v="0.1"/>
    <x v="0"/>
    <x v="210"/>
    <x v="0"/>
    <x v="1"/>
    <n v="189"/>
    <x v="1"/>
    <x v="1"/>
    <n v="8"/>
    <x v="24"/>
    <n v="14"/>
    <n v="7197080"/>
    <n v="719708"/>
    <n v="41712"/>
    <n v="657.45763888888905"/>
    <x v="0"/>
    <n v="12"/>
    <x v="7"/>
  </r>
  <r>
    <x v="2"/>
    <n v="430"/>
    <n v="296"/>
    <x v="0"/>
    <n v="0.1"/>
    <x v="0"/>
    <x v="191"/>
    <x v="0"/>
    <x v="1"/>
    <n v="234"/>
    <x v="1"/>
    <x v="1"/>
    <n v="8"/>
    <x v="9"/>
    <n v="4"/>
    <n v="8682166"/>
    <n v="868216.6"/>
    <n v="41997"/>
    <n v="372.45763888888899"/>
    <x v="0"/>
    <n v="12"/>
    <x v="7"/>
  </r>
  <r>
    <x v="2"/>
    <n v="398"/>
    <n v="455"/>
    <x v="0"/>
    <n v="0.1"/>
    <x v="0"/>
    <x v="146"/>
    <x v="0"/>
    <x v="0"/>
    <n v="54"/>
    <x v="1"/>
    <x v="1"/>
    <n v="8"/>
    <x v="17"/>
    <n v="15"/>
    <n v="7337198"/>
    <n v="733719.8"/>
    <n v="41951"/>
    <n v="418.45763888888899"/>
    <x v="0"/>
    <n v="12"/>
    <x v="7"/>
  </r>
  <r>
    <x v="2"/>
    <n v="414"/>
    <n v="463"/>
    <x v="0"/>
    <n v="0.1"/>
    <x v="0"/>
    <x v="18"/>
    <x v="1"/>
    <x v="1"/>
    <n v="193"/>
    <x v="1"/>
    <x v="1"/>
    <n v="8"/>
    <x v="15"/>
    <n v="13"/>
    <n v="8003726"/>
    <n v="800372.6"/>
    <n v="41948"/>
    <n v="421.45763888888899"/>
    <x v="0"/>
    <n v="12"/>
    <x v="7"/>
  </r>
  <r>
    <x v="0"/>
    <n v="129"/>
    <n v="464"/>
    <x v="0"/>
    <n v="0.1"/>
    <x v="0"/>
    <x v="211"/>
    <x v="1"/>
    <x v="1"/>
    <n v="113"/>
    <x v="1"/>
    <x v="1"/>
    <n v="8"/>
    <x v="14"/>
    <n v="9"/>
    <n v="1901171"/>
    <n v="190117.1"/>
    <n v="41780"/>
    <n v="589.45763888888905"/>
    <x v="0"/>
    <n v="12"/>
    <x v="7"/>
  </r>
  <r>
    <x v="2"/>
    <n v="480"/>
    <n v="467"/>
    <x v="0"/>
    <n v="0.1"/>
    <x v="0"/>
    <x v="93"/>
    <x v="0"/>
    <x v="0"/>
    <n v="191"/>
    <x v="1"/>
    <x v="1"/>
    <n v="8"/>
    <x v="10"/>
    <n v="11"/>
    <n v="11529542"/>
    <n v="1152954.2"/>
    <n v="41647"/>
    <n v="722.45763888888905"/>
    <x v="0"/>
    <n v="12"/>
    <x v="7"/>
  </r>
  <r>
    <x v="1"/>
    <n v="304"/>
    <n v="475"/>
    <x v="0"/>
    <n v="0.1"/>
    <x v="0"/>
    <x v="172"/>
    <x v="1"/>
    <x v="0"/>
    <n v="281"/>
    <x v="1"/>
    <x v="1"/>
    <n v="8"/>
    <x v="23"/>
    <n v="20"/>
    <n v="5169474"/>
    <n v="516947.4"/>
    <n v="41708"/>
    <n v="661.45763888888905"/>
    <x v="0"/>
    <n v="12"/>
    <x v="7"/>
  </r>
  <r>
    <x v="0"/>
    <n v="126"/>
    <n v="82"/>
    <x v="0"/>
    <n v="0.1"/>
    <x v="0"/>
    <x v="101"/>
    <x v="1"/>
    <x v="0"/>
    <n v="70"/>
    <x v="1"/>
    <x v="1"/>
    <n v="8"/>
    <x v="3"/>
    <n v="17"/>
    <n v="1866052"/>
    <n v="186605.2"/>
    <n v="41998"/>
    <n v="371.45763888888899"/>
    <x v="0"/>
    <n v="12"/>
    <x v="7"/>
  </r>
  <r>
    <x v="2"/>
    <n v="439"/>
    <n v="109"/>
    <x v="0"/>
    <n v="0.1"/>
    <x v="0"/>
    <x v="212"/>
    <x v="0"/>
    <x v="1"/>
    <n v="93"/>
    <x v="1"/>
    <x v="1"/>
    <n v="8"/>
    <x v="1"/>
    <n v="19"/>
    <n v="8938421"/>
    <n v="893842.1"/>
    <n v="41944"/>
    <n v="425.45763888888899"/>
    <x v="0"/>
    <n v="12"/>
    <x v="7"/>
  </r>
  <r>
    <x v="2"/>
    <n v="385"/>
    <n v="222"/>
    <x v="0"/>
    <n v="0.1"/>
    <x v="0"/>
    <x v="212"/>
    <x v="0"/>
    <x v="1"/>
    <n v="93"/>
    <x v="1"/>
    <x v="1"/>
    <n v="8"/>
    <x v="6"/>
    <n v="18"/>
    <n v="7003479"/>
    <n v="700347.9"/>
    <n v="41852"/>
    <n v="517.45763888888905"/>
    <x v="0"/>
    <n v="12"/>
    <x v="7"/>
  </r>
  <r>
    <x v="2"/>
    <n v="410"/>
    <n v="237"/>
    <x v="0"/>
    <n v="0.1"/>
    <x v="0"/>
    <x v="42"/>
    <x v="2"/>
    <x v="1"/>
    <n v="188"/>
    <x v="1"/>
    <x v="1"/>
    <n v="8"/>
    <x v="16"/>
    <n v="21"/>
    <n v="7759466"/>
    <n v="775946.6"/>
    <n v="41930"/>
    <n v="439.45763888888899"/>
    <x v="0"/>
    <n v="12"/>
    <x v="7"/>
  </r>
  <r>
    <x v="0"/>
    <n v="132"/>
    <n v="459"/>
    <x v="0"/>
    <n v="0.1"/>
    <x v="0"/>
    <x v="159"/>
    <x v="2"/>
    <x v="0"/>
    <n v="217"/>
    <x v="1"/>
    <x v="1"/>
    <n v="8"/>
    <x v="14"/>
    <n v="9"/>
    <n v="1942288"/>
    <n v="194228.8"/>
    <n v="41775"/>
    <n v="594.45763888888905"/>
    <x v="0"/>
    <n v="12"/>
    <x v="7"/>
  </r>
  <r>
    <x v="1"/>
    <n v="238"/>
    <n v="443"/>
    <x v="0"/>
    <n v="0.1"/>
    <x v="0"/>
    <x v="213"/>
    <x v="0"/>
    <x v="1"/>
    <n v="204"/>
    <x v="1"/>
    <x v="1"/>
    <n v="8"/>
    <x v="17"/>
    <n v="15"/>
    <n v="3933011"/>
    <n v="393301.1"/>
    <n v="41947"/>
    <n v="422.45763888888899"/>
    <x v="0"/>
    <n v="12"/>
    <x v="7"/>
  </r>
  <r>
    <x v="2"/>
    <n v="401"/>
    <n v="138"/>
    <x v="0"/>
    <n v="0.1"/>
    <x v="0"/>
    <x v="214"/>
    <x v="2"/>
    <x v="1"/>
    <n v="112"/>
    <x v="1"/>
    <x v="1"/>
    <n v="8"/>
    <x v="10"/>
    <n v="11"/>
    <n v="7487601"/>
    <n v="748760.1"/>
    <n v="41678"/>
    <n v="691.45763888888905"/>
    <x v="0"/>
    <n v="12"/>
    <x v="7"/>
  </r>
  <r>
    <x v="1"/>
    <n v="246"/>
    <n v="104"/>
    <x v="0"/>
    <n v="0.1"/>
    <x v="0"/>
    <x v="215"/>
    <x v="0"/>
    <x v="0"/>
    <n v="89"/>
    <x v="1"/>
    <x v="1"/>
    <n v="8"/>
    <x v="23"/>
    <n v="20"/>
    <n v="4047326"/>
    <n v="404732.6"/>
    <n v="41856"/>
    <n v="513.45763888888905"/>
    <x v="0"/>
    <n v="12"/>
    <x v="7"/>
  </r>
  <r>
    <x v="0"/>
    <n v="108"/>
    <n v="227"/>
    <x v="0"/>
    <n v="0.1"/>
    <x v="0"/>
    <x v="216"/>
    <x v="0"/>
    <x v="0"/>
    <n v="179"/>
    <x v="1"/>
    <x v="1"/>
    <n v="8"/>
    <x v="0"/>
    <n v="1"/>
    <n v="1605822"/>
    <n v="160582.20000000001"/>
    <n v="41908"/>
    <n v="461.45763888888899"/>
    <x v="0"/>
    <n v="12"/>
    <x v="7"/>
  </r>
  <r>
    <x v="0"/>
    <n v="116"/>
    <n v="11"/>
    <x v="0"/>
    <n v="0.1"/>
    <x v="0"/>
    <x v="15"/>
    <x v="2"/>
    <x v="1"/>
    <n v="11"/>
    <x v="1"/>
    <x v="1"/>
    <n v="8"/>
    <x v="18"/>
    <n v="25"/>
    <n v="1744860"/>
    <n v="174486"/>
    <n v="41642"/>
    <n v="696.45763888888905"/>
    <x v="0"/>
    <n v="11"/>
    <x v="0"/>
  </r>
  <r>
    <x v="2"/>
    <n v="424"/>
    <n v="447"/>
    <x v="0"/>
    <n v="0.1"/>
    <x v="0"/>
    <x v="217"/>
    <x v="1"/>
    <x v="2"/>
    <n v="343"/>
    <x v="1"/>
    <x v="1"/>
    <n v="8"/>
    <x v="12"/>
    <n v="12"/>
    <n v="8332937"/>
    <n v="833293.7"/>
    <n v="41822"/>
    <n v="516.45763888888905"/>
    <x v="0"/>
    <n v="11"/>
    <x v="0"/>
  </r>
  <r>
    <x v="1"/>
    <n v="217"/>
    <n v="12"/>
    <x v="0"/>
    <n v="0.1"/>
    <x v="0"/>
    <x v="218"/>
    <x v="1"/>
    <x v="1"/>
    <n v="12"/>
    <x v="1"/>
    <x v="1"/>
    <n v="8"/>
    <x v="5"/>
    <n v="10"/>
    <n v="3503207"/>
    <n v="350320.7"/>
    <n v="41881"/>
    <n v="427.45763888888899"/>
    <x v="0"/>
    <n v="10"/>
    <x v="8"/>
  </r>
  <r>
    <x v="2"/>
    <n v="454"/>
    <n v="438"/>
    <x v="0"/>
    <n v="0.1"/>
    <x v="0"/>
    <x v="162"/>
    <x v="1"/>
    <x v="0"/>
    <n v="335"/>
    <x v="1"/>
    <x v="1"/>
    <n v="8"/>
    <x v="14"/>
    <n v="9"/>
    <n v="9597240"/>
    <n v="959724"/>
    <n v="41753"/>
    <n v="555.45763888888905"/>
    <x v="0"/>
    <n v="10"/>
    <x v="8"/>
  </r>
  <r>
    <x v="2"/>
    <n v="427"/>
    <n v="460"/>
    <x v="0"/>
    <n v="0.1"/>
    <x v="0"/>
    <x v="101"/>
    <x v="1"/>
    <x v="0"/>
    <n v="70"/>
    <x v="1"/>
    <x v="1"/>
    <n v="8"/>
    <x v="8"/>
    <n v="6"/>
    <n v="8473963"/>
    <n v="847396.3"/>
    <n v="41711"/>
    <n v="597.45763888888905"/>
    <x v="0"/>
    <n v="10"/>
    <x v="8"/>
  </r>
  <r>
    <x v="2"/>
    <n v="359"/>
    <n v="461"/>
    <x v="0"/>
    <n v="0.1"/>
    <x v="0"/>
    <x v="219"/>
    <x v="1"/>
    <x v="0"/>
    <n v="3"/>
    <x v="1"/>
    <x v="1"/>
    <n v="8"/>
    <x v="17"/>
    <n v="15"/>
    <n v="6329746"/>
    <n v="632974.6"/>
    <n v="41911"/>
    <n v="397.45763888888899"/>
    <x v="0"/>
    <n v="10"/>
    <x v="8"/>
  </r>
  <r>
    <x v="2"/>
    <n v="469"/>
    <n v="50"/>
    <x v="0"/>
    <n v="0.1"/>
    <x v="0"/>
    <x v="15"/>
    <x v="2"/>
    <x v="1"/>
    <n v="11"/>
    <x v="1"/>
    <x v="1"/>
    <n v="8"/>
    <x v="10"/>
    <n v="11"/>
    <n v="10342876"/>
    <n v="1034287.6"/>
    <n v="41778"/>
    <n v="530.45763888888905"/>
    <x v="0"/>
    <n v="10"/>
    <x v="8"/>
  </r>
  <r>
    <x v="0"/>
    <n v="9"/>
    <n v="486"/>
    <x v="0"/>
    <n v="0.1"/>
    <x v="0"/>
    <x v="220"/>
    <x v="2"/>
    <x v="2"/>
    <n v="98"/>
    <x v="1"/>
    <x v="1"/>
    <n v="8"/>
    <x v="12"/>
    <n v="12"/>
    <n v="80355"/>
    <n v="8035.5"/>
    <n v="41904"/>
    <n v="404.45763888888899"/>
    <x v="0"/>
    <n v="10"/>
    <x v="8"/>
  </r>
  <r>
    <x v="2"/>
    <n v="363"/>
    <n v="17"/>
    <x v="0"/>
    <n v="0.1"/>
    <x v="0"/>
    <x v="221"/>
    <x v="2"/>
    <x v="1"/>
    <n v="17"/>
    <x v="1"/>
    <x v="1"/>
    <n v="8"/>
    <x v="16"/>
    <n v="21"/>
    <n v="6396351"/>
    <n v="639635.1"/>
    <n v="41915"/>
    <n v="393.45763888888899"/>
    <x v="0"/>
    <n v="10"/>
    <x v="8"/>
  </r>
  <r>
    <x v="1"/>
    <n v="310"/>
    <n v="141"/>
    <x v="1"/>
    <n v="0.2"/>
    <x v="1"/>
    <x v="211"/>
    <x v="1"/>
    <x v="1"/>
    <n v="113"/>
    <x v="1"/>
    <x v="1"/>
    <n v="8"/>
    <x v="3"/>
    <n v="17"/>
    <n v="5294952"/>
    <n v="1058990.3999999999"/>
    <n v="41704"/>
    <n v="543.45763888888905"/>
    <x v="0"/>
    <n v="8"/>
    <x v="1"/>
  </r>
  <r>
    <x v="2"/>
    <n v="416"/>
    <n v="456"/>
    <x v="1"/>
    <n v="0.2"/>
    <x v="1"/>
    <x v="207"/>
    <x v="1"/>
    <x v="0"/>
    <n v="215"/>
    <x v="1"/>
    <x v="1"/>
    <n v="8"/>
    <x v="13"/>
    <n v="5"/>
    <n v="8054791"/>
    <n v="1610958.2"/>
    <n v="41798"/>
    <n v="449.45763888888899"/>
    <x v="0"/>
    <n v="8"/>
    <x v="1"/>
  </r>
  <r>
    <x v="1"/>
    <n v="226"/>
    <n v="452"/>
    <x v="0"/>
    <n v="0.1"/>
    <x v="0"/>
    <x v="222"/>
    <x v="0"/>
    <x v="1"/>
    <n v="1"/>
    <x v="1"/>
    <x v="1"/>
    <n v="8"/>
    <x v="12"/>
    <n v="12"/>
    <n v="3673659"/>
    <n v="367365.9"/>
    <n v="41861"/>
    <n v="386.45763888888899"/>
    <x v="0"/>
    <n v="8"/>
    <x v="1"/>
  </r>
  <r>
    <x v="0"/>
    <n v="90"/>
    <n v="457"/>
    <x v="0"/>
    <n v="0.1"/>
    <x v="0"/>
    <x v="146"/>
    <x v="0"/>
    <x v="0"/>
    <n v="54"/>
    <x v="1"/>
    <x v="1"/>
    <n v="8"/>
    <x v="0"/>
    <n v="1"/>
    <n v="1353549"/>
    <n v="135354.9"/>
    <n v="41843"/>
    <n v="465.45763888888899"/>
    <x v="0"/>
    <n v="10"/>
    <x v="8"/>
  </r>
  <r>
    <x v="0"/>
    <n v="29"/>
    <n v="458"/>
    <x v="0"/>
    <n v="0.1"/>
    <x v="0"/>
    <x v="146"/>
    <x v="0"/>
    <x v="0"/>
    <n v="54"/>
    <x v="1"/>
    <x v="1"/>
    <n v="8"/>
    <x v="13"/>
    <n v="5"/>
    <n v="305329"/>
    <n v="30532.9"/>
    <n v="41804"/>
    <n v="504.45763888888899"/>
    <x v="0"/>
    <n v="10"/>
    <x v="8"/>
  </r>
  <r>
    <x v="1"/>
    <n v="278"/>
    <n v="462"/>
    <x v="0"/>
    <n v="0.1"/>
    <x v="0"/>
    <x v="223"/>
    <x v="0"/>
    <x v="0"/>
    <n v="347"/>
    <x v="1"/>
    <x v="1"/>
    <n v="8"/>
    <x v="11"/>
    <n v="23"/>
    <n v="4716033"/>
    <n v="471603.3"/>
    <n v="41684"/>
    <n v="624.45763888888905"/>
    <x v="0"/>
    <n v="10"/>
    <x v="8"/>
  </r>
  <r>
    <x v="0"/>
    <n v="148"/>
    <n v="287"/>
    <x v="0"/>
    <n v="0.1"/>
    <x v="0"/>
    <x v="224"/>
    <x v="0"/>
    <x v="0"/>
    <n v="218"/>
    <x v="1"/>
    <x v="1"/>
    <n v="8"/>
    <x v="4"/>
    <n v="22"/>
    <n v="2203900"/>
    <n v="220390"/>
    <n v="41836"/>
    <n v="441.45763888888899"/>
    <x v="0"/>
    <n v="9"/>
    <x v="11"/>
  </r>
  <r>
    <x v="2"/>
    <n v="471"/>
    <n v="281"/>
    <x v="1"/>
    <n v="0.2"/>
    <x v="1"/>
    <x v="157"/>
    <x v="2"/>
    <x v="1"/>
    <n v="53"/>
    <x v="1"/>
    <x v="1"/>
    <n v="8"/>
    <x v="1"/>
    <n v="19"/>
    <n v="10420204"/>
    <n v="2084040.8"/>
    <n v="41863"/>
    <n v="414.45763888888899"/>
    <x v="0"/>
    <n v="9"/>
    <x v="11"/>
  </r>
  <r>
    <x v="0"/>
    <n v="99"/>
    <n v="258"/>
    <x v="0"/>
    <n v="0.1"/>
    <x v="0"/>
    <x v="225"/>
    <x v="2"/>
    <x v="0"/>
    <n v="105"/>
    <x v="1"/>
    <x v="1"/>
    <n v="8"/>
    <x v="18"/>
    <n v="25"/>
    <n v="1456290"/>
    <n v="145629"/>
    <n v="41689"/>
    <n v="588.45763888888905"/>
    <x v="0"/>
    <n v="9"/>
    <x v="11"/>
  </r>
  <r>
    <x v="2"/>
    <n v="379"/>
    <n v="235"/>
    <x v="0"/>
    <n v="0.1"/>
    <x v="0"/>
    <x v="226"/>
    <x v="2"/>
    <x v="0"/>
    <n v="187"/>
    <x v="1"/>
    <x v="1"/>
    <n v="8"/>
    <x v="14"/>
    <n v="9"/>
    <n v="6794643"/>
    <n v="679464.3"/>
    <n v="41765"/>
    <n v="512.45763888888905"/>
    <x v="0"/>
    <n v="9"/>
    <x v="11"/>
  </r>
  <r>
    <x v="0"/>
    <n v="31"/>
    <n v="246"/>
    <x v="0"/>
    <n v="0.1"/>
    <x v="0"/>
    <x v="227"/>
    <x v="2"/>
    <x v="2"/>
    <n v="197"/>
    <x v="1"/>
    <x v="1"/>
    <n v="8"/>
    <x v="4"/>
    <n v="22"/>
    <n v="328421"/>
    <n v="32842.1"/>
    <n v="41643"/>
    <n v="634.45763888888905"/>
    <x v="0"/>
    <n v="9"/>
    <x v="11"/>
  </r>
  <r>
    <x v="0"/>
    <n v="30"/>
    <n v="257"/>
    <x v="0"/>
    <n v="0.1"/>
    <x v="0"/>
    <x v="228"/>
    <x v="2"/>
    <x v="2"/>
    <n v="206"/>
    <x v="1"/>
    <x v="1"/>
    <n v="8"/>
    <x v="5"/>
    <n v="10"/>
    <n v="319833"/>
    <n v="31983.3"/>
    <n v="41688"/>
    <n v="589.45763888888905"/>
    <x v="0"/>
    <n v="9"/>
    <x v="11"/>
  </r>
  <r>
    <x v="0"/>
    <n v="156"/>
    <n v="280"/>
    <x v="0"/>
    <n v="0.1"/>
    <x v="0"/>
    <x v="229"/>
    <x v="2"/>
    <x v="1"/>
    <n v="224"/>
    <x v="1"/>
    <x v="1"/>
    <n v="8"/>
    <x v="22"/>
    <n v="3"/>
    <n v="2379340"/>
    <n v="237934"/>
    <n v="41912"/>
    <n v="365.45763888888899"/>
    <x v="0"/>
    <n v="9"/>
    <x v="11"/>
  </r>
  <r>
    <x v="2"/>
    <n v="449"/>
    <n v="283"/>
    <x v="0"/>
    <n v="0.1"/>
    <x v="0"/>
    <x v="230"/>
    <x v="2"/>
    <x v="0"/>
    <n v="226"/>
    <x v="1"/>
    <x v="1"/>
    <n v="8"/>
    <x v="23"/>
    <n v="20"/>
    <n v="9254244"/>
    <n v="925424.4"/>
    <n v="41758"/>
    <n v="519.45763888888905"/>
    <x v="0"/>
    <n v="9"/>
    <x v="11"/>
  </r>
  <r>
    <x v="2"/>
    <n v="451"/>
    <n v="224"/>
    <x v="2"/>
    <n v="0.4"/>
    <x v="2"/>
    <x v="204"/>
    <x v="2"/>
    <x v="1"/>
    <n v="14"/>
    <x v="1"/>
    <x v="1"/>
    <n v="8"/>
    <x v="4"/>
    <n v="22"/>
    <n v="9303462"/>
    <n v="3721384.8"/>
    <n v="41763"/>
    <n v="514.45763888888905"/>
    <x v="0"/>
    <n v="9"/>
    <x v="11"/>
  </r>
  <r>
    <x v="2"/>
    <n v="470"/>
    <n v="454"/>
    <x v="0"/>
    <n v="0.1"/>
    <x v="0"/>
    <x v="128"/>
    <x v="2"/>
    <x v="2"/>
    <n v="118"/>
    <x v="1"/>
    <x v="1"/>
    <n v="8"/>
    <x v="14"/>
    <n v="9"/>
    <n v="10344442"/>
    <n v="1034444.2"/>
    <n v="41789"/>
    <n v="488.45763888888899"/>
    <x v="0"/>
    <n v="9"/>
    <x v="11"/>
  </r>
  <r>
    <x v="2"/>
    <n v="400"/>
    <n v="472"/>
    <x v="1"/>
    <n v="0.2"/>
    <x v="1"/>
    <x v="221"/>
    <x v="2"/>
    <x v="1"/>
    <n v="17"/>
    <x v="1"/>
    <x v="1"/>
    <n v="8"/>
    <x v="18"/>
    <n v="25"/>
    <n v="7486925"/>
    <n v="1497385"/>
    <n v="41687"/>
    <n v="554.29166666666401"/>
    <x v="0"/>
    <n v="8"/>
    <x v="1"/>
  </r>
  <r>
    <x v="2"/>
    <n v="391"/>
    <n v="267"/>
    <x v="0"/>
    <n v="0.1"/>
    <x v="0"/>
    <x v="231"/>
    <x v="2"/>
    <x v="1"/>
    <n v="212"/>
    <x v="1"/>
    <x v="1"/>
    <n v="8"/>
    <x v="7"/>
    <n v="8"/>
    <n v="7195385"/>
    <n v="719538.5"/>
    <n v="41776"/>
    <n v="440.29166666666401"/>
    <x v="0"/>
    <n v="7"/>
    <x v="9"/>
  </r>
  <r>
    <x v="2"/>
    <n v="380"/>
    <n v="275"/>
    <x v="1"/>
    <n v="0.2"/>
    <x v="1"/>
    <x v="232"/>
    <x v="2"/>
    <x v="0"/>
    <n v="219"/>
    <x v="1"/>
    <x v="1"/>
    <n v="8"/>
    <x v="23"/>
    <n v="20"/>
    <n v="6818253"/>
    <n v="1363650.6"/>
    <n v="41779"/>
    <n v="437.29166666666401"/>
    <x v="0"/>
    <n v="7"/>
    <x v="9"/>
  </r>
  <r>
    <x v="1"/>
    <n v="206"/>
    <n v="252"/>
    <x v="1"/>
    <n v="0.2"/>
    <x v="1"/>
    <x v="233"/>
    <x v="2"/>
    <x v="2"/>
    <n v="202"/>
    <x v="1"/>
    <x v="1"/>
    <n v="8"/>
    <x v="18"/>
    <n v="25"/>
    <n v="3334564"/>
    <n v="666912.80000000005"/>
    <n v="41704"/>
    <n v="512.29166666666401"/>
    <x v="0"/>
    <n v="7"/>
    <x v="9"/>
  </r>
  <r>
    <x v="2"/>
    <n v="440"/>
    <n v="284"/>
    <x v="0"/>
    <n v="0.1"/>
    <x v="0"/>
    <x v="234"/>
    <x v="2"/>
    <x v="1"/>
    <n v="227"/>
    <x v="1"/>
    <x v="1"/>
    <n v="8"/>
    <x v="13"/>
    <n v="5"/>
    <n v="8976166"/>
    <n v="897616.6"/>
    <n v="41843"/>
    <n v="373.29166666666401"/>
    <x v="0"/>
    <n v="7"/>
    <x v="9"/>
  </r>
  <r>
    <x v="1"/>
    <n v="195"/>
    <n v="272"/>
    <x v="1"/>
    <n v="0.2"/>
    <x v="1"/>
    <x v="235"/>
    <x v="2"/>
    <x v="2"/>
    <n v="216"/>
    <x v="1"/>
    <x v="1"/>
    <n v="8"/>
    <x v="21"/>
    <n v="2"/>
    <n v="3185673"/>
    <n v="637134.6"/>
    <n v="41688"/>
    <n v="528.33333333333599"/>
    <x v="0"/>
    <n v="7"/>
    <x v="9"/>
  </r>
  <r>
    <x v="2"/>
    <n v="432"/>
    <n v="446"/>
    <x v="0"/>
    <n v="0.1"/>
    <x v="0"/>
    <x v="236"/>
    <x v="0"/>
    <x v="2"/>
    <n v="342"/>
    <x v="1"/>
    <x v="1"/>
    <n v="8"/>
    <x v="5"/>
    <n v="10"/>
    <n v="8720248"/>
    <n v="872024.8"/>
    <n v="41776"/>
    <n v="440.33333333333599"/>
    <x v="0"/>
    <n v="7"/>
    <x v="9"/>
  </r>
  <r>
    <x v="2"/>
    <n v="462"/>
    <n v="442"/>
    <x v="0"/>
    <n v="0.1"/>
    <x v="0"/>
    <x v="237"/>
    <x v="1"/>
    <x v="1"/>
    <n v="339"/>
    <x v="1"/>
    <x v="1"/>
    <n v="8"/>
    <x v="4"/>
    <n v="22"/>
    <n v="9930347"/>
    <n v="993034.7"/>
    <n v="41774"/>
    <n v="442.33333333333599"/>
    <x v="0"/>
    <n v="7"/>
    <x v="9"/>
  </r>
  <r>
    <x v="2"/>
    <n v="473"/>
    <n v="444"/>
    <x v="2"/>
    <n v="0.4"/>
    <x v="2"/>
    <x v="238"/>
    <x v="1"/>
    <x v="2"/>
    <n v="340"/>
    <x v="1"/>
    <x v="2"/>
    <n v="97"/>
    <x v="15"/>
    <n v="13"/>
    <n v="10875494"/>
    <n v="4350197.5999999996"/>
    <n v="41732"/>
    <n v="457.45763888888899"/>
    <x v="0"/>
    <n v="7"/>
    <x v="9"/>
  </r>
  <r>
    <x v="1"/>
    <n v="240"/>
    <n v="274"/>
    <x v="2"/>
    <n v="0.4"/>
    <x v="2"/>
    <x v="224"/>
    <x v="0"/>
    <x v="0"/>
    <n v="218"/>
    <x v="1"/>
    <x v="3"/>
    <n v="71"/>
    <x v="0"/>
    <n v="1"/>
    <n v="3962803"/>
    <n v="1585121.2"/>
    <n v="41744"/>
    <n v="441.45763888888899"/>
    <x v="0"/>
    <n v="6"/>
    <x v="2"/>
  </r>
  <r>
    <x v="0"/>
    <n v="114"/>
    <n v="317"/>
    <x v="1"/>
    <n v="0.2"/>
    <x v="1"/>
    <x v="6"/>
    <x v="2"/>
    <x v="1"/>
    <n v="246"/>
    <x v="1"/>
    <x v="4"/>
    <n v="67"/>
    <x v="2"/>
    <n v="16"/>
    <n v="1698708"/>
    <n v="339741.6"/>
    <n v="41782"/>
    <n v="398.45763888888899"/>
    <x v="0"/>
    <n v="6"/>
    <x v="2"/>
  </r>
  <r>
    <x v="0"/>
    <n v="27"/>
    <n v="49"/>
    <x v="2"/>
    <n v="0.4"/>
    <x v="2"/>
    <x v="239"/>
    <x v="0"/>
    <x v="2"/>
    <n v="46"/>
    <x v="1"/>
    <x v="5"/>
    <n v="3"/>
    <x v="18"/>
    <n v="25"/>
    <n v="239200"/>
    <n v="95680"/>
    <n v="41644"/>
    <n v="529.45763888888905"/>
    <x v="0"/>
    <n v="6"/>
    <x v="2"/>
  </r>
  <r>
    <x v="2"/>
    <n v="441"/>
    <n v="149"/>
    <x v="1"/>
    <n v="0.2"/>
    <x v="1"/>
    <x v="128"/>
    <x v="2"/>
    <x v="2"/>
    <n v="118"/>
    <x v="1"/>
    <x v="6"/>
    <n v="48"/>
    <x v="5"/>
    <n v="10"/>
    <n v="9040519"/>
    <n v="1808103.8"/>
    <n v="41650"/>
    <n v="520.45763888888905"/>
    <x v="0"/>
    <n v="6"/>
    <x v="2"/>
  </r>
  <r>
    <x v="0"/>
    <n v="47"/>
    <n v="265"/>
    <x v="1"/>
    <n v="0.2"/>
    <x v="1"/>
    <x v="214"/>
    <x v="2"/>
    <x v="1"/>
    <n v="112"/>
    <x v="1"/>
    <x v="5"/>
    <n v="3"/>
    <x v="21"/>
    <n v="2"/>
    <n v="573880"/>
    <n v="114776"/>
    <n v="41733"/>
    <n v="426.45763888888899"/>
    <x v="0"/>
    <n v="6"/>
    <x v="2"/>
  </r>
  <r>
    <x v="2"/>
    <n v="455"/>
    <n v="321"/>
    <x v="1"/>
    <n v="0.2"/>
    <x v="1"/>
    <x v="48"/>
    <x v="0"/>
    <x v="1"/>
    <n v="238"/>
    <x v="1"/>
    <x v="7"/>
    <n v="25"/>
    <x v="15"/>
    <n v="13"/>
    <n v="9621040"/>
    <n v="1924208"/>
    <n v="41671"/>
    <n v="488.45763888888899"/>
    <x v="0"/>
    <n v="6"/>
    <x v="2"/>
  </r>
  <r>
    <x v="1"/>
    <n v="188"/>
    <n v="426"/>
    <x v="1"/>
    <n v="0.2"/>
    <x v="1"/>
    <x v="19"/>
    <x v="0"/>
    <x v="1"/>
    <n v="52"/>
    <x v="1"/>
    <x v="8"/>
    <n v="89"/>
    <x v="14"/>
    <n v="9"/>
    <n v="3107233"/>
    <n v="621446.6"/>
    <n v="41699"/>
    <n v="457.79626157407603"/>
    <x v="0"/>
    <n v="6"/>
    <x v="2"/>
  </r>
  <r>
    <x v="0"/>
    <n v="37"/>
    <n v="8"/>
    <x v="1"/>
    <n v="0.2"/>
    <x v="1"/>
    <x v="240"/>
    <x v="0"/>
    <x v="0"/>
    <n v="8"/>
    <x v="1"/>
    <x v="9"/>
    <n v="6"/>
    <x v="13"/>
    <n v="5"/>
    <n v="421960"/>
    <n v="84392"/>
    <n v="41760"/>
    <n v="396.45763888888899"/>
    <x v="0"/>
    <n v="6"/>
    <x v="2"/>
  </r>
  <r>
    <x v="0"/>
    <n v="120"/>
    <n v="250"/>
    <x v="1"/>
    <n v="0.2"/>
    <x v="1"/>
    <x v="241"/>
    <x v="0"/>
    <x v="1"/>
    <n v="200"/>
    <x v="1"/>
    <x v="10"/>
    <n v="68"/>
    <x v="13"/>
    <n v="5"/>
    <n v="1758851"/>
    <n v="351770.2"/>
    <n v="41760"/>
    <n v="396.45763888888899"/>
    <x v="0"/>
    <n v="6"/>
    <x v="2"/>
  </r>
  <r>
    <x v="2"/>
    <n v="402"/>
    <n v="117"/>
    <x v="2"/>
    <n v="0.4"/>
    <x v="2"/>
    <x v="220"/>
    <x v="2"/>
    <x v="2"/>
    <n v="98"/>
    <x v="1"/>
    <x v="11"/>
    <n v="40"/>
    <x v="0"/>
    <n v="1"/>
    <n v="7499745"/>
    <n v="2999898"/>
    <n v="41697"/>
    <n v="457.45763888888899"/>
    <x v="0"/>
    <n v="5"/>
    <x v="3"/>
  </r>
  <r>
    <x v="0"/>
    <n v="12"/>
    <n v="1"/>
    <x v="1"/>
    <n v="0.2"/>
    <x v="1"/>
    <x v="222"/>
    <x v="0"/>
    <x v="1"/>
    <n v="1"/>
    <x v="1"/>
    <x v="12"/>
    <n v="1"/>
    <x v="4"/>
    <n v="22"/>
    <n v="94627"/>
    <n v="18925.400000000001"/>
    <n v="41679"/>
    <n v="474.45763888888899"/>
    <x v="0"/>
    <n v="5"/>
    <x v="3"/>
  </r>
  <r>
    <x v="1"/>
    <n v="234"/>
    <n v="92"/>
    <x v="1"/>
    <n v="0.2"/>
    <x v="1"/>
    <x v="242"/>
    <x v="2"/>
    <x v="1"/>
    <n v="80"/>
    <x v="1"/>
    <x v="5"/>
    <n v="3"/>
    <x v="2"/>
    <n v="16"/>
    <n v="3816213"/>
    <n v="763242.6"/>
    <n v="41655"/>
    <n v="498.45763888888899"/>
    <x v="0"/>
    <n v="5"/>
    <x v="3"/>
  </r>
  <r>
    <x v="2"/>
    <n v="389"/>
    <n v="162"/>
    <x v="1"/>
    <n v="0.2"/>
    <x v="1"/>
    <x v="243"/>
    <x v="2"/>
    <x v="2"/>
    <n v="130"/>
    <x v="1"/>
    <x v="13"/>
    <n v="52"/>
    <x v="24"/>
    <n v="14"/>
    <n v="7144439"/>
    <n v="1428887.8"/>
    <n v="41642"/>
    <n v="511.45763888888899"/>
    <x v="0"/>
    <n v="5"/>
    <x v="3"/>
  </r>
  <r>
    <x v="1"/>
    <n v="212"/>
    <n v="318"/>
    <x v="3"/>
    <n v="0.6"/>
    <x v="3"/>
    <x v="68"/>
    <x v="1"/>
    <x v="1"/>
    <n v="167"/>
    <x v="1"/>
    <x v="14"/>
    <n v="80"/>
    <x v="8"/>
    <n v="6"/>
    <n v="3464997"/>
    <n v="2078998.2"/>
    <n v="41687"/>
    <n v="466.45763888888899"/>
    <x v="0"/>
    <n v="5"/>
    <x v="3"/>
  </r>
  <r>
    <x v="2"/>
    <n v="413"/>
    <n v="213"/>
    <x v="1"/>
    <n v="0.2"/>
    <x v="1"/>
    <x v="244"/>
    <x v="0"/>
    <x v="2"/>
    <n v="169"/>
    <x v="1"/>
    <x v="15"/>
    <n v="58"/>
    <x v="5"/>
    <n v="10"/>
    <n v="7962243"/>
    <n v="1592448.6"/>
    <n v="41715"/>
    <n v="438.45763888888899"/>
    <x v="0"/>
    <n v="5"/>
    <x v="3"/>
  </r>
  <r>
    <x v="0"/>
    <n v="13"/>
    <n v="263"/>
    <x v="2"/>
    <n v="0.4"/>
    <x v="2"/>
    <x v="54"/>
    <x v="0"/>
    <x v="1"/>
    <n v="210"/>
    <x v="1"/>
    <x v="16"/>
    <n v="53"/>
    <x v="12"/>
    <n v="12"/>
    <n v="120596"/>
    <n v="48238.400000000001"/>
    <n v="41719"/>
    <n v="434.45763888888899"/>
    <x v="0"/>
    <n v="5"/>
    <x v="3"/>
  </r>
  <r>
    <x v="0"/>
    <n v="117"/>
    <n v="288"/>
    <x v="1"/>
    <n v="0.2"/>
    <x v="1"/>
    <x v="245"/>
    <x v="0"/>
    <x v="0"/>
    <n v="230"/>
    <x v="1"/>
    <x v="17"/>
    <n v="73"/>
    <x v="17"/>
    <n v="15"/>
    <n v="1751607"/>
    <n v="350321.4"/>
    <n v="41712"/>
    <n v="441.45763888888899"/>
    <x v="0"/>
    <n v="5"/>
    <x v="3"/>
  </r>
  <r>
    <x v="1"/>
    <n v="248"/>
    <n v="437"/>
    <x v="2"/>
    <n v="0.4"/>
    <x v="2"/>
    <x v="246"/>
    <x v="1"/>
    <x v="0"/>
    <n v="334"/>
    <x v="1"/>
    <x v="18"/>
    <n v="94"/>
    <x v="8"/>
    <n v="6"/>
    <n v="4065683"/>
    <n v="1626273.2"/>
    <n v="41775"/>
    <n v="371.45763888888899"/>
    <x v="0"/>
    <n v="5"/>
    <x v="3"/>
  </r>
  <r>
    <x v="0"/>
    <n v="119"/>
    <n v="291"/>
    <x v="1"/>
    <n v="0.2"/>
    <x v="1"/>
    <x v="247"/>
    <x v="1"/>
    <x v="0"/>
    <n v="232"/>
    <x v="1"/>
    <x v="19"/>
    <n v="75"/>
    <x v="21"/>
    <n v="2"/>
    <n v="1757972"/>
    <n v="351594.4"/>
    <n v="41647"/>
    <n v="498.29166666666401"/>
    <x v="0"/>
    <n v="5"/>
    <x v="3"/>
  </r>
  <r>
    <x v="1"/>
    <n v="243"/>
    <n v="276"/>
    <x v="2"/>
    <n v="0.4"/>
    <x v="2"/>
    <x v="103"/>
    <x v="2"/>
    <x v="1"/>
    <n v="220"/>
    <x v="1"/>
    <x v="5"/>
    <n v="3"/>
    <x v="1"/>
    <n v="19"/>
    <n v="4003685"/>
    <n v="1601474"/>
    <n v="41768"/>
    <n v="372.45763888888899"/>
    <x v="0"/>
    <n v="5"/>
    <x v="3"/>
  </r>
  <r>
    <x v="1"/>
    <n v="286"/>
    <n v="79"/>
    <x v="1"/>
    <n v="0.2"/>
    <x v="1"/>
    <x v="248"/>
    <x v="2"/>
    <x v="1"/>
    <n v="67"/>
    <x v="1"/>
    <x v="20"/>
    <n v="21"/>
    <x v="2"/>
    <n v="16"/>
    <n v="4890268"/>
    <n v="978053.6"/>
    <n v="41733"/>
    <n v="406.45763888888899"/>
    <x v="0"/>
    <n v="5"/>
    <x v="3"/>
  </r>
  <r>
    <x v="2"/>
    <n v="448"/>
    <n v="135"/>
    <x v="1"/>
    <n v="0.2"/>
    <x v="1"/>
    <x v="248"/>
    <x v="2"/>
    <x v="1"/>
    <n v="67"/>
    <x v="1"/>
    <x v="5"/>
    <n v="3"/>
    <x v="2"/>
    <n v="16"/>
    <n v="9241668"/>
    <n v="1848333.6"/>
    <n v="41651"/>
    <n v="488.45763888888899"/>
    <x v="0"/>
    <n v="5"/>
    <x v="3"/>
  </r>
  <r>
    <x v="1"/>
    <n v="222"/>
    <n v="305"/>
    <x v="1"/>
    <n v="0.2"/>
    <x v="1"/>
    <x v="249"/>
    <x v="2"/>
    <x v="2"/>
    <n v="241"/>
    <x v="1"/>
    <x v="21"/>
    <n v="78"/>
    <x v="1"/>
    <n v="19"/>
    <n v="3617221"/>
    <n v="723444.2"/>
    <n v="41731"/>
    <n v="403.45763888888899"/>
    <x v="0"/>
    <n v="5"/>
    <x v="3"/>
  </r>
  <r>
    <x v="0"/>
    <n v="43"/>
    <n v="185"/>
    <x v="1"/>
    <n v="0.2"/>
    <x v="1"/>
    <x v="250"/>
    <x v="2"/>
    <x v="2"/>
    <n v="149"/>
    <x v="1"/>
    <x v="16"/>
    <n v="53"/>
    <x v="15"/>
    <n v="13"/>
    <n v="523848"/>
    <n v="104769.60000000001"/>
    <n v="41645"/>
    <n v="479.45763888888899"/>
    <x v="0"/>
    <n v="4"/>
    <x v="4"/>
  </r>
  <r>
    <x v="1"/>
    <n v="233"/>
    <n v="205"/>
    <x v="2"/>
    <n v="0.4"/>
    <x v="2"/>
    <x v="251"/>
    <x v="0"/>
    <x v="2"/>
    <n v="162"/>
    <x v="1"/>
    <x v="22"/>
    <n v="38"/>
    <x v="10"/>
    <n v="11"/>
    <n v="3773037"/>
    <n v="1509214.8"/>
    <n v="41725"/>
    <n v="399.45763888888899"/>
    <x v="0"/>
    <n v="4"/>
    <x v="4"/>
  </r>
  <r>
    <x v="2"/>
    <n v="332"/>
    <n v="245"/>
    <x v="1"/>
    <n v="0.2"/>
    <x v="1"/>
    <x v="252"/>
    <x v="0"/>
    <x v="2"/>
    <n v="196"/>
    <x v="1"/>
    <x v="4"/>
    <n v="67"/>
    <x v="15"/>
    <n v="13"/>
    <n v="5769975"/>
    <n v="1153995"/>
    <n v="41643"/>
    <n v="481.45763888888899"/>
    <x v="0"/>
    <n v="4"/>
    <x v="4"/>
  </r>
  <r>
    <x v="2"/>
    <n v="436"/>
    <n v="94"/>
    <x v="2"/>
    <n v="0.4"/>
    <x v="2"/>
    <x v="253"/>
    <x v="0"/>
    <x v="0"/>
    <n v="82"/>
    <x v="1"/>
    <x v="23"/>
    <n v="31"/>
    <x v="6"/>
    <n v="18"/>
    <n v="8834695"/>
    <n v="3533878"/>
    <n v="41643"/>
    <n v="475.45763888888899"/>
    <x v="0"/>
    <n v="4"/>
    <x v="4"/>
  </r>
  <r>
    <x v="0"/>
    <n v="4"/>
    <n v="51"/>
    <x v="2"/>
    <n v="0.4"/>
    <x v="2"/>
    <x v="138"/>
    <x v="1"/>
    <x v="0"/>
    <n v="47"/>
    <x v="1"/>
    <x v="9"/>
    <n v="6"/>
    <x v="22"/>
    <n v="3"/>
    <n v="35372"/>
    <n v="14148.8"/>
    <n v="41655"/>
    <n v="456.45763888888899"/>
    <x v="0"/>
    <n v="4"/>
    <x v="4"/>
  </r>
  <r>
    <x v="0"/>
    <n v="101"/>
    <n v="113"/>
    <x v="1"/>
    <n v="0.2"/>
    <x v="1"/>
    <x v="254"/>
    <x v="0"/>
    <x v="2"/>
    <n v="96"/>
    <x v="1"/>
    <x v="22"/>
    <n v="38"/>
    <x v="21"/>
    <n v="2"/>
    <n v="1478056"/>
    <n v="295611.2"/>
    <n v="41739"/>
    <n v="372.45763888888899"/>
    <x v="0"/>
    <n v="4"/>
    <x v="4"/>
  </r>
  <r>
    <x v="2"/>
    <n v="356"/>
    <n v="292"/>
    <x v="1"/>
    <n v="0.2"/>
    <x v="1"/>
    <x v="206"/>
    <x v="0"/>
    <x v="1"/>
    <n v="73"/>
    <x v="1"/>
    <x v="12"/>
    <n v="1"/>
    <x v="20"/>
    <n v="24"/>
    <n v="6261202"/>
    <n v="1252240.3999999999"/>
    <n v="41699"/>
    <n v="395.45763888888899"/>
    <x v="0"/>
    <n v="3"/>
    <x v="5"/>
  </r>
  <r>
    <x v="2"/>
    <n v="395"/>
    <n v="118"/>
    <x v="2"/>
    <n v="0.4"/>
    <x v="2"/>
    <x v="165"/>
    <x v="2"/>
    <x v="2"/>
    <n v="99"/>
    <x v="1"/>
    <x v="24"/>
    <n v="13"/>
    <x v="2"/>
    <n v="16"/>
    <n v="7236205"/>
    <n v="2894482"/>
    <n v="41716"/>
    <n v="378.45763888888899"/>
    <x v="0"/>
    <n v="3"/>
    <x v="5"/>
  </r>
  <r>
    <x v="1"/>
    <n v="225"/>
    <n v="190"/>
    <x v="2"/>
    <n v="0.4"/>
    <x v="2"/>
    <x v="255"/>
    <x v="2"/>
    <x v="2"/>
    <n v="154"/>
    <x v="1"/>
    <x v="25"/>
    <n v="54"/>
    <x v="2"/>
    <n v="16"/>
    <n v="3659407"/>
    <n v="1463762.8"/>
    <n v="41718"/>
    <n v="376.45763888888899"/>
    <x v="0"/>
    <n v="3"/>
    <x v="5"/>
  </r>
  <r>
    <x v="0"/>
    <n v="105"/>
    <n v="130"/>
    <x v="2"/>
    <n v="0.4"/>
    <x v="2"/>
    <x v="256"/>
    <x v="1"/>
    <x v="1"/>
    <n v="107"/>
    <x v="1"/>
    <x v="26"/>
    <n v="36"/>
    <x v="20"/>
    <n v="24"/>
    <n v="1545093"/>
    <n v="618037.19999999995"/>
    <n v="41713"/>
    <n v="373.45763888888899"/>
    <x v="0"/>
    <n v="3"/>
    <x v="5"/>
  </r>
  <r>
    <x v="2"/>
    <n v="421"/>
    <n v="306"/>
    <x v="3"/>
    <n v="0.6"/>
    <x v="3"/>
    <x v="204"/>
    <x v="2"/>
    <x v="1"/>
    <n v="14"/>
    <x v="1"/>
    <x v="21"/>
    <n v="78"/>
    <x v="18"/>
    <n v="25"/>
    <n v="8281658"/>
    <n v="4968994.8"/>
    <n v="41680"/>
    <n v="393.45763888888899"/>
    <x v="0"/>
    <n v="3"/>
    <x v="5"/>
  </r>
  <r>
    <x v="1"/>
    <n v="299"/>
    <n v="399"/>
    <x v="2"/>
    <n v="0.4"/>
    <x v="2"/>
    <x v="257"/>
    <x v="2"/>
    <x v="2"/>
    <n v="312"/>
    <x v="1"/>
    <x v="27"/>
    <n v="84"/>
    <x v="21"/>
    <n v="2"/>
    <n v="5064488"/>
    <n v="2025795.2"/>
    <n v="41696"/>
    <n v="366.45763888888899"/>
    <x v="0"/>
    <n v="2"/>
    <x v="6"/>
  </r>
  <r>
    <x v="0"/>
    <n v="109"/>
    <n v="431"/>
    <x v="3"/>
    <n v="0.6"/>
    <x v="3"/>
    <x v="258"/>
    <x v="0"/>
    <x v="0"/>
    <n v="125"/>
    <x v="1"/>
    <x v="28"/>
    <n v="91"/>
    <x v="19"/>
    <n v="7"/>
    <n v="1624483"/>
    <n v="974689.8"/>
    <n v="41693"/>
    <n v="369.45763888888899"/>
    <x v="0"/>
    <n v="2"/>
    <x v="6"/>
  </r>
  <r>
    <x v="1"/>
    <n v="297"/>
    <n v="116"/>
    <x v="2"/>
    <n v="0.4"/>
    <x v="2"/>
    <x v="44"/>
    <x v="2"/>
    <x v="0"/>
    <n v="28"/>
    <x v="1"/>
    <x v="29"/>
    <n v="39"/>
    <x v="4"/>
    <n v="22"/>
    <n v="5033421"/>
    <n v="2013368.4"/>
    <n v="41641"/>
    <n v="420.45763888888899"/>
    <x v="0"/>
    <n v="2"/>
    <x v="6"/>
  </r>
  <r>
    <x v="2"/>
    <n v="338"/>
    <n v="27"/>
    <x v="2"/>
    <n v="0.4"/>
    <x v="2"/>
    <x v="259"/>
    <x v="1"/>
    <x v="0"/>
    <n v="27"/>
    <x v="1"/>
    <x v="30"/>
    <n v="19"/>
    <x v="13"/>
    <n v="5"/>
    <n v="5948001"/>
    <n v="2379200.4"/>
    <n v="41642"/>
    <n v="411.45763888888899"/>
    <x v="0"/>
    <n v="2"/>
    <x v="6"/>
  </r>
  <r>
    <x v="1"/>
    <n v="305"/>
    <n v="99"/>
    <x v="4"/>
    <n v="0.8"/>
    <x v="4"/>
    <x v="260"/>
    <x v="0"/>
    <x v="0"/>
    <n v="85"/>
    <x v="1"/>
    <x v="31"/>
    <n v="33"/>
    <x v="15"/>
    <n v="13"/>
    <n v="5208670"/>
    <n v="4166936"/>
    <n v="41683"/>
    <n v="368.45763888888899"/>
    <x v="0"/>
    <n v="2"/>
    <x v="6"/>
  </r>
  <r>
    <x v="2"/>
    <n v="346"/>
    <n v="125"/>
    <x v="2"/>
    <n v="0.4"/>
    <x v="2"/>
    <x v="78"/>
    <x v="1"/>
    <x v="1"/>
    <n v="103"/>
    <x v="1"/>
    <x v="31"/>
    <n v="33"/>
    <x v="8"/>
    <n v="6"/>
    <n v="6077984"/>
    <n v="2431193.6"/>
    <n v="41681"/>
    <n v="369.45763888888899"/>
    <x v="0"/>
    <n v="2"/>
    <x v="6"/>
  </r>
  <r>
    <x v="0"/>
    <n v="53"/>
    <n v="436"/>
    <x v="2"/>
    <n v="0.4"/>
    <x v="2"/>
    <x v="261"/>
    <x v="0"/>
    <x v="2"/>
    <n v="333"/>
    <x v="1"/>
    <x v="32"/>
    <n v="93"/>
    <x v="20"/>
    <n v="24"/>
    <n v="668168"/>
    <n v="267267.20000000001"/>
    <n v="41677"/>
    <n v="372.45763888888899"/>
    <x v="0"/>
    <n v="2"/>
    <x v="6"/>
  </r>
  <r>
    <x v="2"/>
    <n v="442"/>
    <n v="225"/>
    <x v="2"/>
    <n v="0.4"/>
    <x v="2"/>
    <x v="182"/>
    <x v="2"/>
    <x v="1"/>
    <n v="177"/>
    <x v="1"/>
    <x v="33"/>
    <n v="61"/>
    <x v="9"/>
    <n v="4"/>
    <n v="9067368"/>
    <n v="3626947.2"/>
    <n v="41682"/>
    <n v="366.45763888888899"/>
    <x v="0"/>
    <n v="2"/>
    <x v="6"/>
  </r>
  <r>
    <x v="1"/>
    <n v="203"/>
    <n v="122"/>
    <x v="2"/>
    <n v="0.4"/>
    <x v="2"/>
    <x v="262"/>
    <x v="0"/>
    <x v="0"/>
    <n v="102"/>
    <x v="1"/>
    <x v="34"/>
    <n v="42"/>
    <x v="23"/>
    <n v="20"/>
    <n v="3266897"/>
    <n v="1306758.8"/>
    <n v="41642"/>
    <n v="399.45763888888899"/>
    <x v="0"/>
    <n v="2"/>
    <x v="6"/>
  </r>
  <r>
    <x v="2"/>
    <n v="362"/>
    <n v="451"/>
    <x v="4"/>
    <n v="0.8"/>
    <x v="4"/>
    <x v="263"/>
    <x v="1"/>
    <x v="1"/>
    <n v="345"/>
    <x v="1"/>
    <x v="23"/>
    <n v="31"/>
    <x v="14"/>
    <n v="9"/>
    <n v="6347126"/>
    <n v="5077700.8"/>
    <n v="41655"/>
    <n v="379.45763888888899"/>
    <x v="0"/>
    <n v="1"/>
    <x v="10"/>
  </r>
  <r>
    <x v="2"/>
    <n v="443"/>
    <n v="466"/>
    <x v="3"/>
    <n v="0.6"/>
    <x v="3"/>
    <x v="264"/>
    <x v="1"/>
    <x v="0"/>
    <n v="349"/>
    <x v="1"/>
    <x v="35"/>
    <n v="98"/>
    <x v="8"/>
    <n v="6"/>
    <n v="9071841"/>
    <n v="5443104.5999999996"/>
    <n v="41651"/>
    <n v="383.45763888888899"/>
    <x v="0"/>
    <n v="1"/>
    <x v="10"/>
  </r>
  <r>
    <x v="0"/>
    <n v="45"/>
    <n v="479"/>
    <x v="3"/>
    <n v="0.6"/>
    <x v="3"/>
    <x v="265"/>
    <x v="1"/>
    <x v="2"/>
    <n v="355"/>
    <x v="1"/>
    <x v="36"/>
    <n v="101"/>
    <x v="22"/>
    <n v="3"/>
    <n v="538200"/>
    <n v="322920"/>
    <n v="41642"/>
    <n v="392.45763888888899"/>
    <x v="0"/>
    <n v="1"/>
    <x v="10"/>
  </r>
  <r>
    <x v="2"/>
    <n v="407"/>
    <n v="259"/>
    <x v="4"/>
    <n v="0.8"/>
    <x v="4"/>
    <x v="266"/>
    <x v="2"/>
    <x v="0"/>
    <n v="207"/>
    <x v="1"/>
    <x v="5"/>
    <n v="3"/>
    <x v="20"/>
    <n v="24"/>
    <n v="7741226"/>
    <n v="6192980.7999999998"/>
    <n v="41646"/>
    <n v="387.45763888888899"/>
    <x v="0"/>
    <n v="1"/>
    <x v="10"/>
  </r>
  <r>
    <x v="2"/>
    <n v="434"/>
    <n v="160"/>
    <x v="3"/>
    <n v="0.6"/>
    <x v="3"/>
    <x v="267"/>
    <x v="1"/>
    <x v="1"/>
    <n v="128"/>
    <x v="1"/>
    <x v="37"/>
    <n v="51"/>
    <x v="0"/>
    <n v="1"/>
    <n v="8783604"/>
    <n v="5270162.4000000004"/>
    <n v="41646"/>
    <n v="386.45763888888899"/>
    <x v="0"/>
    <n v="1"/>
    <x v="10"/>
  </r>
  <r>
    <x v="2"/>
    <n v="396"/>
    <n v="89"/>
    <x v="3"/>
    <n v="0.6"/>
    <x v="3"/>
    <x v="268"/>
    <x v="0"/>
    <x v="0"/>
    <n v="77"/>
    <x v="1"/>
    <x v="38"/>
    <n v="30"/>
    <x v="14"/>
    <n v="9"/>
    <n v="7316443"/>
    <n v="4389865.8"/>
    <n v="41656"/>
    <n v="375.45763888888899"/>
    <x v="0"/>
    <n v="1"/>
    <x v="10"/>
  </r>
  <r>
    <x v="2"/>
    <n v="476"/>
    <n v="233"/>
    <x v="3"/>
    <n v="0.6"/>
    <x v="3"/>
    <x v="269"/>
    <x v="0"/>
    <x v="2"/>
    <n v="185"/>
    <x v="1"/>
    <x v="39"/>
    <n v="64"/>
    <x v="19"/>
    <n v="7"/>
    <n v="11028079"/>
    <n v="6616847.4000000004"/>
    <n v="41659"/>
    <n v="369.45763888888899"/>
    <x v="0"/>
    <n v="1"/>
    <x v="10"/>
  </r>
  <r>
    <x v="1"/>
    <n v="273"/>
    <n v="38"/>
    <x v="3"/>
    <n v="0.6"/>
    <x v="3"/>
    <x v="141"/>
    <x v="1"/>
    <x v="0"/>
    <n v="23"/>
    <x v="1"/>
    <x v="40"/>
    <n v="23"/>
    <x v="1"/>
    <n v="19"/>
    <n v="4618010"/>
    <n v="2770806"/>
    <n v="41657"/>
    <n v="365.45763888888899"/>
    <x v="0"/>
    <n v="1"/>
    <x v="10"/>
  </r>
  <r>
    <x v="2"/>
    <n v="381"/>
    <n v="137"/>
    <x v="4"/>
    <n v="0.8"/>
    <x v="4"/>
    <x v="270"/>
    <x v="1"/>
    <x v="0"/>
    <n v="111"/>
    <x v="1"/>
    <x v="41"/>
    <n v="47"/>
    <x v="18"/>
    <n v="25"/>
    <n v="6902542"/>
    <n v="5522033.5999999996"/>
    <n v="41654"/>
    <n v="366.45763888888899"/>
    <x v="0"/>
    <n v="1"/>
    <x v="10"/>
  </r>
  <r>
    <x v="0"/>
    <n v="137"/>
    <n v="255"/>
    <x v="3"/>
    <n v="0.6"/>
    <x v="3"/>
    <x v="213"/>
    <x v="0"/>
    <x v="1"/>
    <n v="204"/>
    <x v="1"/>
    <x v="34"/>
    <n v="42"/>
    <x v="17"/>
    <n v="15"/>
    <n v="2072628"/>
    <n v="1243576.8"/>
    <n v="41648"/>
    <n v="371.45763888888899"/>
    <x v="0"/>
    <n v="1"/>
    <x v="10"/>
  </r>
  <r>
    <x v="0"/>
    <n v="69"/>
    <n v="377"/>
    <x v="2"/>
    <n v="0.4"/>
    <x v="2"/>
    <x v="213"/>
    <x v="0"/>
    <x v="1"/>
    <n v="204"/>
    <x v="1"/>
    <x v="7"/>
    <n v="25"/>
    <x v="17"/>
    <n v="15"/>
    <n v="960271"/>
    <n v="384108.4"/>
    <n v="41640"/>
    <n v="379.45763888888899"/>
    <x v="0"/>
    <n v="1"/>
    <x v="10"/>
  </r>
  <r>
    <x v="1"/>
    <n v="194"/>
    <n v="412"/>
    <x v="3"/>
    <n v="0.6"/>
    <x v="3"/>
    <x v="271"/>
    <x v="0"/>
    <x v="0"/>
    <n v="322"/>
    <x v="1"/>
    <x v="42"/>
    <n v="87"/>
    <x v="4"/>
    <n v="22"/>
    <n v="3184707"/>
    <n v="1910824.2"/>
    <n v="41642"/>
    <n v="369.45763888888899"/>
    <x v="0"/>
    <n v="1"/>
    <x v="10"/>
  </r>
  <r>
    <x v="1"/>
    <n v="307"/>
    <n v="150"/>
    <x v="2"/>
    <n v="0.4"/>
    <x v="2"/>
    <x v="272"/>
    <x v="1"/>
    <x v="2"/>
    <n v="119"/>
    <x v="1"/>
    <x v="43"/>
    <n v="5"/>
    <x v="1"/>
    <n v="19"/>
    <n v="5289769"/>
    <n v="2115907.6"/>
    <n v="41644"/>
    <n v="365.45763888888899"/>
    <x v="0"/>
    <n v="1"/>
    <x v="10"/>
  </r>
  <r>
    <x v="2"/>
    <n v="446"/>
    <n v="128"/>
    <x v="4"/>
    <n v="0.8"/>
    <x v="4"/>
    <x v="225"/>
    <x v="2"/>
    <x v="0"/>
    <n v="105"/>
    <x v="1"/>
    <x v="5"/>
    <n v="3"/>
    <x v="14"/>
    <n v="9"/>
    <n v="9202838"/>
    <n v="7362270.4000000004"/>
    <n v="41640"/>
    <n v="365.45763888888899"/>
    <x v="0"/>
    <n v="1"/>
    <x v="10"/>
  </r>
  <r>
    <x v="0"/>
    <n v="128"/>
    <n v="133"/>
    <x v="3"/>
    <n v="0.6"/>
    <x v="3"/>
    <x v="273"/>
    <x v="0"/>
    <x v="1"/>
    <n v="109"/>
    <x v="1"/>
    <x v="44"/>
    <n v="46"/>
    <x v="16"/>
    <n v="21"/>
    <n v="1888265"/>
    <n v="1132959"/>
    <n v="41640"/>
    <n v="365.45763888888899"/>
    <x v="0"/>
    <n v="1"/>
    <x v="10"/>
  </r>
  <r>
    <x v="0"/>
    <n v="84"/>
    <n v="10"/>
    <x v="1"/>
    <n v="0.2"/>
    <x v="1"/>
    <x v="274"/>
    <x v="2"/>
    <x v="1"/>
    <n v="10"/>
    <x v="1"/>
    <x v="5"/>
    <n v="3"/>
    <x v="20"/>
    <n v="24"/>
    <n v="1243383"/>
    <n v="248676.6"/>
    <n v="41927"/>
    <n v="381.45763888888899"/>
    <x v="0"/>
    <n v="10"/>
    <x v="8"/>
  </r>
  <r>
    <x v="1"/>
    <n v="239"/>
    <n v="22"/>
    <x v="1"/>
    <n v="0.2"/>
    <x v="1"/>
    <x v="3"/>
    <x v="2"/>
    <x v="1"/>
    <n v="22"/>
    <x v="1"/>
    <x v="45"/>
    <n v="15"/>
    <x v="20"/>
    <n v="24"/>
    <n v="3944956"/>
    <n v="788991.2"/>
    <n v="41754"/>
    <n v="523.45763888888905"/>
    <x v="0"/>
    <n v="9"/>
    <x v="11"/>
  </r>
  <r>
    <x v="1"/>
    <n v="288"/>
    <n v="19"/>
    <x v="2"/>
    <n v="0.4"/>
    <x v="2"/>
    <x v="275"/>
    <x v="0"/>
    <x v="0"/>
    <n v="19"/>
    <x v="1"/>
    <x v="46"/>
    <n v="12"/>
    <x v="19"/>
    <n v="7"/>
    <n v="4946300"/>
    <n v="1978520"/>
    <n v="41793"/>
    <n v="484.45763888888899"/>
    <x v="0"/>
    <n v="9"/>
    <x v="11"/>
  </r>
  <r>
    <x v="1"/>
    <n v="219"/>
    <n v="23"/>
    <x v="1"/>
    <n v="0.2"/>
    <x v="1"/>
    <x v="141"/>
    <x v="1"/>
    <x v="0"/>
    <n v="23"/>
    <x v="1"/>
    <x v="47"/>
    <n v="16"/>
    <x v="5"/>
    <n v="10"/>
    <n v="3563871"/>
    <n v="712774.2"/>
    <n v="41785"/>
    <n v="492.45763888888899"/>
    <x v="0"/>
    <n v="9"/>
    <x v="11"/>
  </r>
  <r>
    <x v="1"/>
    <n v="184"/>
    <n v="9"/>
    <x v="2"/>
    <n v="0.4"/>
    <x v="2"/>
    <x v="276"/>
    <x v="0"/>
    <x v="1"/>
    <n v="9"/>
    <x v="1"/>
    <x v="48"/>
    <n v="7"/>
    <x v="14"/>
    <n v="9"/>
    <n v="2905585"/>
    <n v="1162234"/>
    <n v="41703"/>
    <n v="513.29166666666401"/>
    <x v="0"/>
    <n v="7"/>
    <x v="9"/>
  </r>
  <r>
    <x v="2"/>
    <n v="429"/>
    <n v="262"/>
    <x v="1"/>
    <n v="0.2"/>
    <x v="1"/>
    <x v="277"/>
    <x v="2"/>
    <x v="0"/>
    <n v="209"/>
    <x v="1"/>
    <x v="49"/>
    <n v="69"/>
    <x v="1"/>
    <n v="19"/>
    <n v="8640981"/>
    <n v="1728196.2"/>
    <n v="41699"/>
    <n v="517.29166666666401"/>
    <x v="0"/>
    <n v="7"/>
    <x v="9"/>
  </r>
  <r>
    <x v="1"/>
    <n v="308"/>
    <n v="102"/>
    <x v="1"/>
    <n v="0.2"/>
    <x v="1"/>
    <x v="278"/>
    <x v="0"/>
    <x v="2"/>
    <n v="87"/>
    <x v="1"/>
    <x v="50"/>
    <n v="34"/>
    <x v="21"/>
    <n v="2"/>
    <n v="5292273"/>
    <n v="1058454.6000000001"/>
    <n v="41661"/>
    <n v="555.33333333333599"/>
    <x v="0"/>
    <n v="7"/>
    <x v="9"/>
  </r>
  <r>
    <x v="2"/>
    <n v="373"/>
    <n v="470"/>
    <x v="2"/>
    <n v="0.4"/>
    <x v="2"/>
    <x v="268"/>
    <x v="0"/>
    <x v="0"/>
    <n v="77"/>
    <x v="1"/>
    <x v="51"/>
    <n v="99"/>
    <x v="8"/>
    <n v="6"/>
    <n v="6680608"/>
    <n v="2672243.2000000002"/>
    <n v="41656"/>
    <n v="560.33333333333599"/>
    <x v="0"/>
    <n v="7"/>
    <x v="9"/>
  </r>
  <r>
    <x v="1"/>
    <n v="181"/>
    <n v="86"/>
    <x v="1"/>
    <n v="0.2"/>
    <x v="1"/>
    <x v="279"/>
    <x v="0"/>
    <x v="2"/>
    <n v="74"/>
    <x v="1"/>
    <x v="25"/>
    <n v="29"/>
    <x v="5"/>
    <n v="10"/>
    <n v="2781961"/>
    <n v="556392.19999999995"/>
    <n v="41652"/>
    <n v="564.33333333333599"/>
    <x v="0"/>
    <n v="7"/>
    <x v="9"/>
  </r>
  <r>
    <x v="2"/>
    <n v="358"/>
    <n v="21"/>
    <x v="2"/>
    <n v="0.4"/>
    <x v="2"/>
    <x v="280"/>
    <x v="2"/>
    <x v="2"/>
    <n v="21"/>
    <x v="1"/>
    <x v="52"/>
    <n v="14"/>
    <x v="10"/>
    <n v="11"/>
    <n v="6312394"/>
    <n v="2524957.6"/>
    <n v="41838"/>
    <n v="378.33333333333599"/>
    <x v="0"/>
    <n v="7"/>
    <x v="9"/>
  </r>
  <r>
    <x v="2"/>
    <n v="461"/>
    <n v="234"/>
    <x v="1"/>
    <n v="0.2"/>
    <x v="1"/>
    <x v="281"/>
    <x v="2"/>
    <x v="2"/>
    <n v="186"/>
    <x v="1"/>
    <x v="53"/>
    <n v="65"/>
    <x v="4"/>
    <n v="22"/>
    <n v="9927599"/>
    <n v="1985519.8"/>
    <n v="41767"/>
    <n v="449.33333333333599"/>
    <x v="0"/>
    <n v="7"/>
    <x v="9"/>
  </r>
  <r>
    <x v="2"/>
    <n v="459"/>
    <n v="221"/>
    <x v="0"/>
    <n v="0.1"/>
    <x v="0"/>
    <x v="282"/>
    <x v="1"/>
    <x v="0"/>
    <n v="175"/>
    <x v="1"/>
    <x v="54"/>
    <n v="60"/>
    <x v="12"/>
    <n v="12"/>
    <n v="9768746"/>
    <n v="976874.6"/>
    <n v="41698"/>
    <n v="579.45763888888905"/>
    <x v="0"/>
    <n v="9"/>
    <x v="11"/>
  </r>
  <r>
    <x v="2"/>
    <n v="456"/>
    <n v="217"/>
    <x v="0"/>
    <n v="0.1"/>
    <x v="0"/>
    <x v="214"/>
    <x v="2"/>
    <x v="1"/>
    <n v="112"/>
    <x v="1"/>
    <x v="5"/>
    <n v="3"/>
    <x v="19"/>
    <n v="7"/>
    <n v="9714813"/>
    <n v="971481.3"/>
    <n v="41704"/>
    <n v="527.45763888888905"/>
    <x v="0"/>
    <n v="8"/>
    <x v="1"/>
  </r>
  <r>
    <x v="2"/>
    <n v="374"/>
    <n v="286"/>
    <x v="0"/>
    <n v="0.1"/>
    <x v="0"/>
    <x v="126"/>
    <x v="0"/>
    <x v="0"/>
    <n v="229"/>
    <x v="1"/>
    <x v="55"/>
    <n v="72"/>
    <x v="6"/>
    <n v="18"/>
    <n v="6703829"/>
    <n v="670382.9"/>
    <n v="41730"/>
    <n v="487.45763888888899"/>
    <x v="0"/>
    <n v="8"/>
    <x v="1"/>
  </r>
  <r>
    <x v="2"/>
    <n v="478"/>
    <n v="120"/>
    <x v="0"/>
    <n v="0.1"/>
    <x v="0"/>
    <x v="283"/>
    <x v="1"/>
    <x v="0"/>
    <n v="101"/>
    <x v="1"/>
    <x v="56"/>
    <n v="41"/>
    <x v="15"/>
    <n v="13"/>
    <n v="11303295"/>
    <n v="1130329.5"/>
    <n v="41725"/>
    <n v="460.45763888888899"/>
    <x v="0"/>
    <n v="6"/>
    <x v="2"/>
  </r>
  <r>
    <x v="2"/>
    <n v="339"/>
    <n v="232"/>
    <x v="0"/>
    <n v="0.1"/>
    <x v="0"/>
    <x v="284"/>
    <x v="0"/>
    <x v="2"/>
    <n v="184"/>
    <x v="1"/>
    <x v="57"/>
    <n v="63"/>
    <x v="8"/>
    <n v="6"/>
    <n v="5948279"/>
    <n v="594827.9"/>
    <n v="41758"/>
    <n v="427.45763888888899"/>
    <x v="0"/>
    <n v="6"/>
    <x v="2"/>
  </r>
  <r>
    <x v="1"/>
    <n v="274"/>
    <n v="320"/>
    <x v="0"/>
    <n v="0.1"/>
    <x v="0"/>
    <x v="285"/>
    <x v="0"/>
    <x v="0"/>
    <n v="248"/>
    <x v="1"/>
    <x v="5"/>
    <n v="3"/>
    <x v="0"/>
    <n v="1"/>
    <n v="4650697"/>
    <n v="465069.7"/>
    <n v="41659"/>
    <n v="526.45763888888905"/>
    <x v="0"/>
    <n v="6"/>
    <x v="2"/>
  </r>
  <r>
    <x v="0"/>
    <n v="77"/>
    <n v="101"/>
    <x v="0"/>
    <n v="0.1"/>
    <x v="0"/>
    <x v="286"/>
    <x v="0"/>
    <x v="0"/>
    <n v="86"/>
    <x v="1"/>
    <x v="5"/>
    <n v="3"/>
    <x v="5"/>
    <n v="10"/>
    <n v="1097304"/>
    <n v="109730.4"/>
    <n v="41714"/>
    <n v="466.45763888888899"/>
    <x v="0"/>
    <n v="6"/>
    <x v="2"/>
  </r>
  <r>
    <x v="0"/>
    <n v="17"/>
    <n v="57"/>
    <x v="0"/>
    <n v="0.1"/>
    <x v="0"/>
    <x v="77"/>
    <x v="0"/>
    <x v="0"/>
    <n v="49"/>
    <x v="1"/>
    <x v="5"/>
    <n v="3"/>
    <x v="8"/>
    <n v="6"/>
    <n v="140400"/>
    <n v="14040"/>
    <n v="41804"/>
    <n v="366.45763888888899"/>
    <x v="0"/>
    <n v="6"/>
    <x v="2"/>
  </r>
  <r>
    <x v="0"/>
    <n v="72"/>
    <n v="391"/>
    <x v="0"/>
    <n v="0.1"/>
    <x v="0"/>
    <x v="287"/>
    <x v="2"/>
    <x v="1"/>
    <n v="304"/>
    <x v="1"/>
    <x v="58"/>
    <n v="55"/>
    <x v="19"/>
    <n v="7"/>
    <n v="972039"/>
    <n v="97203.9"/>
    <n v="41799"/>
    <n v="368.45763888888899"/>
    <x v="0"/>
    <n v="6"/>
    <x v="2"/>
  </r>
  <r>
    <x v="2"/>
    <n v="428"/>
    <n v="200"/>
    <x v="0"/>
    <n v="0.1"/>
    <x v="0"/>
    <x v="63"/>
    <x v="0"/>
    <x v="1"/>
    <n v="100"/>
    <x v="1"/>
    <x v="58"/>
    <n v="55"/>
    <x v="13"/>
    <n v="5"/>
    <n v="8478832"/>
    <n v="847883.2"/>
    <n v="41787"/>
    <n v="368.45763888888899"/>
    <x v="0"/>
    <n v="5"/>
    <x v="3"/>
  </r>
  <r>
    <x v="0"/>
    <n v="24"/>
    <n v="3"/>
    <x v="0"/>
    <n v="0.1"/>
    <x v="0"/>
    <x v="219"/>
    <x v="1"/>
    <x v="0"/>
    <n v="3"/>
    <x v="1"/>
    <x v="5"/>
    <n v="3"/>
    <x v="8"/>
    <n v="6"/>
    <n v="217812"/>
    <n v="21781.200000000001"/>
    <n v="41675"/>
    <n v="478.45763888888899"/>
    <x v="0"/>
    <n v="5"/>
    <x v="3"/>
  </r>
  <r>
    <x v="2"/>
    <n v="438"/>
    <n v="196"/>
    <x v="0"/>
    <n v="0.1"/>
    <x v="0"/>
    <x v="212"/>
    <x v="0"/>
    <x v="1"/>
    <n v="93"/>
    <x v="1"/>
    <x v="5"/>
    <n v="3"/>
    <x v="8"/>
    <n v="6"/>
    <n v="8891729"/>
    <n v="889172.9"/>
    <n v="41641"/>
    <n v="512.45763888888905"/>
    <x v="0"/>
    <n v="5"/>
    <x v="3"/>
  </r>
  <r>
    <x v="2"/>
    <n v="403"/>
    <n v="157"/>
    <x v="0"/>
    <n v="0.1"/>
    <x v="0"/>
    <x v="258"/>
    <x v="0"/>
    <x v="0"/>
    <n v="125"/>
    <x v="1"/>
    <x v="5"/>
    <n v="3"/>
    <x v="12"/>
    <n v="12"/>
    <n v="7598703"/>
    <n v="759870.3"/>
    <n v="41751"/>
    <n v="402.45763888888899"/>
    <x v="0"/>
    <n v="5"/>
    <x v="3"/>
  </r>
  <r>
    <x v="2"/>
    <n v="465"/>
    <n v="251"/>
    <x v="0"/>
    <n v="0.1"/>
    <x v="0"/>
    <x v="288"/>
    <x v="0"/>
    <x v="0"/>
    <n v="201"/>
    <x v="1"/>
    <x v="5"/>
    <n v="3"/>
    <x v="16"/>
    <n v="21"/>
    <n v="10083008"/>
    <n v="1008300.8"/>
    <n v="41676"/>
    <n v="477.45763888888899"/>
    <x v="0"/>
    <n v="5"/>
    <x v="3"/>
  </r>
  <r>
    <x v="0"/>
    <n v="64"/>
    <n v="214"/>
    <x v="0"/>
    <n v="0.1"/>
    <x v="0"/>
    <x v="13"/>
    <x v="2"/>
    <x v="0"/>
    <n v="170"/>
    <x v="1"/>
    <x v="5"/>
    <n v="3"/>
    <x v="5"/>
    <n v="10"/>
    <n v="907783"/>
    <n v="90778.3"/>
    <n v="41733"/>
    <n v="419.45763888888899"/>
    <x v="0"/>
    <n v="5"/>
    <x v="3"/>
  </r>
  <r>
    <x v="1"/>
    <n v="270"/>
    <n v="435"/>
    <x v="0"/>
    <n v="0.1"/>
    <x v="0"/>
    <x v="35"/>
    <x v="2"/>
    <x v="0"/>
    <n v="139"/>
    <x v="1"/>
    <x v="59"/>
    <n v="92"/>
    <x v="7"/>
    <n v="8"/>
    <n v="4532970"/>
    <n v="453297"/>
    <n v="41677"/>
    <n v="469.45763888888899"/>
    <x v="0"/>
    <n v="5"/>
    <x v="3"/>
  </r>
  <r>
    <x v="2"/>
    <n v="354"/>
    <n v="56"/>
    <x v="0"/>
    <n v="0.1"/>
    <x v="0"/>
    <x v="289"/>
    <x v="0"/>
    <x v="1"/>
    <n v="51"/>
    <x v="1"/>
    <x v="48"/>
    <n v="7"/>
    <x v="2"/>
    <n v="16"/>
    <n v="6231561"/>
    <n v="623156.1"/>
    <n v="41685"/>
    <n v="454.60363425925601"/>
    <x v="0"/>
    <n v="5"/>
    <x v="3"/>
  </r>
  <r>
    <x v="2"/>
    <n v="348"/>
    <n v="293"/>
    <x v="0"/>
    <n v="0.1"/>
    <x v="0"/>
    <x v="198"/>
    <x v="0"/>
    <x v="1"/>
    <n v="176"/>
    <x v="1"/>
    <x v="5"/>
    <n v="3"/>
    <x v="21"/>
    <n v="2"/>
    <n v="6119271"/>
    <n v="611927.1"/>
    <n v="41773"/>
    <n v="366.45763888888899"/>
    <x v="0"/>
    <n v="5"/>
    <x v="3"/>
  </r>
  <r>
    <x v="1"/>
    <n v="258"/>
    <n v="416"/>
    <x v="0"/>
    <n v="0.1"/>
    <x v="0"/>
    <x v="290"/>
    <x v="0"/>
    <x v="1"/>
    <n v="325"/>
    <x v="1"/>
    <x v="42"/>
    <n v="87"/>
    <x v="21"/>
    <n v="2"/>
    <n v="4254833"/>
    <n v="425483.3"/>
    <n v="41768"/>
    <n v="371.45763888888899"/>
    <x v="0"/>
    <n v="5"/>
    <x v="3"/>
  </r>
  <r>
    <x v="2"/>
    <n v="481"/>
    <n v="108"/>
    <x v="0"/>
    <n v="0.1"/>
    <x v="0"/>
    <x v="289"/>
    <x v="0"/>
    <x v="1"/>
    <n v="51"/>
    <x v="1"/>
    <x v="26"/>
    <n v="36"/>
    <x v="23"/>
    <n v="20"/>
    <n v="11678946"/>
    <n v="1167894.6000000001"/>
    <n v="41760"/>
    <n v="375.45763888888899"/>
    <x v="0"/>
    <n v="5"/>
    <x v="3"/>
  </r>
  <r>
    <x v="2"/>
    <n v="404"/>
    <n v="114"/>
    <x v="0"/>
    <n v="0.1"/>
    <x v="0"/>
    <x v="291"/>
    <x v="0"/>
    <x v="0"/>
    <n v="13"/>
    <x v="1"/>
    <x v="60"/>
    <n v="9"/>
    <x v="14"/>
    <n v="9"/>
    <n v="7648045"/>
    <n v="764804.5"/>
    <n v="41723"/>
    <n v="401.45763888888899"/>
    <x v="0"/>
    <n v="4"/>
    <x v="4"/>
  </r>
  <r>
    <x v="1"/>
    <n v="253"/>
    <n v="324"/>
    <x v="0"/>
    <n v="0.1"/>
    <x v="0"/>
    <x v="61"/>
    <x v="0"/>
    <x v="1"/>
    <n v="251"/>
    <x v="1"/>
    <x v="61"/>
    <n v="81"/>
    <x v="10"/>
    <n v="11"/>
    <n v="4160476"/>
    <n v="416047.6"/>
    <n v="41678"/>
    <n v="440.45763888888899"/>
    <x v="0"/>
    <n v="4"/>
    <x v="4"/>
  </r>
  <r>
    <x v="0"/>
    <n v="111"/>
    <n v="304"/>
    <x v="0"/>
    <n v="0.1"/>
    <x v="0"/>
    <x v="292"/>
    <x v="1"/>
    <x v="1"/>
    <n v="240"/>
    <x v="1"/>
    <x v="62"/>
    <n v="77"/>
    <x v="7"/>
    <n v="8"/>
    <n v="1667041"/>
    <n v="166704.1"/>
    <n v="41673"/>
    <n v="443.45763888888899"/>
    <x v="0"/>
    <n v="4"/>
    <x v="4"/>
  </r>
  <r>
    <x v="0"/>
    <n v="93"/>
    <n v="123"/>
    <x v="0"/>
    <n v="0.1"/>
    <x v="0"/>
    <x v="49"/>
    <x v="0"/>
    <x v="1"/>
    <n v="26"/>
    <x v="1"/>
    <x v="63"/>
    <n v="43"/>
    <x v="8"/>
    <n v="6"/>
    <n v="1420028"/>
    <n v="142002.79999999999"/>
    <n v="41665"/>
    <n v="429.45763888888899"/>
    <x v="0"/>
    <n v="3"/>
    <x v="5"/>
  </r>
  <r>
    <x v="2"/>
    <n v="335"/>
    <n v="403"/>
    <x v="0"/>
    <n v="0.1"/>
    <x v="0"/>
    <x v="293"/>
    <x v="2"/>
    <x v="2"/>
    <n v="315"/>
    <x v="1"/>
    <x v="64"/>
    <n v="86"/>
    <x v="20"/>
    <n v="24"/>
    <n v="5904717"/>
    <n v="590471.69999999995"/>
    <n v="41694"/>
    <n v="400.45763888888899"/>
    <x v="0"/>
    <n v="3"/>
    <x v="5"/>
  </r>
  <r>
    <x v="2"/>
    <n v="452"/>
    <n v="44"/>
    <x v="0"/>
    <n v="0.1"/>
    <x v="0"/>
    <x v="294"/>
    <x v="0"/>
    <x v="1"/>
    <n v="41"/>
    <x v="1"/>
    <x v="65"/>
    <n v="24"/>
    <x v="6"/>
    <n v="18"/>
    <n v="9333422"/>
    <n v="933342.2"/>
    <n v="41699"/>
    <n v="365.45763888888899"/>
    <x v="0"/>
    <n v="3"/>
    <x v="5"/>
  </r>
  <r>
    <x v="0"/>
    <n v="70"/>
    <n v="18"/>
    <x v="0"/>
    <n v="0.1"/>
    <x v="0"/>
    <x v="295"/>
    <x v="2"/>
    <x v="0"/>
    <n v="18"/>
    <x v="1"/>
    <x v="43"/>
    <n v="5"/>
    <x v="20"/>
    <n v="24"/>
    <n v="963979"/>
    <n v="96397.9"/>
    <n v="41805"/>
    <n v="564.45763888888905"/>
    <x v="0"/>
    <n v="12"/>
    <x v="7"/>
  </r>
  <r>
    <x v="1"/>
    <n v="198"/>
    <n v="32"/>
    <x v="0"/>
    <n v="0.1"/>
    <x v="0"/>
    <x v="135"/>
    <x v="2"/>
    <x v="0"/>
    <n v="32"/>
    <x v="1"/>
    <x v="24"/>
    <n v="13"/>
    <x v="16"/>
    <n v="21"/>
    <n v="3216251"/>
    <n v="321625.09999999998"/>
    <n v="41960"/>
    <n v="409.45763888888899"/>
    <x v="0"/>
    <n v="12"/>
    <x v="7"/>
  </r>
  <r>
    <x v="1"/>
    <n v="289"/>
    <n v="106"/>
    <x v="0"/>
    <n v="0.1"/>
    <x v="0"/>
    <x v="296"/>
    <x v="2"/>
    <x v="1"/>
    <n v="91"/>
    <x v="1"/>
    <x v="43"/>
    <n v="5"/>
    <x v="13"/>
    <n v="5"/>
    <n v="4950078"/>
    <n v="495007.8"/>
    <n v="41897"/>
    <n v="472.45763888888899"/>
    <x v="0"/>
    <n v="12"/>
    <x v="7"/>
  </r>
  <r>
    <x v="0"/>
    <n v="146"/>
    <n v="152"/>
    <x v="0"/>
    <n v="0.1"/>
    <x v="0"/>
    <x v="148"/>
    <x v="2"/>
    <x v="2"/>
    <n v="121"/>
    <x v="1"/>
    <x v="31"/>
    <n v="33"/>
    <x v="17"/>
    <n v="15"/>
    <n v="2197463"/>
    <n v="219746.3"/>
    <n v="41939"/>
    <n v="430.45763888888899"/>
    <x v="0"/>
    <n v="12"/>
    <x v="7"/>
  </r>
  <r>
    <x v="2"/>
    <n v="477"/>
    <n v="156"/>
    <x v="0"/>
    <n v="0.1"/>
    <x v="0"/>
    <x v="297"/>
    <x v="1"/>
    <x v="2"/>
    <n v="124"/>
    <x v="1"/>
    <x v="66"/>
    <n v="50"/>
    <x v="13"/>
    <n v="5"/>
    <n v="11288775"/>
    <n v="1128877.5"/>
    <n v="41723"/>
    <n v="646.45763888888905"/>
    <x v="0"/>
    <n v="12"/>
    <x v="7"/>
  </r>
  <r>
    <x v="2"/>
    <n v="326"/>
    <n v="244"/>
    <x v="0"/>
    <n v="0.1"/>
    <x v="0"/>
    <x v="298"/>
    <x v="0"/>
    <x v="2"/>
    <n v="195"/>
    <x v="1"/>
    <x v="67"/>
    <n v="18"/>
    <x v="20"/>
    <n v="24"/>
    <n v="5672329"/>
    <n v="567232.9"/>
    <n v="41956"/>
    <n v="413.45763888888899"/>
    <x v="0"/>
    <n v="12"/>
    <x v="7"/>
  </r>
  <r>
    <x v="2"/>
    <n v="415"/>
    <n v="401"/>
    <x v="0"/>
    <n v="0.1"/>
    <x v="0"/>
    <x v="299"/>
    <x v="1"/>
    <x v="2"/>
    <n v="314"/>
    <x v="1"/>
    <x v="68"/>
    <n v="85"/>
    <x v="12"/>
    <n v="12"/>
    <n v="8018865"/>
    <n v="801886.5"/>
    <n v="41858"/>
    <n v="511.45763888888899"/>
    <x v="0"/>
    <n v="12"/>
    <x v="7"/>
  </r>
  <r>
    <x v="2"/>
    <n v="445"/>
    <n v="406"/>
    <x v="0"/>
    <n v="0.1"/>
    <x v="0"/>
    <x v="300"/>
    <x v="2"/>
    <x v="2"/>
    <n v="317"/>
    <x v="1"/>
    <x v="25"/>
    <n v="54"/>
    <x v="3"/>
    <n v="17"/>
    <n v="9192164"/>
    <n v="919216.4"/>
    <n v="41983"/>
    <n v="386.45763888888899"/>
    <x v="0"/>
    <n v="12"/>
    <x v="7"/>
  </r>
  <r>
    <x v="1"/>
    <n v="261"/>
    <n v="439"/>
    <x v="0"/>
    <n v="0.1"/>
    <x v="0"/>
    <x v="301"/>
    <x v="1"/>
    <x v="2"/>
    <n v="336"/>
    <x v="1"/>
    <x v="69"/>
    <n v="95"/>
    <x v="7"/>
    <n v="8"/>
    <n v="4334161"/>
    <n v="433416.1"/>
    <n v="41654"/>
    <n v="715.45763888888905"/>
    <x v="0"/>
    <n v="12"/>
    <x v="7"/>
  </r>
  <r>
    <x v="2"/>
    <n v="399"/>
    <n v="254"/>
    <x v="0"/>
    <n v="0.1"/>
    <x v="0"/>
    <x v="272"/>
    <x v="1"/>
    <x v="2"/>
    <n v="119"/>
    <x v="1"/>
    <x v="25"/>
    <n v="54"/>
    <x v="19"/>
    <n v="7"/>
    <n v="7363574"/>
    <n v="736357.4"/>
    <n v="41938"/>
    <n v="431.45763888888899"/>
    <x v="0"/>
    <n v="12"/>
    <x v="7"/>
  </r>
  <r>
    <x v="2"/>
    <n v="345"/>
    <n v="303"/>
    <x v="0"/>
    <n v="0.1"/>
    <x v="0"/>
    <x v="119"/>
    <x v="2"/>
    <x v="1"/>
    <n v="239"/>
    <x v="1"/>
    <x v="70"/>
    <n v="76"/>
    <x v="4"/>
    <n v="22"/>
    <n v="6022755"/>
    <n v="602275.5"/>
    <n v="41884"/>
    <n v="485.45763888888899"/>
    <x v="0"/>
    <n v="12"/>
    <x v="7"/>
  </r>
  <r>
    <x v="0"/>
    <n v="106"/>
    <n v="33"/>
    <x v="0"/>
    <n v="0.1"/>
    <x v="0"/>
    <x v="176"/>
    <x v="2"/>
    <x v="1"/>
    <n v="33"/>
    <x v="1"/>
    <x v="20"/>
    <n v="21"/>
    <x v="18"/>
    <n v="25"/>
    <n v="1571606"/>
    <n v="157160.6"/>
    <n v="41925"/>
    <n v="444.45763888888899"/>
    <x v="0"/>
    <n v="12"/>
    <x v="7"/>
  </r>
  <r>
    <x v="1"/>
    <n v="279"/>
    <n v="209"/>
    <x v="0"/>
    <n v="0.1"/>
    <x v="0"/>
    <x v="302"/>
    <x v="1"/>
    <x v="2"/>
    <n v="165"/>
    <x v="1"/>
    <x v="71"/>
    <n v="56"/>
    <x v="16"/>
    <n v="21"/>
    <n v="4749888"/>
    <n v="474988.79999999999"/>
    <n v="41726"/>
    <n v="643.45763888888905"/>
    <x v="0"/>
    <n v="12"/>
    <x v="7"/>
  </r>
  <r>
    <x v="0"/>
    <n v="36"/>
    <n v="419"/>
    <x v="0"/>
    <n v="0.1"/>
    <x v="0"/>
    <x v="303"/>
    <x v="0"/>
    <x v="2"/>
    <n v="327"/>
    <x v="1"/>
    <x v="72"/>
    <n v="88"/>
    <x v="22"/>
    <n v="3"/>
    <n v="397544"/>
    <n v="39754.400000000001"/>
    <n v="41677"/>
    <n v="692.45763888888905"/>
    <x v="0"/>
    <n v="12"/>
    <x v="7"/>
  </r>
  <r>
    <x v="1"/>
    <n v="208"/>
    <n v="333"/>
    <x v="0"/>
    <n v="0.1"/>
    <x v="0"/>
    <x v="304"/>
    <x v="0"/>
    <x v="2"/>
    <n v="20"/>
    <x v="1"/>
    <x v="24"/>
    <n v="13"/>
    <x v="11"/>
    <n v="23"/>
    <n v="3378308"/>
    <n v="337830.8"/>
    <n v="41943"/>
    <n v="426.45763888888899"/>
    <x v="0"/>
    <n v="12"/>
    <x v="7"/>
  </r>
  <r>
    <x v="2"/>
    <n v="384"/>
    <n v="210"/>
    <x v="0"/>
    <n v="0.1"/>
    <x v="0"/>
    <x v="305"/>
    <x v="0"/>
    <x v="2"/>
    <n v="166"/>
    <x v="1"/>
    <x v="73"/>
    <n v="57"/>
    <x v="18"/>
    <n v="25"/>
    <n v="6971322"/>
    <n v="697132.2"/>
    <n v="41691"/>
    <n v="678.45763888888905"/>
    <x v="0"/>
    <n v="12"/>
    <x v="7"/>
  </r>
  <r>
    <x v="2"/>
    <n v="408"/>
    <n v="312"/>
    <x v="0"/>
    <n v="0.1"/>
    <x v="0"/>
    <x v="306"/>
    <x v="1"/>
    <x v="2"/>
    <n v="244"/>
    <x v="1"/>
    <x v="74"/>
    <n v="79"/>
    <x v="4"/>
    <n v="22"/>
    <n v="7749360"/>
    <n v="774936"/>
    <n v="41904"/>
    <n v="465.45763888888899"/>
    <x v="0"/>
    <n v="12"/>
    <x v="7"/>
  </r>
  <r>
    <x v="2"/>
    <n v="388"/>
    <n v="216"/>
    <x v="0"/>
    <n v="0.1"/>
    <x v="0"/>
    <x v="307"/>
    <x v="2"/>
    <x v="2"/>
    <n v="172"/>
    <x v="1"/>
    <x v="16"/>
    <n v="53"/>
    <x v="22"/>
    <n v="3"/>
    <n v="7027182"/>
    <n v="702718.2"/>
    <n v="41661"/>
    <n v="708.45763888888905"/>
    <x v="0"/>
    <n v="12"/>
    <x v="7"/>
  </r>
  <r>
    <x v="2"/>
    <n v="366"/>
    <n v="375"/>
    <x v="0"/>
    <n v="0.1"/>
    <x v="0"/>
    <x v="308"/>
    <x v="1"/>
    <x v="2"/>
    <n v="293"/>
    <x v="1"/>
    <x v="46"/>
    <n v="12"/>
    <x v="0"/>
    <n v="1"/>
    <n v="6461315"/>
    <n v="646131.5"/>
    <n v="41713"/>
    <n v="656.45763888888905"/>
    <x v="0"/>
    <n v="12"/>
    <x v="7"/>
  </r>
  <r>
    <x v="2"/>
    <n v="423"/>
    <n v="61"/>
    <x v="0"/>
    <n v="0.1"/>
    <x v="0"/>
    <x v="19"/>
    <x v="0"/>
    <x v="1"/>
    <n v="52"/>
    <x v="1"/>
    <x v="65"/>
    <n v="24"/>
    <x v="21"/>
    <n v="2"/>
    <n v="8326736"/>
    <n v="832673.6"/>
    <n v="41991"/>
    <n v="378.45763888888899"/>
    <x v="0"/>
    <n v="12"/>
    <x v="7"/>
  </r>
  <r>
    <x v="2"/>
    <n v="425"/>
    <n v="46"/>
    <x v="0"/>
    <n v="0.1"/>
    <x v="0"/>
    <x v="309"/>
    <x v="0"/>
    <x v="2"/>
    <n v="43"/>
    <x v="1"/>
    <x v="75"/>
    <n v="26"/>
    <x v="10"/>
    <n v="11"/>
    <n v="8357065"/>
    <n v="835706.5"/>
    <n v="41937"/>
    <n v="432.45763888888899"/>
    <x v="0"/>
    <n v="12"/>
    <x v="7"/>
  </r>
  <r>
    <x v="2"/>
    <n v="484"/>
    <n v="279"/>
    <x v="0"/>
    <n v="0.1"/>
    <x v="0"/>
    <x v="71"/>
    <x v="0"/>
    <x v="2"/>
    <n v="223"/>
    <x v="1"/>
    <x v="5"/>
    <n v="3"/>
    <x v="2"/>
    <n v="16"/>
    <n v="12166529"/>
    <n v="1216652.8999999999"/>
    <n v="41760"/>
    <n v="609.45763888888905"/>
    <x v="0"/>
    <n v="12"/>
    <x v="7"/>
  </r>
  <r>
    <x v="2"/>
    <n v="463"/>
    <n v="52"/>
    <x v="0"/>
    <n v="0.1"/>
    <x v="0"/>
    <x v="310"/>
    <x v="2"/>
    <x v="2"/>
    <n v="48"/>
    <x v="1"/>
    <x v="45"/>
    <n v="15"/>
    <x v="6"/>
    <n v="18"/>
    <n v="10021946"/>
    <n v="1002194.6"/>
    <n v="41721"/>
    <n v="648.45763888888905"/>
    <x v="0"/>
    <n v="12"/>
    <x v="7"/>
  </r>
  <r>
    <x v="1"/>
    <n v="197"/>
    <n v="124"/>
    <x v="0"/>
    <n v="0.1"/>
    <x v="0"/>
    <x v="19"/>
    <x v="0"/>
    <x v="1"/>
    <n v="52"/>
    <x v="1"/>
    <x v="65"/>
    <n v="24"/>
    <x v="23"/>
    <n v="20"/>
    <n v="3214265"/>
    <n v="321426.5"/>
    <n v="41810"/>
    <n v="559.45763888888905"/>
    <x v="0"/>
    <n v="12"/>
    <x v="7"/>
  </r>
  <r>
    <x v="2"/>
    <n v="417"/>
    <n v="359"/>
    <x v="0"/>
    <n v="0.1"/>
    <x v="0"/>
    <x v="311"/>
    <x v="0"/>
    <x v="2"/>
    <n v="280"/>
    <x v="1"/>
    <x v="46"/>
    <n v="12"/>
    <x v="17"/>
    <n v="15"/>
    <n v="8146942"/>
    <n v="814694.2"/>
    <n v="41899"/>
    <n v="470.45763888888899"/>
    <x v="0"/>
    <n v="12"/>
    <x v="7"/>
  </r>
  <r>
    <x v="0"/>
    <n v="76"/>
    <n v="20"/>
    <x v="0"/>
    <n v="0.1"/>
    <x v="0"/>
    <x v="304"/>
    <x v="0"/>
    <x v="2"/>
    <n v="20"/>
    <x v="1"/>
    <x v="24"/>
    <n v="13"/>
    <x v="16"/>
    <n v="21"/>
    <n v="1088347"/>
    <n v="108834.7"/>
    <n v="41992"/>
    <n v="377.45763888888899"/>
    <x v="0"/>
    <n v="12"/>
    <x v="7"/>
  </r>
  <r>
    <x v="2"/>
    <n v="418"/>
    <n v="48"/>
    <x v="0"/>
    <n v="0.1"/>
    <x v="0"/>
    <x v="312"/>
    <x v="0"/>
    <x v="2"/>
    <n v="45"/>
    <x v="1"/>
    <x v="76"/>
    <n v="27"/>
    <x v="23"/>
    <n v="20"/>
    <n v="8216030"/>
    <n v="821603"/>
    <n v="41764"/>
    <n v="605.45763888888905"/>
    <x v="0"/>
    <n v="12"/>
    <x v="7"/>
  </r>
  <r>
    <x v="0"/>
    <n v="83"/>
    <n v="155"/>
    <x v="0"/>
    <n v="0.1"/>
    <x v="0"/>
    <x v="313"/>
    <x v="2"/>
    <x v="2"/>
    <n v="123"/>
    <x v="1"/>
    <x v="77"/>
    <n v="49"/>
    <x v="22"/>
    <n v="3"/>
    <n v="1211056"/>
    <n v="121105.60000000001"/>
    <n v="41913"/>
    <n v="456.45763888888899"/>
    <x v="0"/>
    <n v="12"/>
    <x v="7"/>
  </r>
  <r>
    <x v="2"/>
    <n v="405"/>
    <n v="336"/>
    <x v="0"/>
    <n v="0.1"/>
    <x v="0"/>
    <x v="314"/>
    <x v="0"/>
    <x v="2"/>
    <n v="259"/>
    <x v="1"/>
    <x v="25"/>
    <n v="54"/>
    <x v="16"/>
    <n v="21"/>
    <n v="7695672"/>
    <n v="769567.2"/>
    <n v="41766"/>
    <n v="603.45763888888905"/>
    <x v="0"/>
    <n v="12"/>
    <x v="7"/>
  </r>
  <r>
    <x v="1"/>
    <n v="199"/>
    <n v="365"/>
    <x v="0"/>
    <n v="0.1"/>
    <x v="0"/>
    <x v="315"/>
    <x v="0"/>
    <x v="2"/>
    <n v="286"/>
    <x v="1"/>
    <x v="60"/>
    <n v="9"/>
    <x v="17"/>
    <n v="15"/>
    <n v="3240465"/>
    <n v="324046.5"/>
    <n v="41909"/>
    <n v="460.45763888888899"/>
    <x v="0"/>
    <n v="12"/>
    <x v="7"/>
  </r>
  <r>
    <x v="2"/>
    <n v="435"/>
    <n v="334"/>
    <x v="0"/>
    <n v="0.1"/>
    <x v="0"/>
    <x v="316"/>
    <x v="0"/>
    <x v="2"/>
    <n v="257"/>
    <x v="1"/>
    <x v="78"/>
    <n v="82"/>
    <x v="0"/>
    <n v="1"/>
    <n v="8821180"/>
    <n v="882118"/>
    <n v="41724"/>
    <n v="645.45763888888905"/>
    <x v="0"/>
    <n v="12"/>
    <x v="7"/>
  </r>
  <r>
    <x v="2"/>
    <n v="334"/>
    <n v="335"/>
    <x v="0"/>
    <n v="0.1"/>
    <x v="0"/>
    <x v="317"/>
    <x v="1"/>
    <x v="2"/>
    <n v="258"/>
    <x v="1"/>
    <x v="78"/>
    <n v="82"/>
    <x v="16"/>
    <n v="21"/>
    <n v="5812922"/>
    <n v="581292.19999999995"/>
    <n v="41960"/>
    <n v="409.45763888888899"/>
    <x v="0"/>
    <n v="12"/>
    <x v="7"/>
  </r>
  <r>
    <x v="2"/>
    <n v="349"/>
    <n v="75"/>
    <x v="0"/>
    <n v="0.1"/>
    <x v="0"/>
    <x v="164"/>
    <x v="0"/>
    <x v="1"/>
    <n v="63"/>
    <x v="1"/>
    <x v="79"/>
    <n v="28"/>
    <x v="13"/>
    <n v="5"/>
    <n v="6157545"/>
    <n v="615754.5"/>
    <n v="41781"/>
    <n v="588.45763888888905"/>
    <x v="0"/>
    <n v="12"/>
    <x v="7"/>
  </r>
  <r>
    <x v="1"/>
    <n v="168"/>
    <n v="175"/>
    <x v="0"/>
    <n v="0.1"/>
    <x v="0"/>
    <x v="318"/>
    <x v="2"/>
    <x v="1"/>
    <n v="140"/>
    <x v="1"/>
    <x v="5"/>
    <n v="3"/>
    <x v="2"/>
    <n v="16"/>
    <n v="2567520"/>
    <n v="256752"/>
    <n v="41685"/>
    <n v="684.45763888888905"/>
    <x v="0"/>
    <n v="12"/>
    <x v="7"/>
  </r>
  <r>
    <x v="1"/>
    <n v="213"/>
    <n v="14"/>
    <x v="0"/>
    <n v="0.1"/>
    <x v="0"/>
    <x v="204"/>
    <x v="2"/>
    <x v="1"/>
    <n v="14"/>
    <x v="1"/>
    <x v="80"/>
    <n v="10"/>
    <x v="23"/>
    <n v="20"/>
    <n v="3472976"/>
    <n v="347297.6"/>
    <n v="41826"/>
    <n v="512.45763888888905"/>
    <x v="0"/>
    <n v="11"/>
    <x v="0"/>
  </r>
  <r>
    <x v="2"/>
    <n v="393"/>
    <n v="35"/>
    <x v="0"/>
    <n v="0.1"/>
    <x v="0"/>
    <x v="204"/>
    <x v="2"/>
    <x v="1"/>
    <n v="14"/>
    <x v="1"/>
    <x v="80"/>
    <n v="10"/>
    <x v="18"/>
    <n v="25"/>
    <n v="7205496"/>
    <n v="720549.6"/>
    <n v="41939"/>
    <n v="399.45763888888899"/>
    <x v="0"/>
    <n v="11"/>
    <x v="0"/>
  </r>
  <r>
    <x v="2"/>
    <n v="467"/>
    <n v="115"/>
    <x v="0"/>
    <n v="0.1"/>
    <x v="0"/>
    <x v="319"/>
    <x v="2"/>
    <x v="0"/>
    <n v="97"/>
    <x v="1"/>
    <x v="5"/>
    <n v="3"/>
    <x v="11"/>
    <n v="23"/>
    <n v="10142938"/>
    <n v="1014293.8"/>
    <n v="41722"/>
    <n v="616.45763888888905"/>
    <x v="0"/>
    <n v="11"/>
    <x v="0"/>
  </r>
  <r>
    <x v="1"/>
    <n v="163"/>
    <n v="129"/>
    <x v="0"/>
    <n v="0.1"/>
    <x v="0"/>
    <x v="320"/>
    <x v="2"/>
    <x v="2"/>
    <n v="106"/>
    <x v="1"/>
    <x v="81"/>
    <n v="44"/>
    <x v="19"/>
    <n v="7"/>
    <n v="2475475"/>
    <n v="247547.5"/>
    <n v="41926"/>
    <n v="412.45763888888899"/>
    <x v="0"/>
    <n v="11"/>
    <x v="0"/>
  </r>
  <r>
    <x v="2"/>
    <n v="483"/>
    <n v="428"/>
    <x v="0"/>
    <n v="0.1"/>
    <x v="0"/>
    <x v="321"/>
    <x v="1"/>
    <x v="0"/>
    <n v="329"/>
    <x v="1"/>
    <x v="82"/>
    <n v="90"/>
    <x v="21"/>
    <n v="2"/>
    <n v="11888801"/>
    <n v="1188880.1000000001"/>
    <n v="41648"/>
    <n v="690.45763888888905"/>
    <x v="0"/>
    <n v="11"/>
    <x v="0"/>
  </r>
  <r>
    <x v="2"/>
    <n v="360"/>
    <n v="173"/>
    <x v="0"/>
    <n v="0.1"/>
    <x v="0"/>
    <x v="19"/>
    <x v="0"/>
    <x v="1"/>
    <n v="52"/>
    <x v="1"/>
    <x v="5"/>
    <n v="3"/>
    <x v="1"/>
    <n v="19"/>
    <n v="6335917"/>
    <n v="633591.69999999995"/>
    <n v="41756"/>
    <n v="582.45763888888905"/>
    <x v="0"/>
    <n v="11"/>
    <x v="0"/>
  </r>
  <r>
    <x v="2"/>
    <n v="386"/>
    <n v="45"/>
    <x v="0"/>
    <n v="0.1"/>
    <x v="0"/>
    <x v="153"/>
    <x v="2"/>
    <x v="1"/>
    <n v="42"/>
    <x v="1"/>
    <x v="7"/>
    <n v="25"/>
    <x v="0"/>
    <n v="1"/>
    <n v="7012618"/>
    <n v="701261.8"/>
    <n v="41796"/>
    <n v="542.45763888888905"/>
    <x v="0"/>
    <n v="11"/>
    <x v="0"/>
  </r>
  <r>
    <x v="2"/>
    <n v="450"/>
    <n v="13"/>
    <x v="0"/>
    <n v="0.1"/>
    <x v="0"/>
    <x v="291"/>
    <x v="0"/>
    <x v="0"/>
    <n v="13"/>
    <x v="1"/>
    <x v="60"/>
    <n v="9"/>
    <x v="12"/>
    <n v="12"/>
    <n v="9271823"/>
    <n v="927182.3"/>
    <n v="41777"/>
    <n v="561.45763888888905"/>
    <x v="0"/>
    <n v="11"/>
    <x v="0"/>
  </r>
  <r>
    <x v="1"/>
    <n v="290"/>
    <n v="76"/>
    <x v="0"/>
    <n v="0.1"/>
    <x v="0"/>
    <x v="322"/>
    <x v="1"/>
    <x v="2"/>
    <n v="64"/>
    <x v="1"/>
    <x v="76"/>
    <n v="27"/>
    <x v="5"/>
    <n v="10"/>
    <n v="4963605"/>
    <n v="496360.5"/>
    <n v="41964"/>
    <n v="374.45763888888899"/>
    <x v="0"/>
    <n v="11"/>
    <x v="0"/>
  </r>
  <r>
    <x v="2"/>
    <n v="444"/>
    <n v="167"/>
    <x v="0"/>
    <n v="0.1"/>
    <x v="0"/>
    <x v="323"/>
    <x v="2"/>
    <x v="2"/>
    <n v="134"/>
    <x v="1"/>
    <x v="6"/>
    <n v="48"/>
    <x v="1"/>
    <n v="19"/>
    <n v="9170593"/>
    <n v="917059.3"/>
    <n v="41778"/>
    <n v="560.45763888888905"/>
    <x v="0"/>
    <n v="11"/>
    <x v="0"/>
  </r>
  <r>
    <x v="2"/>
    <n v="336"/>
    <n v="243"/>
    <x v="0"/>
    <n v="0.1"/>
    <x v="0"/>
    <x v="187"/>
    <x v="2"/>
    <x v="0"/>
    <n v="194"/>
    <x v="1"/>
    <x v="83"/>
    <n v="66"/>
    <x v="1"/>
    <n v="19"/>
    <n v="5915290"/>
    <n v="591529"/>
    <n v="41970"/>
    <n v="368.45763888888899"/>
    <x v="0"/>
    <n v="11"/>
    <x v="0"/>
  </r>
  <r>
    <x v="2"/>
    <n v="466"/>
    <n v="282"/>
    <x v="0"/>
    <n v="0.1"/>
    <x v="0"/>
    <x v="324"/>
    <x v="2"/>
    <x v="0"/>
    <n v="225"/>
    <x v="1"/>
    <x v="83"/>
    <n v="66"/>
    <x v="5"/>
    <n v="10"/>
    <n v="10142149"/>
    <n v="1014214.9"/>
    <n v="41866"/>
    <n v="472.45763888888899"/>
    <x v="0"/>
    <n v="11"/>
    <x v="0"/>
  </r>
  <r>
    <x v="0"/>
    <n v="26"/>
    <n v="43"/>
    <x v="0"/>
    <n v="0.1"/>
    <x v="0"/>
    <x v="325"/>
    <x v="2"/>
    <x v="1"/>
    <n v="40"/>
    <x v="1"/>
    <x v="52"/>
    <n v="14"/>
    <x v="3"/>
    <n v="17"/>
    <n v="236607"/>
    <n v="23660.7"/>
    <n v="41828"/>
    <n v="480.45763888888899"/>
    <x v="0"/>
    <n v="10"/>
    <x v="8"/>
  </r>
  <r>
    <x v="0"/>
    <n v="8"/>
    <n v="176"/>
    <x v="0"/>
    <n v="0.1"/>
    <x v="0"/>
    <x v="219"/>
    <x v="1"/>
    <x v="0"/>
    <n v="3"/>
    <x v="1"/>
    <x v="5"/>
    <n v="3"/>
    <x v="13"/>
    <n v="5"/>
    <n v="73320"/>
    <n v="7332"/>
    <n v="41921"/>
    <n v="387.45763888888899"/>
    <x v="0"/>
    <n v="10"/>
    <x v="8"/>
  </r>
  <r>
    <x v="2"/>
    <n v="323"/>
    <n v="174"/>
    <x v="0"/>
    <n v="0.1"/>
    <x v="0"/>
    <x v="225"/>
    <x v="2"/>
    <x v="0"/>
    <n v="105"/>
    <x v="1"/>
    <x v="5"/>
    <n v="3"/>
    <x v="0"/>
    <n v="1"/>
    <n v="5633553"/>
    <n v="563355.30000000005"/>
    <n v="41701"/>
    <n v="607.45763888888905"/>
    <x v="0"/>
    <n v="10"/>
    <x v="8"/>
  </r>
  <r>
    <x v="1"/>
    <n v="176"/>
    <n v="151"/>
    <x v="0"/>
    <n v="0.1"/>
    <x v="0"/>
    <x v="326"/>
    <x v="1"/>
    <x v="0"/>
    <n v="120"/>
    <x v="1"/>
    <x v="5"/>
    <n v="3"/>
    <x v="7"/>
    <n v="8"/>
    <n v="2696026"/>
    <n v="269602.59999999998"/>
    <n v="41904"/>
    <n v="404.45763888888899"/>
    <x v="0"/>
    <n v="10"/>
    <x v="8"/>
  </r>
  <r>
    <x v="0"/>
    <n v="65"/>
    <n v="159"/>
    <x v="0"/>
    <n v="0.1"/>
    <x v="0"/>
    <x v="327"/>
    <x v="0"/>
    <x v="2"/>
    <n v="127"/>
    <x v="1"/>
    <x v="5"/>
    <n v="3"/>
    <x v="18"/>
    <n v="25"/>
    <n v="925945"/>
    <n v="92594.5"/>
    <n v="41759"/>
    <n v="549.45763888888905"/>
    <x v="0"/>
    <n v="10"/>
    <x v="8"/>
  </r>
  <r>
    <x v="0"/>
    <n v="35"/>
    <n v="177"/>
    <x v="0"/>
    <n v="0.1"/>
    <x v="0"/>
    <x v="328"/>
    <x v="2"/>
    <x v="1"/>
    <n v="141"/>
    <x v="1"/>
    <x v="5"/>
    <n v="3"/>
    <x v="16"/>
    <n v="21"/>
    <n v="378905"/>
    <n v="37890.5"/>
    <n v="41919"/>
    <n v="389.45763888888899"/>
    <x v="0"/>
    <n v="10"/>
    <x v="8"/>
  </r>
  <r>
    <x v="2"/>
    <n v="479"/>
    <n v="410"/>
    <x v="0"/>
    <n v="0.1"/>
    <x v="0"/>
    <x v="329"/>
    <x v="0"/>
    <x v="1"/>
    <n v="321"/>
    <x v="1"/>
    <x v="42"/>
    <n v="87"/>
    <x v="12"/>
    <n v="12"/>
    <n v="11473089"/>
    <n v="1147308.8999999999"/>
    <n v="41832"/>
    <n v="476.45763888888899"/>
    <x v="0"/>
    <n v="10"/>
    <x v="8"/>
  </r>
  <r>
    <x v="1"/>
    <n v="249"/>
    <n v="471"/>
    <x v="0"/>
    <n v="0.1"/>
    <x v="0"/>
    <x v="330"/>
    <x v="2"/>
    <x v="0"/>
    <n v="351"/>
    <x v="1"/>
    <x v="84"/>
    <n v="100"/>
    <x v="1"/>
    <n v="19"/>
    <n v="4082052"/>
    <n v="408205.2"/>
    <n v="41913"/>
    <n v="395.45763888888899"/>
    <x v="0"/>
    <n v="10"/>
    <x v="8"/>
  </r>
  <r>
    <x v="2"/>
    <n v="351"/>
    <n v="15"/>
    <x v="0"/>
    <n v="0.1"/>
    <x v="0"/>
    <x v="331"/>
    <x v="2"/>
    <x v="2"/>
    <n v="15"/>
    <x v="1"/>
    <x v="85"/>
    <n v="11"/>
    <x v="17"/>
    <n v="15"/>
    <n v="6171111"/>
    <n v="617111.1"/>
    <n v="41694"/>
    <n v="583.45763888888905"/>
    <x v="0"/>
    <n v="9"/>
    <x v="11"/>
  </r>
  <r>
    <x v="2"/>
    <n v="460"/>
    <n v="26"/>
    <x v="0"/>
    <n v="0.1"/>
    <x v="0"/>
    <x v="49"/>
    <x v="0"/>
    <x v="1"/>
    <n v="26"/>
    <x v="1"/>
    <x v="67"/>
    <n v="18"/>
    <x v="7"/>
    <n v="8"/>
    <n v="9777612"/>
    <n v="977761.2"/>
    <n v="41824"/>
    <n v="453.45763888888899"/>
    <x v="0"/>
    <n v="9"/>
    <x v="11"/>
  </r>
  <r>
    <x v="1"/>
    <n v="174"/>
    <n v="478"/>
    <x v="0"/>
    <n v="0.1"/>
    <x v="0"/>
    <x v="332"/>
    <x v="0"/>
    <x v="1"/>
    <n v="354"/>
    <x v="1"/>
    <x v="60"/>
    <n v="9"/>
    <x v="14"/>
    <n v="9"/>
    <n v="2676258"/>
    <n v="267625.8"/>
    <n v="41678"/>
    <n v="599.45763888888905"/>
    <x v="0"/>
    <n v="9"/>
    <x v="11"/>
  </r>
  <r>
    <x v="2"/>
    <n v="357"/>
    <n v="31"/>
    <x v="0"/>
    <n v="0.1"/>
    <x v="0"/>
    <x v="333"/>
    <x v="2"/>
    <x v="1"/>
    <n v="31"/>
    <x v="1"/>
    <x v="24"/>
    <n v="13"/>
    <x v="17"/>
    <n v="15"/>
    <n v="6306225"/>
    <n v="630622.5"/>
    <n v="41787"/>
    <n v="490.45763888888899"/>
    <x v="0"/>
    <n v="9"/>
    <x v="11"/>
  </r>
  <r>
    <x v="2"/>
    <n v="411"/>
    <n v="361"/>
    <x v="0"/>
    <n v="0.1"/>
    <x v="0"/>
    <x v="57"/>
    <x v="0"/>
    <x v="0"/>
    <n v="282"/>
    <x v="1"/>
    <x v="86"/>
    <n v="83"/>
    <x v="15"/>
    <n v="13"/>
    <n v="7768660"/>
    <n v="776866"/>
    <n v="41805"/>
    <n v="472.45763888888899"/>
    <x v="0"/>
    <n v="9"/>
    <x v="11"/>
  </r>
  <r>
    <x v="2"/>
    <n v="368"/>
    <n v="132"/>
    <x v="0"/>
    <n v="0.1"/>
    <x v="0"/>
    <x v="83"/>
    <x v="0"/>
    <x v="1"/>
    <n v="62"/>
    <x v="1"/>
    <x v="87"/>
    <n v="45"/>
    <x v="1"/>
    <n v="19"/>
    <n v="6531368"/>
    <n v="653136.80000000005"/>
    <n v="41644"/>
    <n v="603.45763888888905"/>
    <x v="0"/>
    <n v="8"/>
    <x v="1"/>
  </r>
  <r>
    <x v="2"/>
    <n v="453"/>
    <n v="131"/>
    <x v="0"/>
    <n v="0.1"/>
    <x v="0"/>
    <x v="334"/>
    <x v="0"/>
    <x v="1"/>
    <n v="108"/>
    <x v="1"/>
    <x v="87"/>
    <n v="45"/>
    <x v="23"/>
    <n v="20"/>
    <n v="9423322"/>
    <n v="942332.2"/>
    <n v="41792"/>
    <n v="455.45763888888899"/>
    <x v="0"/>
    <n v="8"/>
    <x v="1"/>
  </r>
  <r>
    <x v="2"/>
    <n v="419"/>
    <n v="226"/>
    <x v="0"/>
    <n v="0.1"/>
    <x v="0"/>
    <x v="335"/>
    <x v="1"/>
    <x v="0"/>
    <n v="178"/>
    <x v="1"/>
    <x v="46"/>
    <n v="12"/>
    <x v="18"/>
    <n v="25"/>
    <n v="8223511"/>
    <n v="822351.1"/>
    <n v="41873"/>
    <n v="374.45763888888899"/>
    <x v="0"/>
    <n v="8"/>
    <x v="1"/>
  </r>
  <r>
    <x v="2"/>
    <n v="333"/>
    <n v="107"/>
    <x v="0"/>
    <n v="0.1"/>
    <x v="0"/>
    <x v="336"/>
    <x v="2"/>
    <x v="2"/>
    <n v="92"/>
    <x v="1"/>
    <x v="88"/>
    <n v="35"/>
    <x v="24"/>
    <n v="14"/>
    <n v="5786740"/>
    <n v="578674"/>
    <n v="41723"/>
    <n v="524.45763888888905"/>
    <x v="0"/>
    <n v="8"/>
    <x v="1"/>
  </r>
  <r>
    <x v="0"/>
    <n v="161"/>
    <n v="256"/>
    <x v="0"/>
    <n v="0.1"/>
    <x v="0"/>
    <x v="337"/>
    <x v="2"/>
    <x v="1"/>
    <n v="205"/>
    <x v="1"/>
    <x v="31"/>
    <n v="33"/>
    <x v="19"/>
    <n v="7"/>
    <n v="2435557"/>
    <n v="243555.7"/>
    <n v="41864"/>
    <n v="383.45763888888899"/>
    <x v="0"/>
    <n v="8"/>
    <x v="1"/>
  </r>
  <r>
    <x v="2"/>
    <n v="371"/>
    <n v="25"/>
    <x v="0"/>
    <n v="0.1"/>
    <x v="0"/>
    <x v="338"/>
    <x v="2"/>
    <x v="2"/>
    <n v="25"/>
    <x v="1"/>
    <x v="5"/>
    <n v="3"/>
    <x v="21"/>
    <n v="2"/>
    <n v="6628642"/>
    <n v="662864.19999999995"/>
    <n v="41787"/>
    <n v="490.45763888888899"/>
    <x v="0"/>
    <n v="9"/>
    <x v="11"/>
  </r>
  <r>
    <x v="0"/>
    <n v="151"/>
    <n v="215"/>
    <x v="0"/>
    <n v="0.1"/>
    <x v="0"/>
    <x v="339"/>
    <x v="2"/>
    <x v="2"/>
    <n v="171"/>
    <x v="1"/>
    <x v="89"/>
    <n v="59"/>
    <x v="13"/>
    <n v="5"/>
    <n v="2282630"/>
    <n v="228263"/>
    <n v="41668"/>
    <n v="639.45763888888905"/>
    <x v="0"/>
    <n v="10"/>
    <x v="8"/>
  </r>
  <r>
    <x v="2"/>
    <n v="355"/>
    <n v="270"/>
    <x v="0"/>
    <n v="0.1"/>
    <x v="0"/>
    <x v="340"/>
    <x v="1"/>
    <x v="2"/>
    <n v="214"/>
    <x v="1"/>
    <x v="90"/>
    <n v="70"/>
    <x v="5"/>
    <n v="10"/>
    <n v="6238359"/>
    <n v="623835.9"/>
    <n v="41735"/>
    <n v="542.45763888888905"/>
    <x v="0"/>
    <n v="9"/>
    <x v="11"/>
  </r>
  <r>
    <x v="2"/>
    <n v="377"/>
    <n v="16"/>
    <x v="0"/>
    <n v="0.1"/>
    <x v="0"/>
    <x v="341"/>
    <x v="2"/>
    <x v="0"/>
    <n v="16"/>
    <x v="1"/>
    <x v="46"/>
    <n v="12"/>
    <x v="22"/>
    <n v="3"/>
    <n v="6746912"/>
    <n v="674691.2"/>
    <n v="41710"/>
    <n v="567.45763888888905"/>
    <x v="0"/>
    <n v="9"/>
    <x v="11"/>
  </r>
  <r>
    <x v="0"/>
    <n v="38"/>
    <n v="112"/>
    <x v="0"/>
    <n v="0.1"/>
    <x v="0"/>
    <x v="184"/>
    <x v="2"/>
    <x v="2"/>
    <n v="95"/>
    <x v="1"/>
    <x v="91"/>
    <n v="37"/>
    <x v="7"/>
    <n v="8"/>
    <n v="425004"/>
    <n v="42500.4"/>
    <n v="41835"/>
    <n v="406.29166666666401"/>
    <x v="0"/>
    <n v="8"/>
    <x v="1"/>
  </r>
  <r>
    <x v="0"/>
    <n v="55"/>
    <n v="261"/>
    <x v="0"/>
    <n v="0.1"/>
    <x v="0"/>
    <x v="277"/>
    <x v="2"/>
    <x v="0"/>
    <n v="209"/>
    <x v="1"/>
    <x v="49"/>
    <n v="69"/>
    <x v="13"/>
    <n v="5"/>
    <n v="702817"/>
    <n v="70281.7"/>
    <n v="41737"/>
    <n v="479.29166666666401"/>
    <x v="0"/>
    <n v="7"/>
    <x v="9"/>
  </r>
  <r>
    <x v="2"/>
    <n v="412"/>
    <n v="469"/>
    <x v="0"/>
    <n v="0.1"/>
    <x v="0"/>
    <x v="277"/>
    <x v="2"/>
    <x v="0"/>
    <n v="209"/>
    <x v="1"/>
    <x v="49"/>
    <n v="69"/>
    <x v="16"/>
    <n v="21"/>
    <n v="7940991"/>
    <n v="794099.1"/>
    <n v="41849"/>
    <n v="367.29166666666401"/>
    <x v="0"/>
    <n v="7"/>
    <x v="9"/>
  </r>
  <r>
    <x v="2"/>
    <n v="475"/>
    <n v="95"/>
    <x v="0"/>
    <n v="0.1"/>
    <x v="0"/>
    <x v="342"/>
    <x v="0"/>
    <x v="2"/>
    <n v="83"/>
    <x v="1"/>
    <x v="92"/>
    <n v="32"/>
    <x v="1"/>
    <n v="19"/>
    <n v="10984574"/>
    <n v="1098457.3999999999"/>
    <n v="41691"/>
    <n v="523.25"/>
    <x v="0"/>
    <n v="7"/>
    <x v="9"/>
  </r>
  <r>
    <x v="2"/>
    <n v="447"/>
    <n v="231"/>
    <x v="0"/>
    <n v="0.1"/>
    <x v="0"/>
    <x v="343"/>
    <x v="2"/>
    <x v="0"/>
    <n v="183"/>
    <x v="1"/>
    <x v="93"/>
    <n v="4"/>
    <x v="20"/>
    <n v="24"/>
    <n v="9222310"/>
    <n v="922231"/>
    <n v="41747"/>
    <n v="469.33333333333599"/>
    <x v="0"/>
    <n v="7"/>
    <x v="9"/>
  </r>
  <r>
    <x v="0"/>
    <n v="115"/>
    <n v="290"/>
    <x v="0"/>
    <n v="0.1"/>
    <x v="0"/>
    <x v="344"/>
    <x v="2"/>
    <x v="2"/>
    <n v="231"/>
    <x v="1"/>
    <x v="94"/>
    <n v="74"/>
    <x v="6"/>
    <n v="18"/>
    <n v="1708259"/>
    <n v="170825.9"/>
    <n v="41713"/>
    <n v="503.33333333333599"/>
    <x v="0"/>
    <n v="7"/>
    <x v="9"/>
  </r>
  <r>
    <x v="2"/>
    <n v="437"/>
    <n v="24"/>
    <x v="0"/>
    <n v="0.1"/>
    <x v="0"/>
    <x v="345"/>
    <x v="0"/>
    <x v="2"/>
    <n v="24"/>
    <x v="1"/>
    <x v="95"/>
    <n v="17"/>
    <x v="1"/>
    <n v="19"/>
    <n v="8880021"/>
    <n v="888002.1"/>
    <n v="41847"/>
    <n v="369.33333333333599"/>
    <x v="0"/>
    <n v="7"/>
    <x v="9"/>
  </r>
  <r>
    <x v="1"/>
    <n v="251"/>
    <n v="229"/>
    <x v="0"/>
    <n v="0.1"/>
    <x v="0"/>
    <x v="346"/>
    <x v="2"/>
    <x v="0"/>
    <n v="181"/>
    <x v="1"/>
    <x v="96"/>
    <n v="62"/>
    <x v="13"/>
    <n v="5"/>
    <n v="4139381"/>
    <n v="413938.1"/>
    <n v="41691"/>
    <n v="525.33333333333599"/>
    <x v="0"/>
    <n v="7"/>
    <x v="9"/>
  </r>
  <r>
    <x v="1"/>
    <n v="312"/>
    <n v="440"/>
    <x v="0"/>
    <n v="0.1"/>
    <x v="0"/>
    <x v="347"/>
    <x v="0"/>
    <x v="2"/>
    <n v="337"/>
    <x v="1"/>
    <x v="97"/>
    <n v="96"/>
    <x v="1"/>
    <n v="19"/>
    <n v="5304891"/>
    <n v="530489.1"/>
    <n v="41688"/>
    <n v="528.33333333333599"/>
    <x v="0"/>
    <n v="7"/>
    <x v="9"/>
  </r>
  <r>
    <x v="0"/>
    <n v="7"/>
    <n v="5"/>
    <x v="0"/>
    <n v="0.1"/>
    <x v="0"/>
    <x v="348"/>
    <x v="1"/>
    <x v="1"/>
    <n v="5"/>
    <x v="1"/>
    <x v="93"/>
    <n v="4"/>
    <x v="2"/>
    <n v="16"/>
    <n v="66995"/>
    <n v="6699.5"/>
    <n v="41649"/>
    <n v="567.33333333333599"/>
    <x v="0"/>
    <n v="7"/>
    <x v="9"/>
  </r>
  <r>
    <x v="0"/>
    <n v="3"/>
    <n v="6"/>
    <x v="0"/>
    <n v="0.1"/>
    <x v="0"/>
    <x v="349"/>
    <x v="2"/>
    <x v="1"/>
    <n v="6"/>
    <x v="1"/>
    <x v="43"/>
    <n v="5"/>
    <x v="1"/>
    <n v="19"/>
    <n v="25932"/>
    <n v="2593.1999999999998"/>
    <n v="41760"/>
    <n v="456.33333333333599"/>
    <x v="0"/>
    <n v="7"/>
    <x v="9"/>
  </r>
  <r>
    <x v="0"/>
    <n v="2"/>
    <n v="2"/>
    <x v="0"/>
    <n v="0.1"/>
    <x v="0"/>
    <x v="350"/>
    <x v="0"/>
    <x v="2"/>
    <n v="2"/>
    <x v="1"/>
    <x v="98"/>
    <n v="2"/>
    <x v="1"/>
    <n v="19"/>
    <n v="24700"/>
    <n v="2470"/>
    <n v="41721"/>
    <n v="495.33333333333599"/>
    <x v="0"/>
    <n v="7"/>
    <x v="9"/>
  </r>
  <r>
    <x v="0"/>
    <n v="1"/>
    <n v="4"/>
    <x v="0"/>
    <n v="0.1"/>
    <x v="0"/>
    <x v="351"/>
    <x v="1"/>
    <x v="2"/>
    <n v="4"/>
    <x v="1"/>
    <x v="98"/>
    <n v="2"/>
    <x v="6"/>
    <n v="18"/>
    <n v="23725"/>
    <n v="2372.5"/>
    <n v="41654"/>
    <n v="562.33333333333599"/>
    <x v="0"/>
    <n v="7"/>
    <x v="9"/>
  </r>
  <r>
    <x v="0"/>
    <n v="1"/>
    <n v="7"/>
    <x v="0"/>
    <n v="0.1"/>
    <x v="0"/>
    <x v="127"/>
    <x v="0"/>
    <x v="0"/>
    <n v="7"/>
    <x v="1"/>
    <x v="98"/>
    <n v="2"/>
    <x v="12"/>
    <n v="12"/>
    <n v="23725"/>
    <n v="2372.5"/>
    <n v="41720"/>
    <n v="496.33333333333599"/>
    <x v="0"/>
    <n v="7"/>
    <x v="9"/>
  </r>
  <r>
    <x v="1"/>
    <n v="303"/>
    <n v="29"/>
    <x v="0"/>
    <n v="0.1"/>
    <x v="0"/>
    <x v="352"/>
    <x v="0"/>
    <x v="1"/>
    <n v="29"/>
    <x v="1"/>
    <x v="99"/>
    <n v="20"/>
    <x v="11"/>
    <n v="23"/>
    <n v="5145971"/>
    <n v="514597.1"/>
    <n v="41772"/>
    <n v="444.33333333333599"/>
    <x v="0"/>
    <n v="7"/>
    <x v="9"/>
  </r>
  <r>
    <x v="2"/>
    <n v="394"/>
    <n v="434"/>
    <x v="0"/>
    <n v="0.1"/>
    <x v="0"/>
    <x v="353"/>
    <x v="1"/>
    <x v="2"/>
    <n v="332"/>
    <x v="1"/>
    <x v="50"/>
    <n v="34"/>
    <x v="20"/>
    <n v="24"/>
    <n v="7209096"/>
    <n v="720909.6"/>
    <n v="41658"/>
    <n v="558.33333333333599"/>
    <x v="0"/>
    <n v="7"/>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3FB326-7A4E-4C04-A6D8-27C55E4D46DC}" name="PivotTable1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2">
    <pivotField showAll="0"/>
    <pivotField dataField="1" showAll="0"/>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numFmtId="166" showAll="0"/>
    <pivotField numFmtId="166" showAll="0"/>
    <pivotField showAll="0"/>
    <pivotField numFmtId="1" showAll="0"/>
    <pivotField showAll="0"/>
    <pivotField showAll="0"/>
    <pivotField showAll="0"/>
  </pivotFields>
  <rowItems count="1">
    <i/>
  </rowItems>
  <colItems count="1">
    <i/>
  </colItems>
  <dataFields count="1">
    <dataField name="Sum of Rank"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CD1BA1D-44F0-49F0-9EEA-A1EC7FA1C354}" name="PivotTable17"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C48:D51" firstHeaderRow="1" firstDataRow="1" firstDataCol="1"/>
  <pivotFields count="22">
    <pivotField showAll="0">
      <items count="4">
        <item x="2"/>
        <item x="1"/>
        <item x="0"/>
        <item t="default"/>
      </items>
    </pivotField>
    <pivotField showAll="0"/>
    <pivotField showAll="0"/>
    <pivotField showAll="0">
      <items count="6">
        <item x="4"/>
        <item x="0"/>
        <item x="3"/>
        <item x="1"/>
        <item x="2"/>
        <item t="default"/>
      </items>
    </pivotField>
    <pivotField numFmtId="9" showAll="0"/>
    <pivotField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dataField="1" numFmtId="166" showAll="0"/>
    <pivotField numFmtId="166" showAll="0"/>
    <pivotField showAll="0"/>
    <pivotField numFmtId="1" showAll="0"/>
    <pivotField showAll="0"/>
    <pivotField showAll="0"/>
    <pivotField showAll="0"/>
  </pivotFields>
  <rowFields count="1">
    <field x="7"/>
  </rowFields>
  <rowItems count="3">
    <i>
      <x/>
    </i>
    <i>
      <x v="1"/>
    </i>
    <i>
      <x v="2"/>
    </i>
  </rowItems>
  <colItems count="1">
    <i/>
  </colItems>
  <dataFields count="1">
    <dataField name="Sum of ProductRevenue" fld="15" baseField="0" baseItem="0"/>
  </dataFields>
  <formats count="5">
    <format dxfId="4">
      <pivotArea type="all" dataOnly="0" outline="0" fieldPosition="0"/>
    </format>
    <format dxfId="3">
      <pivotArea outline="0" collapsedLevelsAreSubtotals="1" fieldPosition="0"/>
    </format>
    <format dxfId="2">
      <pivotArea field="7" type="button" dataOnly="0" labelOnly="1" outline="0" axis="axisRow" fieldPosition="0"/>
    </format>
    <format dxfId="1">
      <pivotArea dataOnly="0" labelOnly="1" fieldPosition="0">
        <references count="1">
          <reference field="7" count="0"/>
        </references>
      </pivotArea>
    </format>
    <format dxfId="0">
      <pivotArea dataOnly="0" labelOnly="1" outline="0" axis="axisValues" fieldPosition="0"/>
    </format>
  </formats>
  <chartFormats count="5">
    <chartFormat chart="1"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7"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7"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B4F4ACE-2CD3-4646-B249-4ED7E1360C3A}" name="PivotTable16"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43:D46" firstHeaderRow="1" firstDataRow="1" firstDataCol="1"/>
  <pivotFields count="22">
    <pivotField axis="axisRow" showAll="0">
      <items count="4">
        <item x="2"/>
        <item x="1"/>
        <item x="0"/>
        <item t="default"/>
      </items>
    </pivotField>
    <pivotField showAll="0"/>
    <pivotField showAll="0"/>
    <pivotField showAll="0">
      <items count="6">
        <item x="4"/>
        <item x="0"/>
        <item x="3"/>
        <item x="1"/>
        <item x="2"/>
        <item t="default"/>
      </items>
    </pivotField>
    <pivotField numFmtId="9" showAll="0"/>
    <pivotField showAll="0"/>
    <pivotField showAll="0">
      <items count="355">
        <item x="213"/>
        <item x="157"/>
        <item x="179"/>
        <item x="281"/>
        <item x="60"/>
        <item x="220"/>
        <item x="58"/>
        <item x="306"/>
        <item x="70"/>
        <item x="238"/>
        <item x="247"/>
        <item x="274"/>
        <item x="140"/>
        <item x="100"/>
        <item x="153"/>
        <item x="94"/>
        <item x="326"/>
        <item x="191"/>
        <item x="288"/>
        <item x="216"/>
        <item x="259"/>
        <item x="188"/>
        <item x="330"/>
        <item x="230"/>
        <item x="334"/>
        <item x="109"/>
        <item x="273"/>
        <item x="90"/>
        <item x="135"/>
        <item x="25"/>
        <item x="319"/>
        <item x="200"/>
        <item x="47"/>
        <item x="87"/>
        <item x="340"/>
        <item x="228"/>
        <item x="224"/>
        <item x="309"/>
        <item x="108"/>
        <item x="349"/>
        <item x="219"/>
        <item x="13"/>
        <item x="162"/>
        <item x="21"/>
        <item x="235"/>
        <item x="113"/>
        <item x="249"/>
        <item x="37"/>
        <item x="158"/>
        <item x="77"/>
        <item x="209"/>
        <item x="133"/>
        <item x="102"/>
        <item x="189"/>
        <item x="154"/>
        <item x="317"/>
        <item x="43"/>
        <item x="95"/>
        <item x="257"/>
        <item x="195"/>
        <item x="103"/>
        <item x="149"/>
        <item x="231"/>
        <item x="290"/>
        <item x="314"/>
        <item x="192"/>
        <item x="11"/>
        <item x="20"/>
        <item x="115"/>
        <item x="126"/>
        <item x="165"/>
        <item x="236"/>
        <item x="307"/>
        <item x="112"/>
        <item x="97"/>
        <item x="42"/>
        <item x="271"/>
        <item x="246"/>
        <item x="311"/>
        <item x="197"/>
        <item x="276"/>
        <item x="88"/>
        <item x="18"/>
        <item x="283"/>
        <item x="120"/>
        <item x="190"/>
        <item x="251"/>
        <item x="308"/>
        <item x="172"/>
        <item x="285"/>
        <item x="269"/>
        <item x="147"/>
        <item x="61"/>
        <item x="303"/>
        <item x="54"/>
        <item x="89"/>
        <item x="245"/>
        <item x="292"/>
        <item x="332"/>
        <item x="227"/>
        <item x="9"/>
        <item x="143"/>
        <item x="331"/>
        <item x="78"/>
        <item x="51"/>
        <item x="79"/>
        <item x="118"/>
        <item x="212"/>
        <item x="272"/>
        <item x="263"/>
        <item x="124"/>
        <item x="342"/>
        <item x="262"/>
        <item x="0"/>
        <item x="35"/>
        <item x="93"/>
        <item x="346"/>
        <item x="121"/>
        <item x="74"/>
        <item x="81"/>
        <item x="234"/>
        <item x="71"/>
        <item x="217"/>
        <item x="101"/>
        <item x="141"/>
        <item x="99"/>
        <item x="335"/>
        <item x="261"/>
        <item x="39"/>
        <item x="41"/>
        <item x="232"/>
        <item x="142"/>
        <item x="3"/>
        <item x="5"/>
        <item x="204"/>
        <item x="152"/>
        <item x="107"/>
        <item x="206"/>
        <item x="84"/>
        <item x="312"/>
        <item x="253"/>
        <item x="38"/>
        <item x="254"/>
        <item x="34"/>
        <item x="301"/>
        <item x="297"/>
        <item x="131"/>
        <item x="144"/>
        <item x="289"/>
        <item x="350"/>
        <item x="139"/>
        <item x="339"/>
        <item x="105"/>
        <item x="31"/>
        <item x="298"/>
        <item x="65"/>
        <item x="148"/>
        <item x="207"/>
        <item x="33"/>
        <item x="168"/>
        <item x="129"/>
        <item x="150"/>
        <item x="244"/>
        <item x="17"/>
        <item x="173"/>
        <item x="82"/>
        <item x="6"/>
        <item x="185"/>
        <item x="252"/>
        <item x="344"/>
        <item x="299"/>
        <item x="14"/>
        <item x="215"/>
        <item x="69"/>
        <item x="347"/>
        <item x="183"/>
        <item x="268"/>
        <item x="137"/>
        <item x="2"/>
        <item x="180"/>
        <item x="57"/>
        <item x="134"/>
        <item x="32"/>
        <item x="329"/>
        <item x="178"/>
        <item x="53"/>
        <item x="92"/>
        <item x="72"/>
        <item x="323"/>
        <item x="229"/>
        <item x="338"/>
        <item x="336"/>
        <item x="98"/>
        <item x="265"/>
        <item x="76"/>
        <item x="242"/>
        <item x="66"/>
        <item x="26"/>
        <item x="266"/>
        <item x="52"/>
        <item x="164"/>
        <item x="104"/>
        <item x="27"/>
        <item x="160"/>
        <item x="248"/>
        <item x="348"/>
        <item x="198"/>
        <item x="184"/>
        <item x="138"/>
        <item x="313"/>
        <item x="75"/>
        <item x="67"/>
        <item x="1"/>
        <item x="155"/>
        <item x="8"/>
        <item x="56"/>
        <item x="258"/>
        <item x="240"/>
        <item x="91"/>
        <item x="294"/>
        <item x="202"/>
        <item x="196"/>
        <item x="68"/>
        <item x="182"/>
        <item x="304"/>
        <item x="328"/>
        <item x="22"/>
        <item x="128"/>
        <item x="221"/>
        <item x="282"/>
        <item x="19"/>
        <item x="119"/>
        <item x="325"/>
        <item x="44"/>
        <item x="237"/>
        <item x="260"/>
        <item x="241"/>
        <item x="205"/>
        <item x="284"/>
        <item x="225"/>
        <item x="132"/>
        <item x="55"/>
        <item x="291"/>
        <item x="270"/>
        <item x="106"/>
        <item x="63"/>
        <item x="24"/>
        <item x="10"/>
        <item x="80"/>
        <item x="146"/>
        <item x="318"/>
        <item x="233"/>
        <item x="226"/>
        <item x="279"/>
        <item x="50"/>
        <item x="174"/>
        <item x="214"/>
        <item x="59"/>
        <item x="222"/>
        <item x="28"/>
        <item x="286"/>
        <item x="85"/>
        <item x="239"/>
        <item x="264"/>
        <item x="156"/>
        <item x="169"/>
        <item x="310"/>
        <item x="250"/>
        <item x="163"/>
        <item x="45"/>
        <item x="130"/>
        <item x="116"/>
        <item x="305"/>
        <item x="322"/>
        <item x="280"/>
        <item x="277"/>
        <item x="30"/>
        <item x="110"/>
        <item x="193"/>
        <item x="295"/>
        <item x="12"/>
        <item x="337"/>
        <item x="181"/>
        <item x="351"/>
        <item x="278"/>
        <item x="201"/>
        <item x="187"/>
        <item x="73"/>
        <item x="296"/>
        <item x="352"/>
        <item x="123"/>
        <item x="62"/>
        <item x="170"/>
        <item x="40"/>
        <item x="186"/>
        <item x="321"/>
        <item x="327"/>
        <item x="122"/>
        <item x="223"/>
        <item x="83"/>
        <item x="320"/>
        <item x="48"/>
        <item x="302"/>
        <item x="255"/>
        <item x="46"/>
        <item x="136"/>
        <item x="161"/>
        <item x="125"/>
        <item x="111"/>
        <item x="151"/>
        <item x="275"/>
        <item x="343"/>
        <item x="194"/>
        <item x="36"/>
        <item x="256"/>
        <item x="287"/>
        <item x="341"/>
        <item x="114"/>
        <item x="203"/>
        <item x="29"/>
        <item x="16"/>
        <item x="176"/>
        <item x="175"/>
        <item x="127"/>
        <item x="300"/>
        <item x="353"/>
        <item x="96"/>
        <item x="177"/>
        <item x="243"/>
        <item x="293"/>
        <item x="145"/>
        <item x="315"/>
        <item x="64"/>
        <item x="4"/>
        <item x="86"/>
        <item x="167"/>
        <item x="171"/>
        <item x="316"/>
        <item x="210"/>
        <item x="345"/>
        <item x="159"/>
        <item x="211"/>
        <item x="117"/>
        <item x="333"/>
        <item x="166"/>
        <item x="267"/>
        <item x="208"/>
        <item x="218"/>
        <item x="23"/>
        <item x="49"/>
        <item x="199"/>
        <item x="15"/>
        <item x="7"/>
        <item x="324"/>
        <item t="default"/>
      </items>
    </pivotField>
    <pivotField showAll="0"/>
    <pivotField showAll="0"/>
    <pivotField showAll="0"/>
    <pivotField showAll="0"/>
    <pivotField showAll="0"/>
    <pivotField showAll="0"/>
    <pivotField showAll="0"/>
    <pivotField showAll="0"/>
    <pivotField dataField="1" numFmtId="166" showAll="0"/>
    <pivotField numFmtId="166" showAll="0"/>
    <pivotField showAll="0"/>
    <pivotField numFmtId="1" showAll="0"/>
    <pivotField showAll="0"/>
    <pivotField showAll="0"/>
    <pivotField showAll="0"/>
  </pivotFields>
  <rowFields count="1">
    <field x="0"/>
  </rowFields>
  <rowItems count="3">
    <i>
      <x/>
    </i>
    <i>
      <x v="1"/>
    </i>
    <i>
      <x v="2"/>
    </i>
  </rowItems>
  <colItems count="1">
    <i/>
  </colItems>
  <dataFields count="1">
    <dataField name="Sum of ProductRevenu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039613C-337F-4DB5-80C2-B1A060C23E0E}" name="PivotTable15"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C38:D41" firstHeaderRow="1" firstDataRow="1" firstDataCol="1"/>
  <pivotFields count="22">
    <pivotField axis="axisRow" showAll="0">
      <items count="4">
        <item x="2"/>
        <item x="1"/>
        <item x="0"/>
        <item t="default"/>
      </items>
    </pivotField>
    <pivotField showAll="0"/>
    <pivotField showAll="0"/>
    <pivotField showAll="0">
      <items count="6">
        <item x="4"/>
        <item x="0"/>
        <item x="3"/>
        <item x="1"/>
        <item x="2"/>
        <item t="default"/>
      </items>
    </pivotField>
    <pivotField numFmtId="9"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pivotField numFmtId="1" showAll="0"/>
    <pivotField showAll="0"/>
    <pivotField showAll="0"/>
    <pivotField showAll="0"/>
  </pivotFields>
  <rowFields count="1">
    <field x="0"/>
  </rowFields>
  <rowItems count="3">
    <i>
      <x/>
    </i>
    <i>
      <x v="1"/>
    </i>
    <i>
      <x v="2"/>
    </i>
  </rowItems>
  <colItems count="1">
    <i/>
  </colItems>
  <dataFields count="1">
    <dataField name="Sum of ProductRevenue" fld="15"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17DDC80-177D-4275-A3F6-DB74E2EB3EFE}" name="PivotTable14"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8:B48" firstHeaderRow="1" firstDataRow="1" firstDataCol="1"/>
  <pivotFields count="22">
    <pivotField showAll="0">
      <items count="4">
        <item x="2"/>
        <item x="1"/>
        <item x="0"/>
        <item t="default"/>
      </items>
    </pivotField>
    <pivotField showAll="0"/>
    <pivotField showAll="0"/>
    <pivotField showAll="0">
      <items count="6">
        <item x="4"/>
        <item x="0"/>
        <item x="3"/>
        <item x="1"/>
        <item x="2"/>
        <item t="default"/>
      </items>
    </pivotField>
    <pivotField numFmtId="9" showAll="0"/>
    <pivotField showAll="0"/>
    <pivotField showAll="0"/>
    <pivotField showAll="0"/>
    <pivotField showAll="0"/>
    <pivotField showAll="0"/>
    <pivotField showAll="0"/>
    <pivotField showAll="0">
      <items count="101">
        <item x="57"/>
        <item x="56"/>
        <item x="20"/>
        <item x="69"/>
        <item x="53"/>
        <item x="34"/>
        <item x="60"/>
        <item x="12"/>
        <item x="50"/>
        <item x="80"/>
        <item x="45"/>
        <item x="92"/>
        <item x="0"/>
        <item x="8"/>
        <item x="3"/>
        <item x="39"/>
        <item x="30"/>
        <item x="66"/>
        <item x="86"/>
        <item x="9"/>
        <item x="54"/>
        <item x="68"/>
        <item x="10"/>
        <item x="42"/>
        <item x="24"/>
        <item x="64"/>
        <item x="14"/>
        <item x="40"/>
        <item x="51"/>
        <item x="48"/>
        <item x="97"/>
        <item x="37"/>
        <item x="13"/>
        <item x="94"/>
        <item x="85"/>
        <item x="73"/>
        <item x="2"/>
        <item x="19"/>
        <item x="77"/>
        <item x="46"/>
        <item x="70"/>
        <item x="27"/>
        <item x="5"/>
        <item x="76"/>
        <item x="78"/>
        <item x="6"/>
        <item x="26"/>
        <item x="4"/>
        <item x="32"/>
        <item x="18"/>
        <item x="29"/>
        <item x="7"/>
        <item x="82"/>
        <item x="71"/>
        <item x="35"/>
        <item x="38"/>
        <item x="43"/>
        <item x="95"/>
        <item x="15"/>
        <item x="36"/>
        <item x="47"/>
        <item x="58"/>
        <item x="62"/>
        <item x="23"/>
        <item x="25"/>
        <item x="75"/>
        <item x="52"/>
        <item x="87"/>
        <item x="65"/>
        <item x="16"/>
        <item x="93"/>
        <item x="28"/>
        <item x="81"/>
        <item x="17"/>
        <item x="59"/>
        <item x="21"/>
        <item x="1"/>
        <item x="96"/>
        <item x="67"/>
        <item x="61"/>
        <item x="99"/>
        <item x="22"/>
        <item x="91"/>
        <item x="55"/>
        <item x="63"/>
        <item x="49"/>
        <item x="84"/>
        <item x="88"/>
        <item x="11"/>
        <item x="31"/>
        <item x="83"/>
        <item x="89"/>
        <item x="72"/>
        <item x="74"/>
        <item x="33"/>
        <item x="98"/>
        <item x="79"/>
        <item x="41"/>
        <item x="44"/>
        <item x="90"/>
        <item t="default"/>
      </items>
    </pivotField>
    <pivotField showAll="0"/>
    <pivotField axis="axisRow" showAll="0" measureFilter="1" sortType="ascending">
      <items count="26">
        <item x="0"/>
        <item x="4"/>
        <item x="21"/>
        <item x="11"/>
        <item x="22"/>
        <item x="20"/>
        <item x="9"/>
        <item x="13"/>
        <item x="8"/>
        <item x="19"/>
        <item x="7"/>
        <item x="14"/>
        <item x="5"/>
        <item x="10"/>
        <item x="12"/>
        <item x="18"/>
        <item x="15"/>
        <item x="24"/>
        <item x="17"/>
        <item x="2"/>
        <item x="3"/>
        <item x="6"/>
        <item x="1"/>
        <item x="23"/>
        <item x="16"/>
        <item t="default"/>
      </items>
      <autoSortScope>
        <pivotArea dataOnly="0" outline="0" fieldPosition="0">
          <references count="1">
            <reference field="4294967294" count="1" selected="0">
              <x v="0"/>
            </reference>
          </references>
        </pivotArea>
      </autoSortScope>
    </pivotField>
    <pivotField showAll="0"/>
    <pivotField dataField="1" numFmtId="166" showAll="0"/>
    <pivotField numFmtId="166" showAll="0"/>
    <pivotField showAll="0"/>
    <pivotField numFmtId="1" showAll="0"/>
    <pivotField showAll="0"/>
    <pivotField showAll="0"/>
    <pivotField showAll="0">
      <items count="13">
        <item x="10"/>
        <item x="6"/>
        <item x="5"/>
        <item x="4"/>
        <item x="3"/>
        <item x="2"/>
        <item x="9"/>
        <item x="1"/>
        <item x="11"/>
        <item x="8"/>
        <item x="0"/>
        <item x="7"/>
        <item t="default"/>
      </items>
    </pivotField>
  </pivotFields>
  <rowFields count="1">
    <field x="13"/>
  </rowFields>
  <rowItems count="10">
    <i>
      <x v="16"/>
    </i>
    <i>
      <x v="11"/>
    </i>
    <i>
      <x/>
    </i>
    <i>
      <x v="7"/>
    </i>
    <i>
      <x v="15"/>
    </i>
    <i>
      <x v="14"/>
    </i>
    <i>
      <x v="12"/>
    </i>
    <i>
      <x v="2"/>
    </i>
    <i>
      <x v="1"/>
    </i>
    <i>
      <x v="22"/>
    </i>
  </rowItems>
  <colItems count="1">
    <i/>
  </colItems>
  <dataFields count="1">
    <dataField name="Sum of ProductRevenue" fld="15"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22"/>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0" format="3">
      <pivotArea type="data" outline="0" fieldPosition="0">
        <references count="2">
          <reference field="4294967294" count="1" selected="0">
            <x v="0"/>
          </reference>
          <reference field="13" count="1" selected="0">
            <x v="2"/>
          </reference>
        </references>
      </pivotArea>
    </chartFormat>
    <chartFormat chart="0" format="4">
      <pivotArea type="data" outline="0" fieldPosition="0">
        <references count="2">
          <reference field="4294967294" count="1" selected="0">
            <x v="0"/>
          </reference>
          <reference field="13" count="1" selected="0">
            <x v="12"/>
          </reference>
        </references>
      </pivotArea>
    </chartFormat>
    <chartFormat chart="0" format="5">
      <pivotArea type="data" outline="0" fieldPosition="0">
        <references count="2">
          <reference field="4294967294" count="1" selected="0">
            <x v="0"/>
          </reference>
          <reference field="13" count="1" selected="0">
            <x v="14"/>
          </reference>
        </references>
      </pivotArea>
    </chartFormat>
    <chartFormat chart="0" format="6">
      <pivotArea type="data" outline="0" fieldPosition="0">
        <references count="2">
          <reference field="4294967294" count="1" selected="0">
            <x v="0"/>
          </reference>
          <reference field="13" count="1" selected="0">
            <x v="15"/>
          </reference>
        </references>
      </pivotArea>
    </chartFormat>
    <chartFormat chart="0" format="7">
      <pivotArea type="data" outline="0" fieldPosition="0">
        <references count="2">
          <reference field="4294967294" count="1" selected="0">
            <x v="0"/>
          </reference>
          <reference field="13" count="1" selected="0">
            <x v="7"/>
          </reference>
        </references>
      </pivotArea>
    </chartFormat>
    <chartFormat chart="0" format="8">
      <pivotArea type="data" outline="0" fieldPosition="0">
        <references count="2">
          <reference field="4294967294" count="1" selected="0">
            <x v="0"/>
          </reference>
          <reference field="13" count="1" selected="0">
            <x v="0"/>
          </reference>
        </references>
      </pivotArea>
    </chartFormat>
    <chartFormat chart="0" format="9">
      <pivotArea type="data" outline="0" fieldPosition="0">
        <references count="2">
          <reference field="4294967294" count="1" selected="0">
            <x v="0"/>
          </reference>
          <reference field="13" count="1" selected="0">
            <x v="11"/>
          </reference>
        </references>
      </pivotArea>
    </chartFormat>
    <chartFormat chart="0" format="10">
      <pivotArea type="data" outline="0" fieldPosition="0">
        <references count="2">
          <reference field="4294967294" count="1" selected="0">
            <x v="0"/>
          </reference>
          <reference field="13" count="1" selected="0">
            <x v="16"/>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13" count="1" selected="0">
            <x v="16"/>
          </reference>
        </references>
      </pivotArea>
    </chartFormat>
    <chartFormat chart="3" format="24">
      <pivotArea type="data" outline="0" fieldPosition="0">
        <references count="2">
          <reference field="4294967294" count="1" selected="0">
            <x v="0"/>
          </reference>
          <reference field="13" count="1" selected="0">
            <x v="11"/>
          </reference>
        </references>
      </pivotArea>
    </chartFormat>
    <chartFormat chart="3" format="25">
      <pivotArea type="data" outline="0" fieldPosition="0">
        <references count="2">
          <reference field="4294967294" count="1" selected="0">
            <x v="0"/>
          </reference>
          <reference field="13" count="1" selected="0">
            <x v="0"/>
          </reference>
        </references>
      </pivotArea>
    </chartFormat>
    <chartFormat chart="3" format="26">
      <pivotArea type="data" outline="0" fieldPosition="0">
        <references count="2">
          <reference field="4294967294" count="1" selected="0">
            <x v="0"/>
          </reference>
          <reference field="13" count="1" selected="0">
            <x v="7"/>
          </reference>
        </references>
      </pivotArea>
    </chartFormat>
    <chartFormat chart="3" format="27">
      <pivotArea type="data" outline="0" fieldPosition="0">
        <references count="2">
          <reference field="4294967294" count="1" selected="0">
            <x v="0"/>
          </reference>
          <reference field="13" count="1" selected="0">
            <x v="15"/>
          </reference>
        </references>
      </pivotArea>
    </chartFormat>
    <chartFormat chart="3" format="28">
      <pivotArea type="data" outline="0" fieldPosition="0">
        <references count="2">
          <reference field="4294967294" count="1" selected="0">
            <x v="0"/>
          </reference>
          <reference field="13" count="1" selected="0">
            <x v="14"/>
          </reference>
        </references>
      </pivotArea>
    </chartFormat>
    <chartFormat chart="3" format="29">
      <pivotArea type="data" outline="0" fieldPosition="0">
        <references count="2">
          <reference field="4294967294" count="1" selected="0">
            <x v="0"/>
          </reference>
          <reference field="13" count="1" selected="0">
            <x v="12"/>
          </reference>
        </references>
      </pivotArea>
    </chartFormat>
    <chartFormat chart="3" format="30">
      <pivotArea type="data" outline="0" fieldPosition="0">
        <references count="2">
          <reference field="4294967294" count="1" selected="0">
            <x v="0"/>
          </reference>
          <reference field="13" count="1" selected="0">
            <x v="2"/>
          </reference>
        </references>
      </pivotArea>
    </chartFormat>
    <chartFormat chart="3" format="31">
      <pivotArea type="data" outline="0" fieldPosition="0">
        <references count="2">
          <reference field="4294967294" count="1" selected="0">
            <x v="0"/>
          </reference>
          <reference field="13" count="1" selected="0">
            <x v="1"/>
          </reference>
        </references>
      </pivotArea>
    </chartFormat>
    <chartFormat chart="3" format="32">
      <pivotArea type="data" outline="0" fieldPosition="0">
        <references count="2">
          <reference field="4294967294" count="1" selected="0">
            <x v="0"/>
          </reference>
          <reference field="13" count="1" selected="0">
            <x v="22"/>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532154F-A0C5-4918-BE57-09035F84FF5B}" name="PivotTable13"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23:B35" firstHeaderRow="1" firstDataRow="1" firstDataCol="1"/>
  <pivotFields count="22">
    <pivotField showAll="0">
      <items count="4">
        <item x="2"/>
        <item x="1"/>
        <item x="0"/>
        <item t="default"/>
      </items>
    </pivotField>
    <pivotField showAll="0"/>
    <pivotField showAll="0"/>
    <pivotField showAll="0">
      <items count="6">
        <item x="4"/>
        <item x="0"/>
        <item x="3"/>
        <item x="1"/>
        <item x="2"/>
        <item t="default"/>
      </items>
    </pivotField>
    <pivotField numFmtId="9"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pivotField numFmtId="1" showAll="0"/>
    <pivotField showAll="0">
      <items count="2">
        <item x="0"/>
        <item t="default"/>
      </items>
    </pivotField>
    <pivotField showAll="0"/>
    <pivotField axis="axisRow" showAll="0">
      <items count="13">
        <item x="10"/>
        <item x="6"/>
        <item x="5"/>
        <item x="4"/>
        <item x="3"/>
        <item x="2"/>
        <item x="9"/>
        <item x="1"/>
        <item x="11"/>
        <item x="8"/>
        <item x="0"/>
        <item x="7"/>
        <item t="default"/>
      </items>
    </pivotField>
  </pivotFields>
  <rowFields count="1">
    <field x="21"/>
  </rowFields>
  <rowItems count="12">
    <i>
      <x/>
    </i>
    <i>
      <x v="1"/>
    </i>
    <i>
      <x v="2"/>
    </i>
    <i>
      <x v="3"/>
    </i>
    <i>
      <x v="4"/>
    </i>
    <i>
      <x v="5"/>
    </i>
    <i>
      <x v="6"/>
    </i>
    <i>
      <x v="7"/>
    </i>
    <i>
      <x v="8"/>
    </i>
    <i>
      <x v="9"/>
    </i>
    <i>
      <x v="10"/>
    </i>
    <i>
      <x v="11"/>
    </i>
  </rowItems>
  <colItems count="1">
    <i/>
  </colItems>
  <dataFields count="1">
    <dataField name="Sum of ProductRevenue" fld="1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4A053A0-51E2-424D-9A80-D85F11E474E6}" name="PivotTable12"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8" firstHeaderRow="1" firstDataRow="1" firstDataCol="1"/>
  <pivotFields count="22">
    <pivotField showAll="0">
      <items count="4">
        <item sd="0" x="2"/>
        <item sd="0" x="1"/>
        <item sd="0" x="0"/>
        <item t="default"/>
      </items>
    </pivotField>
    <pivotField showAll="0"/>
    <pivotField showAll="0"/>
    <pivotField axis="axisRow" showAll="0">
      <items count="6">
        <item x="4"/>
        <item x="0"/>
        <item x="3"/>
        <item x="1"/>
        <item x="2"/>
        <item t="default"/>
      </items>
    </pivotField>
    <pivotField numFmtId="9"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pivotField numFmtId="1" showAll="0"/>
    <pivotField showAll="0"/>
    <pivotField showAll="0"/>
    <pivotField showAll="0"/>
  </pivotFields>
  <rowFields count="1">
    <field x="3"/>
  </rowFields>
  <rowItems count="5">
    <i>
      <x/>
    </i>
    <i>
      <x v="1"/>
    </i>
    <i>
      <x v="2"/>
    </i>
    <i>
      <x v="3"/>
    </i>
    <i>
      <x v="4"/>
    </i>
  </rowItems>
  <colItems count="1">
    <i/>
  </colItems>
  <dataFields count="1">
    <dataField name="Sum of ProductRevenue" fld="15"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C6FE2C-DF63-4337-9FD8-0E6D01EFE080}" name="PivotTable27"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58:B68" firstHeaderRow="1" firstDataRow="1" firstDataCol="1"/>
  <pivotFields count="22">
    <pivotField showAll="0">
      <items count="4">
        <item x="2"/>
        <item x="1"/>
        <item x="0"/>
        <item t="default"/>
      </items>
    </pivotField>
    <pivotField showAll="0"/>
    <pivotField showAll="0"/>
    <pivotField showAll="0">
      <items count="6">
        <item x="4"/>
        <item x="0"/>
        <item x="3"/>
        <item x="1"/>
        <item x="2"/>
        <item t="default"/>
      </items>
    </pivotField>
    <pivotField numFmtId="9" showAll="0"/>
    <pivotField showAll="0"/>
    <pivotField axis="axisRow" showAll="0" measureFilter="1" sortType="ascending">
      <items count="355">
        <item x="213"/>
        <item x="157"/>
        <item x="179"/>
        <item x="281"/>
        <item x="60"/>
        <item x="220"/>
        <item x="58"/>
        <item x="306"/>
        <item x="70"/>
        <item x="238"/>
        <item x="247"/>
        <item x="274"/>
        <item x="140"/>
        <item x="100"/>
        <item x="153"/>
        <item x="94"/>
        <item x="326"/>
        <item x="191"/>
        <item x="288"/>
        <item x="216"/>
        <item x="259"/>
        <item x="188"/>
        <item x="330"/>
        <item x="230"/>
        <item x="334"/>
        <item x="109"/>
        <item x="273"/>
        <item x="90"/>
        <item x="135"/>
        <item x="25"/>
        <item x="319"/>
        <item x="200"/>
        <item x="47"/>
        <item x="87"/>
        <item x="340"/>
        <item x="228"/>
        <item x="224"/>
        <item x="309"/>
        <item x="108"/>
        <item x="349"/>
        <item x="219"/>
        <item x="13"/>
        <item x="162"/>
        <item x="21"/>
        <item x="235"/>
        <item x="113"/>
        <item x="249"/>
        <item x="37"/>
        <item x="158"/>
        <item x="77"/>
        <item x="209"/>
        <item x="133"/>
        <item x="102"/>
        <item x="189"/>
        <item x="154"/>
        <item x="317"/>
        <item x="43"/>
        <item x="95"/>
        <item x="257"/>
        <item x="195"/>
        <item x="103"/>
        <item x="149"/>
        <item x="231"/>
        <item x="290"/>
        <item x="314"/>
        <item x="192"/>
        <item x="11"/>
        <item x="20"/>
        <item x="115"/>
        <item x="126"/>
        <item x="165"/>
        <item x="236"/>
        <item x="307"/>
        <item x="112"/>
        <item x="97"/>
        <item x="42"/>
        <item x="271"/>
        <item x="246"/>
        <item x="311"/>
        <item x="197"/>
        <item x="276"/>
        <item x="88"/>
        <item x="18"/>
        <item x="283"/>
        <item x="120"/>
        <item x="190"/>
        <item x="251"/>
        <item x="308"/>
        <item x="172"/>
        <item x="285"/>
        <item x="269"/>
        <item x="147"/>
        <item x="61"/>
        <item x="303"/>
        <item x="54"/>
        <item x="89"/>
        <item x="245"/>
        <item x="292"/>
        <item x="332"/>
        <item x="227"/>
        <item x="9"/>
        <item x="143"/>
        <item x="331"/>
        <item x="78"/>
        <item x="51"/>
        <item x="79"/>
        <item x="118"/>
        <item x="212"/>
        <item x="272"/>
        <item x="263"/>
        <item x="124"/>
        <item x="342"/>
        <item x="262"/>
        <item x="0"/>
        <item x="35"/>
        <item x="93"/>
        <item x="346"/>
        <item x="121"/>
        <item x="74"/>
        <item x="81"/>
        <item x="234"/>
        <item x="71"/>
        <item x="217"/>
        <item x="101"/>
        <item x="141"/>
        <item x="99"/>
        <item x="335"/>
        <item x="261"/>
        <item x="39"/>
        <item x="41"/>
        <item x="232"/>
        <item x="142"/>
        <item x="3"/>
        <item x="5"/>
        <item x="204"/>
        <item x="152"/>
        <item x="107"/>
        <item x="206"/>
        <item x="84"/>
        <item x="312"/>
        <item x="253"/>
        <item x="38"/>
        <item x="254"/>
        <item x="34"/>
        <item x="301"/>
        <item x="297"/>
        <item x="131"/>
        <item x="144"/>
        <item x="289"/>
        <item x="350"/>
        <item x="139"/>
        <item x="339"/>
        <item x="105"/>
        <item x="31"/>
        <item x="298"/>
        <item x="65"/>
        <item x="148"/>
        <item x="207"/>
        <item x="33"/>
        <item x="168"/>
        <item x="129"/>
        <item x="150"/>
        <item x="244"/>
        <item x="17"/>
        <item x="173"/>
        <item x="82"/>
        <item x="6"/>
        <item x="185"/>
        <item x="252"/>
        <item x="344"/>
        <item x="299"/>
        <item x="14"/>
        <item x="215"/>
        <item x="69"/>
        <item x="347"/>
        <item x="183"/>
        <item x="268"/>
        <item x="137"/>
        <item x="2"/>
        <item x="180"/>
        <item x="57"/>
        <item x="134"/>
        <item x="32"/>
        <item x="329"/>
        <item x="178"/>
        <item x="53"/>
        <item x="92"/>
        <item x="72"/>
        <item x="323"/>
        <item x="229"/>
        <item x="338"/>
        <item x="336"/>
        <item x="98"/>
        <item x="265"/>
        <item x="76"/>
        <item x="242"/>
        <item x="66"/>
        <item x="26"/>
        <item x="266"/>
        <item x="52"/>
        <item x="164"/>
        <item x="104"/>
        <item x="27"/>
        <item x="160"/>
        <item x="248"/>
        <item x="348"/>
        <item x="198"/>
        <item x="184"/>
        <item x="138"/>
        <item x="313"/>
        <item x="75"/>
        <item x="67"/>
        <item x="1"/>
        <item x="155"/>
        <item x="8"/>
        <item x="56"/>
        <item x="258"/>
        <item x="240"/>
        <item x="91"/>
        <item x="294"/>
        <item x="202"/>
        <item x="196"/>
        <item x="68"/>
        <item x="182"/>
        <item x="304"/>
        <item x="328"/>
        <item x="22"/>
        <item x="128"/>
        <item x="221"/>
        <item x="282"/>
        <item x="19"/>
        <item x="119"/>
        <item x="325"/>
        <item x="44"/>
        <item x="237"/>
        <item x="260"/>
        <item x="241"/>
        <item x="205"/>
        <item x="284"/>
        <item x="225"/>
        <item x="132"/>
        <item x="55"/>
        <item x="291"/>
        <item x="270"/>
        <item x="106"/>
        <item x="63"/>
        <item x="24"/>
        <item x="10"/>
        <item x="80"/>
        <item x="146"/>
        <item x="318"/>
        <item x="233"/>
        <item x="226"/>
        <item x="279"/>
        <item x="50"/>
        <item x="174"/>
        <item x="214"/>
        <item x="59"/>
        <item x="222"/>
        <item x="28"/>
        <item x="286"/>
        <item x="85"/>
        <item x="239"/>
        <item x="264"/>
        <item x="156"/>
        <item x="169"/>
        <item x="310"/>
        <item x="250"/>
        <item x="163"/>
        <item x="45"/>
        <item x="130"/>
        <item x="116"/>
        <item x="305"/>
        <item x="322"/>
        <item x="280"/>
        <item x="277"/>
        <item x="30"/>
        <item x="110"/>
        <item x="193"/>
        <item x="295"/>
        <item x="12"/>
        <item x="337"/>
        <item x="181"/>
        <item x="351"/>
        <item x="278"/>
        <item x="201"/>
        <item x="187"/>
        <item x="73"/>
        <item x="296"/>
        <item x="352"/>
        <item x="123"/>
        <item x="62"/>
        <item x="170"/>
        <item x="40"/>
        <item x="186"/>
        <item x="321"/>
        <item x="327"/>
        <item x="122"/>
        <item x="223"/>
        <item x="83"/>
        <item x="320"/>
        <item x="48"/>
        <item x="302"/>
        <item x="255"/>
        <item x="46"/>
        <item x="136"/>
        <item x="161"/>
        <item x="125"/>
        <item x="111"/>
        <item x="151"/>
        <item x="275"/>
        <item x="343"/>
        <item x="194"/>
        <item x="36"/>
        <item x="256"/>
        <item x="287"/>
        <item x="341"/>
        <item x="114"/>
        <item x="203"/>
        <item x="29"/>
        <item x="16"/>
        <item x="176"/>
        <item x="175"/>
        <item x="127"/>
        <item x="300"/>
        <item x="353"/>
        <item x="96"/>
        <item x="177"/>
        <item x="243"/>
        <item x="293"/>
        <item x="145"/>
        <item x="315"/>
        <item x="64"/>
        <item x="4"/>
        <item x="86"/>
        <item x="167"/>
        <item x="171"/>
        <item x="316"/>
        <item x="210"/>
        <item x="345"/>
        <item x="159"/>
        <item x="211"/>
        <item x="117"/>
        <item x="333"/>
        <item x="166"/>
        <item x="267"/>
        <item x="208"/>
        <item x="218"/>
        <item x="23"/>
        <item x="49"/>
        <item x="199"/>
        <item x="15"/>
        <item x="7"/>
        <item x="32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numFmtId="166" showAll="0"/>
    <pivotField numFmtId="166" showAll="0"/>
    <pivotField showAll="0"/>
    <pivotField numFmtId="1" showAll="0"/>
    <pivotField showAll="0">
      <items count="2">
        <item x="0"/>
        <item t="default"/>
      </items>
    </pivotField>
    <pivotField showAll="0"/>
    <pivotField showAll="0">
      <items count="13">
        <item x="10"/>
        <item x="6"/>
        <item x="5"/>
        <item x="4"/>
        <item x="3"/>
        <item x="2"/>
        <item x="9"/>
        <item x="1"/>
        <item x="11"/>
        <item x="8"/>
        <item x="0"/>
        <item x="7"/>
        <item t="default"/>
      </items>
    </pivotField>
  </pivotFields>
  <rowFields count="1">
    <field x="6"/>
  </rowFields>
  <rowItems count="10">
    <i>
      <x v="148"/>
    </i>
    <i>
      <x v="132"/>
    </i>
    <i>
      <x v="227"/>
    </i>
    <i>
      <x v="230"/>
    </i>
    <i>
      <x v="301"/>
    </i>
    <i>
      <x v="107"/>
    </i>
    <i>
      <x v="1"/>
    </i>
    <i>
      <x v="321"/>
    </i>
    <i>
      <x v="134"/>
    </i>
    <i>
      <x v="351"/>
    </i>
  </rowItems>
  <colItems count="1">
    <i/>
  </colItems>
  <dataFields count="1">
    <dataField name="Sum of ProductRevenue" fld="15"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5A2E59-DE42-4001-9705-8C0D5A20FA26}" name="PivotTable26"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L36:M56" firstHeaderRow="1" firstDataRow="1" firstDataCol="1"/>
  <pivotFields count="22">
    <pivotField axis="axisRow" showAll="0">
      <items count="4">
        <item sd="0" x="2"/>
        <item sd="0" x="1"/>
        <item sd="0" x="0"/>
        <item t="default"/>
      </items>
    </pivotField>
    <pivotField showAll="0"/>
    <pivotField showAll="0"/>
    <pivotField axis="axisRow" showAll="0">
      <items count="6">
        <item x="4"/>
        <item x="0"/>
        <item x="3"/>
        <item x="1"/>
        <item x="2"/>
        <item t="default"/>
      </items>
    </pivotField>
    <pivotField numFmtId="9" showAll="0"/>
    <pivotField showAll="0">
      <items count="6">
        <item x="0"/>
        <item x="1"/>
        <item x="2"/>
        <item x="3"/>
        <item x="4"/>
        <item t="default"/>
      </items>
    </pivotField>
    <pivotField showAll="0"/>
    <pivotField showAll="0">
      <items count="4">
        <item x="0"/>
        <item x="2"/>
        <item x="1"/>
        <item t="default"/>
      </items>
    </pivotField>
    <pivotField showAll="0">
      <items count="4">
        <item x="0"/>
        <item x="2"/>
        <item x="1"/>
        <item t="default"/>
      </items>
    </pivotField>
    <pivotField showAll="0"/>
    <pivotField showAll="0"/>
    <pivotField showAll="0"/>
    <pivotField showAll="0"/>
    <pivotField showAll="0"/>
    <pivotField showAll="0"/>
    <pivotField dataField="1" numFmtId="166" showAll="0"/>
    <pivotField numFmtId="166" showAll="0"/>
    <pivotField showAll="0"/>
    <pivotField numFmtId="1" showAll="0"/>
    <pivotField showAll="0"/>
    <pivotField showAll="0"/>
    <pivotField showAll="0"/>
  </pivotFields>
  <rowFields count="2">
    <field x="3"/>
    <field x="0"/>
  </rowFields>
  <rowItems count="20">
    <i>
      <x/>
    </i>
    <i r="1">
      <x/>
    </i>
    <i r="1">
      <x v="1"/>
    </i>
    <i r="1">
      <x v="2"/>
    </i>
    <i>
      <x v="1"/>
    </i>
    <i r="1">
      <x/>
    </i>
    <i r="1">
      <x v="1"/>
    </i>
    <i r="1">
      <x v="2"/>
    </i>
    <i>
      <x v="2"/>
    </i>
    <i r="1">
      <x/>
    </i>
    <i r="1">
      <x v="1"/>
    </i>
    <i r="1">
      <x v="2"/>
    </i>
    <i>
      <x v="3"/>
    </i>
    <i r="1">
      <x/>
    </i>
    <i r="1">
      <x v="1"/>
    </i>
    <i r="1">
      <x v="2"/>
    </i>
    <i>
      <x v="4"/>
    </i>
    <i r="1">
      <x/>
    </i>
    <i r="1">
      <x v="1"/>
    </i>
    <i r="1">
      <x v="2"/>
    </i>
  </rowItems>
  <colItems count="1">
    <i/>
  </colItems>
  <dataFields count="1">
    <dataField name="Sum of ProductRevenue" fld="15" baseField="0" baseItem="0"/>
  </dataFields>
  <chartFormats count="2">
    <chartFormat chart="20"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8C2261-0E7C-4E71-B5DF-1B602DA6A994}" name="PivotTable25"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J60:K63" firstHeaderRow="1" firstDataRow="1" firstDataCol="1"/>
  <pivotFields count="22">
    <pivotField axis="axisRow" showAll="0">
      <items count="4">
        <item x="2"/>
        <item x="1"/>
        <item x="0"/>
        <item t="default"/>
      </items>
    </pivotField>
    <pivotField showAll="0"/>
    <pivotField showAll="0"/>
    <pivotField showAll="0">
      <items count="6">
        <item x="4"/>
        <item x="0"/>
        <item x="3"/>
        <item x="1"/>
        <item x="2"/>
        <item t="default"/>
      </items>
    </pivotField>
    <pivotField numFmtId="9" showAll="0"/>
    <pivotField showAll="0"/>
    <pivotField showAll="0">
      <items count="355">
        <item x="213"/>
        <item x="157"/>
        <item x="179"/>
        <item x="281"/>
        <item x="60"/>
        <item x="220"/>
        <item x="58"/>
        <item x="306"/>
        <item x="70"/>
        <item x="238"/>
        <item x="247"/>
        <item x="274"/>
        <item x="140"/>
        <item x="100"/>
        <item x="153"/>
        <item x="94"/>
        <item x="326"/>
        <item x="191"/>
        <item x="288"/>
        <item x="216"/>
        <item x="259"/>
        <item x="188"/>
        <item x="330"/>
        <item x="230"/>
        <item x="334"/>
        <item x="109"/>
        <item x="273"/>
        <item x="90"/>
        <item x="135"/>
        <item x="25"/>
        <item x="319"/>
        <item x="200"/>
        <item x="47"/>
        <item x="87"/>
        <item x="340"/>
        <item x="228"/>
        <item x="224"/>
        <item x="309"/>
        <item x="108"/>
        <item x="349"/>
        <item x="219"/>
        <item x="13"/>
        <item x="162"/>
        <item x="21"/>
        <item x="235"/>
        <item x="113"/>
        <item x="249"/>
        <item x="37"/>
        <item x="158"/>
        <item x="77"/>
        <item x="209"/>
        <item x="133"/>
        <item x="102"/>
        <item x="189"/>
        <item x="154"/>
        <item x="317"/>
        <item x="43"/>
        <item x="95"/>
        <item x="257"/>
        <item x="195"/>
        <item x="103"/>
        <item x="149"/>
        <item x="231"/>
        <item x="290"/>
        <item x="314"/>
        <item x="192"/>
        <item x="11"/>
        <item x="20"/>
        <item x="115"/>
        <item x="126"/>
        <item x="165"/>
        <item x="236"/>
        <item x="307"/>
        <item x="112"/>
        <item x="97"/>
        <item x="42"/>
        <item x="271"/>
        <item x="246"/>
        <item x="311"/>
        <item x="197"/>
        <item x="276"/>
        <item x="88"/>
        <item x="18"/>
        <item x="283"/>
        <item x="120"/>
        <item x="190"/>
        <item x="251"/>
        <item x="308"/>
        <item x="172"/>
        <item x="285"/>
        <item x="269"/>
        <item x="147"/>
        <item x="61"/>
        <item x="303"/>
        <item x="54"/>
        <item x="89"/>
        <item x="245"/>
        <item x="292"/>
        <item x="332"/>
        <item x="227"/>
        <item x="9"/>
        <item x="143"/>
        <item x="331"/>
        <item x="78"/>
        <item x="51"/>
        <item x="79"/>
        <item x="118"/>
        <item x="212"/>
        <item x="272"/>
        <item x="263"/>
        <item x="124"/>
        <item x="342"/>
        <item x="262"/>
        <item x="0"/>
        <item x="35"/>
        <item x="93"/>
        <item x="346"/>
        <item x="121"/>
        <item x="74"/>
        <item x="81"/>
        <item x="234"/>
        <item x="71"/>
        <item x="217"/>
        <item x="101"/>
        <item x="141"/>
        <item x="99"/>
        <item x="335"/>
        <item x="261"/>
        <item x="39"/>
        <item x="41"/>
        <item x="232"/>
        <item x="142"/>
        <item x="3"/>
        <item x="5"/>
        <item x="204"/>
        <item x="152"/>
        <item x="107"/>
        <item x="206"/>
        <item x="84"/>
        <item x="312"/>
        <item x="253"/>
        <item x="38"/>
        <item x="254"/>
        <item x="34"/>
        <item x="301"/>
        <item x="297"/>
        <item x="131"/>
        <item x="144"/>
        <item x="289"/>
        <item x="350"/>
        <item x="139"/>
        <item x="339"/>
        <item x="105"/>
        <item x="31"/>
        <item x="298"/>
        <item x="65"/>
        <item x="148"/>
        <item x="207"/>
        <item x="33"/>
        <item x="168"/>
        <item x="129"/>
        <item x="150"/>
        <item x="244"/>
        <item x="17"/>
        <item x="173"/>
        <item x="82"/>
        <item x="6"/>
        <item x="185"/>
        <item x="252"/>
        <item x="344"/>
        <item x="299"/>
        <item x="14"/>
        <item x="215"/>
        <item x="69"/>
        <item x="347"/>
        <item x="183"/>
        <item x="268"/>
        <item x="137"/>
        <item x="2"/>
        <item x="180"/>
        <item x="57"/>
        <item x="134"/>
        <item x="32"/>
        <item x="329"/>
        <item x="178"/>
        <item x="53"/>
        <item x="92"/>
        <item x="72"/>
        <item x="323"/>
        <item x="229"/>
        <item x="338"/>
        <item x="336"/>
        <item x="98"/>
        <item x="265"/>
        <item x="76"/>
        <item x="242"/>
        <item x="66"/>
        <item x="26"/>
        <item x="266"/>
        <item x="52"/>
        <item x="164"/>
        <item x="104"/>
        <item x="27"/>
        <item x="160"/>
        <item x="248"/>
        <item x="348"/>
        <item x="198"/>
        <item x="184"/>
        <item x="138"/>
        <item x="313"/>
        <item x="75"/>
        <item x="67"/>
        <item x="1"/>
        <item x="155"/>
        <item x="8"/>
        <item x="56"/>
        <item x="258"/>
        <item x="240"/>
        <item x="91"/>
        <item x="294"/>
        <item x="202"/>
        <item x="196"/>
        <item x="68"/>
        <item x="182"/>
        <item x="304"/>
        <item x="328"/>
        <item x="22"/>
        <item x="128"/>
        <item x="221"/>
        <item x="282"/>
        <item x="19"/>
        <item x="119"/>
        <item x="325"/>
        <item x="44"/>
        <item x="237"/>
        <item x="260"/>
        <item x="241"/>
        <item x="205"/>
        <item x="284"/>
        <item x="225"/>
        <item x="132"/>
        <item x="55"/>
        <item x="291"/>
        <item x="270"/>
        <item x="106"/>
        <item x="63"/>
        <item x="24"/>
        <item x="10"/>
        <item x="80"/>
        <item x="146"/>
        <item x="318"/>
        <item x="233"/>
        <item x="226"/>
        <item x="279"/>
        <item x="50"/>
        <item x="174"/>
        <item x="214"/>
        <item x="59"/>
        <item x="222"/>
        <item x="28"/>
        <item x="286"/>
        <item x="85"/>
        <item x="239"/>
        <item x="264"/>
        <item x="156"/>
        <item x="169"/>
        <item x="310"/>
        <item x="250"/>
        <item x="163"/>
        <item x="45"/>
        <item x="130"/>
        <item x="116"/>
        <item x="305"/>
        <item x="322"/>
        <item x="280"/>
        <item x="277"/>
        <item x="30"/>
        <item x="110"/>
        <item x="193"/>
        <item x="295"/>
        <item x="12"/>
        <item x="337"/>
        <item x="181"/>
        <item x="351"/>
        <item x="278"/>
        <item x="201"/>
        <item x="187"/>
        <item x="73"/>
        <item x="296"/>
        <item x="352"/>
        <item x="123"/>
        <item x="62"/>
        <item x="170"/>
        <item x="40"/>
        <item x="186"/>
        <item x="321"/>
        <item x="327"/>
        <item x="122"/>
        <item x="223"/>
        <item x="83"/>
        <item x="320"/>
        <item x="48"/>
        <item x="302"/>
        <item x="255"/>
        <item x="46"/>
        <item x="136"/>
        <item x="161"/>
        <item x="125"/>
        <item x="111"/>
        <item x="151"/>
        <item x="275"/>
        <item x="343"/>
        <item x="194"/>
        <item x="36"/>
        <item x="256"/>
        <item x="287"/>
        <item x="341"/>
        <item x="114"/>
        <item x="203"/>
        <item x="29"/>
        <item x="16"/>
        <item x="176"/>
        <item x="175"/>
        <item x="127"/>
        <item x="300"/>
        <item x="353"/>
        <item x="96"/>
        <item x="177"/>
        <item x="243"/>
        <item x="293"/>
        <item x="145"/>
        <item x="315"/>
        <item x="64"/>
        <item x="4"/>
        <item x="86"/>
        <item x="167"/>
        <item x="171"/>
        <item x="316"/>
        <item x="210"/>
        <item x="345"/>
        <item x="159"/>
        <item x="211"/>
        <item x="117"/>
        <item x="333"/>
        <item x="166"/>
        <item x="267"/>
        <item x="208"/>
        <item x="218"/>
        <item x="23"/>
        <item x="49"/>
        <item x="199"/>
        <item x="15"/>
        <item x="7"/>
        <item x="324"/>
        <item t="default"/>
      </items>
    </pivotField>
    <pivotField showAll="0">
      <items count="4">
        <item x="0"/>
        <item x="2"/>
        <item x="1"/>
        <item t="default"/>
      </items>
    </pivotField>
    <pivotField showAll="0"/>
    <pivotField showAll="0"/>
    <pivotField showAll="0">
      <items count="3">
        <item x="0"/>
        <item x="1"/>
        <item t="default"/>
      </items>
    </pivotField>
    <pivotField showAll="0"/>
    <pivotField showAll="0"/>
    <pivotField showAll="0"/>
    <pivotField showAll="0"/>
    <pivotField dataField="1" numFmtId="166" showAll="0"/>
    <pivotField numFmtId="166" showAll="0"/>
    <pivotField showAll="0"/>
    <pivotField numFmtId="1" showAll="0"/>
    <pivotField showAll="0"/>
    <pivotField showAll="0"/>
    <pivotField showAll="0"/>
  </pivotFields>
  <rowFields count="1">
    <field x="0"/>
  </rowFields>
  <rowItems count="3">
    <i>
      <x/>
    </i>
    <i>
      <x v="1"/>
    </i>
    <i>
      <x v="2"/>
    </i>
  </rowItems>
  <colItems count="1">
    <i/>
  </colItems>
  <dataFields count="1">
    <dataField name="Sum of ProductRevenue" fld="1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71DE67-7371-4885-AC78-6B24E040C7FD}" name="PivotTable24"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J36:K56" firstHeaderRow="1" firstDataRow="1" firstDataCol="1"/>
  <pivotFields count="22">
    <pivotField axis="axisRow" showAll="0">
      <items count="4">
        <item sd="0" x="2"/>
        <item sd="0" x="1"/>
        <item sd="0" x="0"/>
        <item t="default"/>
      </items>
    </pivotField>
    <pivotField showAll="0"/>
    <pivotField showAll="0"/>
    <pivotField axis="axisRow" showAll="0">
      <items count="6">
        <item x="4"/>
        <item x="0"/>
        <item x="3"/>
        <item x="1"/>
        <item x="2"/>
        <item t="default"/>
      </items>
    </pivotField>
    <pivotField dataField="1" numFmtId="9" showAll="0"/>
    <pivotField showAll="0">
      <items count="6">
        <item x="0"/>
        <item x="1"/>
        <item x="2"/>
        <item x="3"/>
        <item x="4"/>
        <item t="default"/>
      </items>
    </pivotField>
    <pivotField showAll="0"/>
    <pivotField showAll="0">
      <items count="4">
        <item x="0"/>
        <item x="2"/>
        <item x="1"/>
        <item t="default"/>
      </items>
    </pivotField>
    <pivotField showAll="0">
      <items count="4">
        <item x="0"/>
        <item x="2"/>
        <item x="1"/>
        <item t="default"/>
      </items>
    </pivotField>
    <pivotField showAll="0"/>
    <pivotField showAll="0"/>
    <pivotField showAll="0"/>
    <pivotField showAll="0"/>
    <pivotField showAll="0"/>
    <pivotField showAll="0"/>
    <pivotField numFmtId="166" showAll="0"/>
    <pivotField numFmtId="166" showAll="0"/>
    <pivotField showAll="0"/>
    <pivotField numFmtId="1" showAll="0"/>
    <pivotField showAll="0"/>
    <pivotField showAll="0"/>
    <pivotField showAll="0"/>
  </pivotFields>
  <rowFields count="2">
    <field x="3"/>
    <field x="0"/>
  </rowFields>
  <rowItems count="20">
    <i>
      <x/>
    </i>
    <i r="1">
      <x/>
    </i>
    <i r="1">
      <x v="1"/>
    </i>
    <i r="1">
      <x v="2"/>
    </i>
    <i>
      <x v="1"/>
    </i>
    <i r="1">
      <x/>
    </i>
    <i r="1">
      <x v="1"/>
    </i>
    <i r="1">
      <x v="2"/>
    </i>
    <i>
      <x v="2"/>
    </i>
    <i r="1">
      <x/>
    </i>
    <i r="1">
      <x v="1"/>
    </i>
    <i r="1">
      <x v="2"/>
    </i>
    <i>
      <x v="3"/>
    </i>
    <i r="1">
      <x/>
    </i>
    <i r="1">
      <x v="1"/>
    </i>
    <i r="1">
      <x v="2"/>
    </i>
    <i>
      <x v="4"/>
    </i>
    <i r="1">
      <x/>
    </i>
    <i r="1">
      <x v="1"/>
    </i>
    <i r="1">
      <x v="2"/>
    </i>
  </rowItems>
  <colItems count="1">
    <i/>
  </colItems>
  <dataFields count="1">
    <dataField name="Sum of Sales Probability" fld="4" baseField="0" baseItem="0"/>
  </dataFields>
  <chartFormats count="3">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F7F399-B27B-4503-845A-C03140774D07}" name="PivotTable23"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7:B20" firstHeaderRow="1" firstDataRow="1" firstDataCol="1"/>
  <pivotFields count="22">
    <pivotField axis="axisRow" showAll="0">
      <items count="4">
        <item sd="0" x="2"/>
        <item sd="0" x="1"/>
        <item sd="0" x="0"/>
        <item t="default"/>
      </items>
    </pivotField>
    <pivotField showAll="0"/>
    <pivotField showAll="0"/>
    <pivotField showAll="0">
      <items count="6">
        <item x="4"/>
        <item x="0"/>
        <item x="3"/>
        <item x="1"/>
        <item x="2"/>
        <item t="default"/>
      </items>
    </pivotField>
    <pivotField dataField="1" numFmtId="9" showAll="0"/>
    <pivotField showAll="0"/>
    <pivotField showAll="0"/>
    <pivotField showAll="0"/>
    <pivotField showAll="0"/>
    <pivotField showAll="0"/>
    <pivotField showAll="0"/>
    <pivotField showAll="0"/>
    <pivotField showAll="0"/>
    <pivotField showAll="0"/>
    <pivotField showAll="0"/>
    <pivotField numFmtId="166" showAll="0"/>
    <pivotField numFmtId="166" showAll="0"/>
    <pivotField showAll="0"/>
    <pivotField numFmtId="1" showAll="0"/>
    <pivotField showAll="0"/>
    <pivotField showAll="0"/>
    <pivotField showAll="0"/>
  </pivotFields>
  <rowFields count="1">
    <field x="0"/>
  </rowFields>
  <rowItems count="3">
    <i>
      <x/>
    </i>
    <i>
      <x v="1"/>
    </i>
    <i>
      <x v="2"/>
    </i>
  </rowItems>
  <colItems count="1">
    <i/>
  </colItems>
  <dataFields count="1">
    <dataField name="Sum of Sales Probability"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4B1222-4A10-40CC-825A-003748DBE97A}" name="PivotTable22"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10:B15" firstHeaderRow="1" firstDataRow="1" firstDataCol="1"/>
  <pivotFields count="22">
    <pivotField showAll="0">
      <items count="4">
        <item sd="0" x="2"/>
        <item sd="0" x="1"/>
        <item sd="0" x="0"/>
        <item t="default"/>
      </items>
    </pivotField>
    <pivotField showAll="0"/>
    <pivotField showAll="0"/>
    <pivotField axis="axisRow" showAll="0">
      <items count="6">
        <item x="4"/>
        <item x="0"/>
        <item x="3"/>
        <item x="1"/>
        <item x="2"/>
        <item t="default"/>
      </items>
    </pivotField>
    <pivotField dataField="1" numFmtId="9" showAll="0"/>
    <pivotField showAll="0"/>
    <pivotField showAll="0"/>
    <pivotField showAll="0"/>
    <pivotField showAll="0"/>
    <pivotField showAll="0"/>
    <pivotField showAll="0"/>
    <pivotField showAll="0"/>
    <pivotField showAll="0"/>
    <pivotField showAll="0"/>
    <pivotField showAll="0"/>
    <pivotField numFmtId="166" showAll="0"/>
    <pivotField numFmtId="166" showAll="0"/>
    <pivotField showAll="0"/>
    <pivotField numFmtId="1" showAll="0"/>
    <pivotField showAll="0"/>
    <pivotField showAll="0"/>
    <pivotField showAll="0"/>
  </pivotFields>
  <rowFields count="1">
    <field x="3"/>
  </rowFields>
  <rowItems count="5">
    <i>
      <x/>
    </i>
    <i>
      <x v="1"/>
    </i>
    <i>
      <x v="2"/>
    </i>
    <i>
      <x v="3"/>
    </i>
    <i>
      <x v="4"/>
    </i>
  </rowItems>
  <colItems count="1">
    <i/>
  </colItems>
  <dataFields count="1">
    <dataField name="Sum of Sales Probability" fld="4"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594D1A1-C1DE-45A6-89D5-936AF8CDBAC3}" name="PivotTable19"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C59:D68" firstHeaderRow="1" firstDataRow="1" firstDataCol="1"/>
  <pivotFields count="22">
    <pivotField axis="axisRow" showAll="0">
      <items count="4">
        <item x="2"/>
        <item x="1"/>
        <item x="0"/>
        <item t="default"/>
      </items>
    </pivotField>
    <pivotField showAll="0"/>
    <pivotField showAll="0"/>
    <pivotField showAll="0">
      <items count="6">
        <item x="4"/>
        <item x="0"/>
        <item x="3"/>
        <item x="1"/>
        <item x="2"/>
        <item t="default"/>
      </items>
    </pivotField>
    <pivotField numFmtId="9" showAll="0"/>
    <pivotField showAll="0"/>
    <pivotField showAll="0">
      <items count="355">
        <item x="213"/>
        <item x="157"/>
        <item x="179"/>
        <item x="281"/>
        <item x="60"/>
        <item x="220"/>
        <item x="58"/>
        <item x="306"/>
        <item x="70"/>
        <item x="238"/>
        <item x="247"/>
        <item x="274"/>
        <item x="140"/>
        <item x="100"/>
        <item x="153"/>
        <item x="94"/>
        <item x="326"/>
        <item x="191"/>
        <item x="288"/>
        <item x="216"/>
        <item x="259"/>
        <item x="188"/>
        <item x="330"/>
        <item x="230"/>
        <item x="334"/>
        <item x="109"/>
        <item x="273"/>
        <item x="90"/>
        <item x="135"/>
        <item x="25"/>
        <item x="319"/>
        <item x="200"/>
        <item x="47"/>
        <item x="87"/>
        <item x="340"/>
        <item x="228"/>
        <item x="224"/>
        <item x="309"/>
        <item x="108"/>
        <item x="349"/>
        <item x="219"/>
        <item x="13"/>
        <item x="162"/>
        <item x="21"/>
        <item x="235"/>
        <item x="113"/>
        <item x="249"/>
        <item x="37"/>
        <item x="158"/>
        <item x="77"/>
        <item x="209"/>
        <item x="133"/>
        <item x="102"/>
        <item x="189"/>
        <item x="154"/>
        <item x="317"/>
        <item x="43"/>
        <item x="95"/>
        <item x="257"/>
        <item x="195"/>
        <item x="103"/>
        <item x="149"/>
        <item x="231"/>
        <item x="290"/>
        <item x="314"/>
        <item x="192"/>
        <item x="11"/>
        <item x="20"/>
        <item x="115"/>
        <item x="126"/>
        <item x="165"/>
        <item x="236"/>
        <item x="307"/>
        <item x="112"/>
        <item x="97"/>
        <item x="42"/>
        <item x="271"/>
        <item x="246"/>
        <item x="311"/>
        <item x="197"/>
        <item x="276"/>
        <item x="88"/>
        <item x="18"/>
        <item x="283"/>
        <item x="120"/>
        <item x="190"/>
        <item x="251"/>
        <item x="308"/>
        <item x="172"/>
        <item x="285"/>
        <item x="269"/>
        <item x="147"/>
        <item x="61"/>
        <item x="303"/>
        <item x="54"/>
        <item x="89"/>
        <item x="245"/>
        <item x="292"/>
        <item x="332"/>
        <item x="227"/>
        <item x="9"/>
        <item x="143"/>
        <item x="331"/>
        <item x="78"/>
        <item x="51"/>
        <item x="79"/>
        <item x="118"/>
        <item x="212"/>
        <item x="272"/>
        <item x="263"/>
        <item x="124"/>
        <item x="342"/>
        <item x="262"/>
        <item x="0"/>
        <item x="35"/>
        <item x="93"/>
        <item x="346"/>
        <item x="121"/>
        <item x="74"/>
        <item x="81"/>
        <item x="234"/>
        <item x="71"/>
        <item x="217"/>
        <item x="101"/>
        <item x="141"/>
        <item x="99"/>
        <item x="335"/>
        <item x="261"/>
        <item x="39"/>
        <item x="41"/>
        <item x="232"/>
        <item x="142"/>
        <item x="3"/>
        <item x="5"/>
        <item x="204"/>
        <item x="152"/>
        <item x="107"/>
        <item x="206"/>
        <item x="84"/>
        <item x="312"/>
        <item x="253"/>
        <item x="38"/>
        <item x="254"/>
        <item x="34"/>
        <item x="301"/>
        <item x="297"/>
        <item x="131"/>
        <item x="144"/>
        <item x="289"/>
        <item x="350"/>
        <item x="139"/>
        <item x="339"/>
        <item x="105"/>
        <item x="31"/>
        <item x="298"/>
        <item x="65"/>
        <item x="148"/>
        <item x="207"/>
        <item x="33"/>
        <item x="168"/>
        <item x="129"/>
        <item x="150"/>
        <item x="244"/>
        <item x="17"/>
        <item x="173"/>
        <item x="82"/>
        <item x="6"/>
        <item x="185"/>
        <item x="252"/>
        <item x="344"/>
        <item x="299"/>
        <item x="14"/>
        <item x="215"/>
        <item x="69"/>
        <item x="347"/>
        <item x="183"/>
        <item x="268"/>
        <item x="137"/>
        <item x="2"/>
        <item x="180"/>
        <item x="57"/>
        <item x="134"/>
        <item x="32"/>
        <item x="329"/>
        <item x="178"/>
        <item x="53"/>
        <item x="92"/>
        <item x="72"/>
        <item x="323"/>
        <item x="229"/>
        <item x="338"/>
        <item x="336"/>
        <item x="98"/>
        <item x="265"/>
        <item x="76"/>
        <item x="242"/>
        <item x="66"/>
        <item x="26"/>
        <item x="266"/>
        <item x="52"/>
        <item x="164"/>
        <item x="104"/>
        <item x="27"/>
        <item x="160"/>
        <item x="248"/>
        <item x="348"/>
        <item x="198"/>
        <item x="184"/>
        <item x="138"/>
        <item x="313"/>
        <item x="75"/>
        <item x="67"/>
        <item x="1"/>
        <item x="155"/>
        <item x="8"/>
        <item x="56"/>
        <item x="258"/>
        <item x="240"/>
        <item x="91"/>
        <item x="294"/>
        <item x="202"/>
        <item x="196"/>
        <item x="68"/>
        <item x="182"/>
        <item x="304"/>
        <item x="328"/>
        <item x="22"/>
        <item x="128"/>
        <item x="221"/>
        <item x="282"/>
        <item x="19"/>
        <item x="119"/>
        <item x="325"/>
        <item x="44"/>
        <item x="237"/>
        <item x="260"/>
        <item x="241"/>
        <item x="205"/>
        <item x="284"/>
        <item x="225"/>
        <item x="132"/>
        <item x="55"/>
        <item x="291"/>
        <item x="270"/>
        <item x="106"/>
        <item x="63"/>
        <item x="24"/>
        <item x="10"/>
        <item x="80"/>
        <item x="146"/>
        <item x="318"/>
        <item x="233"/>
        <item x="226"/>
        <item x="279"/>
        <item x="50"/>
        <item x="174"/>
        <item x="214"/>
        <item x="59"/>
        <item x="222"/>
        <item x="28"/>
        <item x="286"/>
        <item x="85"/>
        <item x="239"/>
        <item x="264"/>
        <item x="156"/>
        <item x="169"/>
        <item x="310"/>
        <item x="250"/>
        <item x="163"/>
        <item x="45"/>
        <item x="130"/>
        <item x="116"/>
        <item x="305"/>
        <item x="322"/>
        <item x="280"/>
        <item x="277"/>
        <item x="30"/>
        <item x="110"/>
        <item x="193"/>
        <item x="295"/>
        <item x="12"/>
        <item x="337"/>
        <item x="181"/>
        <item x="351"/>
        <item x="278"/>
        <item x="201"/>
        <item x="187"/>
        <item x="73"/>
        <item x="296"/>
        <item x="352"/>
        <item x="123"/>
        <item x="62"/>
        <item x="170"/>
        <item x="40"/>
        <item x="186"/>
        <item x="321"/>
        <item x="327"/>
        <item x="122"/>
        <item x="223"/>
        <item x="83"/>
        <item x="320"/>
        <item x="48"/>
        <item x="302"/>
        <item x="255"/>
        <item x="46"/>
        <item x="136"/>
        <item x="161"/>
        <item x="125"/>
        <item x="111"/>
        <item x="151"/>
        <item x="275"/>
        <item x="343"/>
        <item x="194"/>
        <item x="36"/>
        <item x="256"/>
        <item x="287"/>
        <item x="341"/>
        <item x="114"/>
        <item x="203"/>
        <item x="29"/>
        <item x="16"/>
        <item x="176"/>
        <item x="175"/>
        <item x="127"/>
        <item x="300"/>
        <item x="353"/>
        <item x="96"/>
        <item x="177"/>
        <item x="243"/>
        <item x="293"/>
        <item x="145"/>
        <item x="315"/>
        <item x="64"/>
        <item x="4"/>
        <item x="86"/>
        <item x="167"/>
        <item x="171"/>
        <item x="316"/>
        <item x="210"/>
        <item x="345"/>
        <item x="159"/>
        <item x="211"/>
        <item x="117"/>
        <item x="333"/>
        <item x="166"/>
        <item x="267"/>
        <item x="208"/>
        <item x="218"/>
        <item x="23"/>
        <item x="49"/>
        <item x="199"/>
        <item x="15"/>
        <item x="7"/>
        <item x="324"/>
        <item t="default"/>
      </items>
    </pivotField>
    <pivotField showAll="0">
      <items count="4">
        <item x="0"/>
        <item x="2"/>
        <item x="1"/>
        <item t="default"/>
      </items>
    </pivotField>
    <pivotField showAll="0"/>
    <pivotField showAll="0"/>
    <pivotField axis="axisRow" showAll="0">
      <items count="3">
        <item x="0"/>
        <item x="1"/>
        <item t="default"/>
      </items>
    </pivotField>
    <pivotField showAll="0"/>
    <pivotField showAll="0"/>
    <pivotField showAll="0"/>
    <pivotField showAll="0"/>
    <pivotField dataField="1" numFmtId="166" showAll="0"/>
    <pivotField numFmtId="166" showAll="0"/>
    <pivotField showAll="0"/>
    <pivotField numFmtId="1" showAll="0"/>
    <pivotField showAll="0"/>
    <pivotField showAll="0"/>
    <pivotField showAll="0"/>
  </pivotFields>
  <rowFields count="2">
    <field x="0"/>
    <field x="10"/>
  </rowFields>
  <rowItems count="9">
    <i>
      <x/>
    </i>
    <i r="1">
      <x/>
    </i>
    <i r="1">
      <x v="1"/>
    </i>
    <i>
      <x v="1"/>
    </i>
    <i r="1">
      <x/>
    </i>
    <i r="1">
      <x v="1"/>
    </i>
    <i>
      <x v="2"/>
    </i>
    <i r="1">
      <x/>
    </i>
    <i r="1">
      <x v="1"/>
    </i>
  </rowItems>
  <colItems count="1">
    <i/>
  </colItems>
  <dataFields count="1">
    <dataField name="Sum of ProductRevenue" fld="1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0175230-FC5A-47A3-883D-5D35B4B77925}" name="PivotTable18"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C54:D57" firstHeaderRow="1" firstDataRow="1" firstDataCol="1"/>
  <pivotFields count="22">
    <pivotField showAll="0">
      <items count="4">
        <item x="2"/>
        <item x="1"/>
        <item x="0"/>
        <item t="default"/>
      </items>
    </pivotField>
    <pivotField showAll="0"/>
    <pivotField showAll="0"/>
    <pivotField showAll="0">
      <items count="6">
        <item x="4"/>
        <item x="0"/>
        <item x="3"/>
        <item x="1"/>
        <item x="2"/>
        <item t="default"/>
      </items>
    </pivotField>
    <pivotField numFmtId="9"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numFmtId="166" showAll="0"/>
    <pivotField numFmtId="166" showAll="0"/>
    <pivotField showAll="0"/>
    <pivotField numFmtId="1" showAll="0"/>
    <pivotField showAll="0"/>
    <pivotField showAll="0"/>
    <pivotField showAll="0"/>
  </pivotFields>
  <rowFields count="1">
    <field x="8"/>
  </rowFields>
  <rowItems count="3">
    <i>
      <x v="1"/>
    </i>
    <i>
      <x/>
    </i>
    <i>
      <x v="2"/>
    </i>
  </rowItems>
  <colItems count="1">
    <i/>
  </colItems>
  <dataFields count="1">
    <dataField name="Sum of ProductRevenu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961707-8EF8-416B-BBC0-2D587A00C7FD}" name="Table1" displayName="Table1" ref="A1:V488" totalsRowShown="0">
  <autoFilter ref="A1:V488" xr:uid="{3D961707-8EF8-416B-BBC0-2D587A00C7FD}"/>
  <tableColumns count="22">
    <tableColumn id="1" xr3:uid="{16AC1CF6-5477-43B6-AF1C-34F3605580DC}" name="Opp _Size"/>
    <tableColumn id="2" xr3:uid="{3C16E51E-E8B3-40B3-A72F-93152FF33AF8}" name="Rank"/>
    <tableColumn id="3" xr3:uid="{756A5D48-BEF2-4FDD-BC5F-CE5CC6F23BCC}" name="Opportunity ID"/>
    <tableColumn id="4" xr3:uid="{25128B18-0C0C-4866-BC30-804D8D1D8DC7}" name="Sales"/>
    <tableColumn id="5" xr3:uid="{984DE8F2-95AA-4617-A376-02A9A6C290B8}" name="Sales Probability"/>
    <tableColumn id="6" xr3:uid="{B5727A21-DED1-44BA-88BE-9BF53655DD01}" name="Sales Stage ID"/>
    <tableColumn id="7" xr3:uid="{F95169DB-E2F2-4D43-8F6B-31E01047A555}" name="Account_name"/>
    <tableColumn id="8" xr3:uid="{E40CD6A5-2C9D-42FB-AB60-82005AE9FACD}" name="Region"/>
    <tableColumn id="9" xr3:uid="{84756727-77A3-4669-BE2D-F7F54C747505}" name="Segment"/>
    <tableColumn id="10" xr3:uid="{5AC8CF30-C48F-448B-9688-D6FFB6947EFB}" name="Account ID"/>
    <tableColumn id="11" xr3:uid="{5D8023F2-4A15-4EF8-8FBE-353CB2451E26}" name="Parnership driver"/>
    <tableColumn id="12" xr3:uid="{E0817FBF-C405-45A6-9135-BCB78EB5480A}" name="Partnership"/>
    <tableColumn id="13" xr3:uid="{1EF6B82F-9D94-465C-BCA1-83095632E9D2}" name="Partner ID"/>
    <tableColumn id="14" xr3:uid="{D4E25DC9-FED3-4F5C-9BAB-807236D3948F}" name="Product Code"/>
    <tableColumn id="15" xr3:uid="{FC943BF0-D54A-4D61-8BCE-A28B07C217D0}" name="Product ID"/>
    <tableColumn id="16" xr3:uid="{18D8E117-0FF5-4804-AB34-1EF762EC915C}" name="ProductRevenue"/>
    <tableColumn id="17" xr3:uid="{FB3815FD-2008-401A-BFC4-B2529B7EEBC9}" name="FactoredProductRevenue"/>
    <tableColumn id="18" xr3:uid="{BCB7183E-7FA5-4C73-8391-1F16B2E90670}" name="Create Date"/>
    <tableColumn id="19" xr3:uid="{3EAC598D-6217-466C-B0AD-AFEF33FB06EA}" name="Opportunity Days"/>
    <tableColumn id="20" xr3:uid="{9EF5BB6A-D6F2-4216-950E-52B3C87F6FEE}" name="Year"/>
    <tableColumn id="21" xr3:uid="{5906703D-E8ED-4DE0-891E-1ED1BD6CBABE}" name="Month_Number"/>
    <tableColumn id="22" xr3:uid="{6C3CF9B3-F0F6-4AE4-A02B-B05D9F472DD2}" name="Mont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6" Type="http://schemas.openxmlformats.org/officeDocument/2006/relationships/drawing" Target="../drawings/drawing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rinterSettings" Target="../printerSettings/printerSettings1.bin"/><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3478D-B739-4210-8D05-EC9950D23A03}">
  <dimension ref="A1:D358"/>
  <sheetViews>
    <sheetView workbookViewId="0"/>
  </sheetViews>
  <sheetFormatPr defaultRowHeight="15" x14ac:dyDescent="0.25"/>
  <cols>
    <col min="1" max="1" width="10.42578125" bestFit="1" customWidth="1"/>
    <col min="2" max="2" width="16.85546875" bestFit="1" customWidth="1"/>
    <col min="3" max="3" width="7.42578125" bestFit="1" customWidth="1"/>
    <col min="4" max="4" width="15.7109375" bestFit="1" customWidth="1"/>
  </cols>
  <sheetData>
    <row r="1" spans="1:4" x14ac:dyDescent="0.25">
      <c r="A1" s="1" t="s">
        <v>3</v>
      </c>
      <c r="B1" s="1" t="s">
        <v>0</v>
      </c>
      <c r="C1" s="1" t="s">
        <v>1</v>
      </c>
      <c r="D1" s="1" t="s">
        <v>2</v>
      </c>
    </row>
    <row r="2" spans="1:4" x14ac:dyDescent="0.25">
      <c r="A2" s="1">
        <v>6</v>
      </c>
      <c r="B2" s="1" t="s">
        <v>4</v>
      </c>
      <c r="C2" s="1" t="s">
        <v>5</v>
      </c>
      <c r="D2" s="1" t="s">
        <v>6</v>
      </c>
    </row>
    <row r="3" spans="1:4" x14ac:dyDescent="0.25">
      <c r="A3" s="1">
        <v>10</v>
      </c>
      <c r="B3" s="1" t="s">
        <v>7</v>
      </c>
      <c r="C3" s="1" t="s">
        <v>5</v>
      </c>
      <c r="D3" s="1" t="s">
        <v>6</v>
      </c>
    </row>
    <row r="4" spans="1:4" x14ac:dyDescent="0.25">
      <c r="A4" s="1">
        <v>11</v>
      </c>
      <c r="B4" s="1" t="s">
        <v>8</v>
      </c>
      <c r="C4" s="1" t="s">
        <v>5</v>
      </c>
      <c r="D4" s="1" t="s">
        <v>6</v>
      </c>
    </row>
    <row r="5" spans="1:4" x14ac:dyDescent="0.25">
      <c r="A5" s="1">
        <v>14</v>
      </c>
      <c r="B5" s="1" t="s">
        <v>9</v>
      </c>
      <c r="C5" s="1" t="s">
        <v>5</v>
      </c>
      <c r="D5" s="1" t="s">
        <v>6</v>
      </c>
    </row>
    <row r="6" spans="1:4" x14ac:dyDescent="0.25">
      <c r="A6" s="1">
        <v>15</v>
      </c>
      <c r="B6" s="1" t="s">
        <v>10</v>
      </c>
      <c r="C6" s="1" t="s">
        <v>5</v>
      </c>
      <c r="D6" s="1" t="s">
        <v>11</v>
      </c>
    </row>
    <row r="7" spans="1:4" x14ac:dyDescent="0.25">
      <c r="A7" s="1">
        <v>16</v>
      </c>
      <c r="B7" s="1" t="s">
        <v>12</v>
      </c>
      <c r="C7" s="1" t="s">
        <v>5</v>
      </c>
      <c r="D7" s="1" t="s">
        <v>13</v>
      </c>
    </row>
    <row r="8" spans="1:4" x14ac:dyDescent="0.25">
      <c r="A8" s="1">
        <v>17</v>
      </c>
      <c r="B8" s="1" t="s">
        <v>14</v>
      </c>
      <c r="C8" s="1" t="s">
        <v>5</v>
      </c>
      <c r="D8" s="1" t="s">
        <v>6</v>
      </c>
    </row>
    <row r="9" spans="1:4" x14ac:dyDescent="0.25">
      <c r="A9" s="1">
        <v>18</v>
      </c>
      <c r="B9" s="1" t="s">
        <v>15</v>
      </c>
      <c r="C9" s="1" t="s">
        <v>5</v>
      </c>
      <c r="D9" s="1" t="s">
        <v>13</v>
      </c>
    </row>
    <row r="10" spans="1:4" x14ac:dyDescent="0.25">
      <c r="A10" s="1">
        <v>21</v>
      </c>
      <c r="B10" s="1" t="s">
        <v>16</v>
      </c>
      <c r="C10" s="1" t="s">
        <v>5</v>
      </c>
      <c r="D10" s="1" t="s">
        <v>11</v>
      </c>
    </row>
    <row r="11" spans="1:4" x14ac:dyDescent="0.25">
      <c r="A11" s="1">
        <v>22</v>
      </c>
      <c r="B11" s="1" t="s">
        <v>17</v>
      </c>
      <c r="C11" s="1" t="s">
        <v>5</v>
      </c>
      <c r="D11" s="1" t="s">
        <v>6</v>
      </c>
    </row>
    <row r="12" spans="1:4" x14ac:dyDescent="0.25">
      <c r="A12" s="1">
        <v>25</v>
      </c>
      <c r="B12" s="1" t="s">
        <v>18</v>
      </c>
      <c r="C12" s="1" t="s">
        <v>5</v>
      </c>
      <c r="D12" s="1" t="s">
        <v>11</v>
      </c>
    </row>
    <row r="13" spans="1:4" x14ac:dyDescent="0.25">
      <c r="A13" s="1">
        <v>28</v>
      </c>
      <c r="B13" s="1" t="s">
        <v>19</v>
      </c>
      <c r="C13" s="1" t="s">
        <v>5</v>
      </c>
      <c r="D13" s="1" t="s">
        <v>13</v>
      </c>
    </row>
    <row r="14" spans="1:4" x14ac:dyDescent="0.25">
      <c r="A14" s="1">
        <v>31</v>
      </c>
      <c r="B14" s="1" t="s">
        <v>20</v>
      </c>
      <c r="C14" s="1" t="s">
        <v>5</v>
      </c>
      <c r="D14" s="1" t="s">
        <v>6</v>
      </c>
    </row>
    <row r="15" spans="1:4" x14ac:dyDescent="0.25">
      <c r="A15" s="1">
        <v>32</v>
      </c>
      <c r="B15" s="1" t="s">
        <v>21</v>
      </c>
      <c r="C15" s="1" t="s">
        <v>5</v>
      </c>
      <c r="D15" s="1" t="s">
        <v>13</v>
      </c>
    </row>
    <row r="16" spans="1:4" x14ac:dyDescent="0.25">
      <c r="A16" s="1">
        <v>33</v>
      </c>
      <c r="B16" s="1" t="s">
        <v>22</v>
      </c>
      <c r="C16" s="1" t="s">
        <v>5</v>
      </c>
      <c r="D16" s="1" t="s">
        <v>6</v>
      </c>
    </row>
    <row r="17" spans="1:4" x14ac:dyDescent="0.25">
      <c r="A17" s="1">
        <v>37</v>
      </c>
      <c r="B17" s="1" t="s">
        <v>23</v>
      </c>
      <c r="C17" s="1" t="s">
        <v>5</v>
      </c>
      <c r="D17" s="1" t="s">
        <v>13</v>
      </c>
    </row>
    <row r="18" spans="1:4" x14ac:dyDescent="0.25">
      <c r="A18" s="1">
        <v>40</v>
      </c>
      <c r="B18" s="1" t="s">
        <v>24</v>
      </c>
      <c r="C18" s="1" t="s">
        <v>5</v>
      </c>
      <c r="D18" s="1" t="s">
        <v>6</v>
      </c>
    </row>
    <row r="19" spans="1:4" x14ac:dyDescent="0.25">
      <c r="A19" s="1">
        <v>42</v>
      </c>
      <c r="B19" s="1" t="s">
        <v>25</v>
      </c>
      <c r="C19" s="1" t="s">
        <v>5</v>
      </c>
      <c r="D19" s="1" t="s">
        <v>6</v>
      </c>
    </row>
    <row r="20" spans="1:4" x14ac:dyDescent="0.25">
      <c r="A20" s="1">
        <v>48</v>
      </c>
      <c r="B20" s="1" t="s">
        <v>26</v>
      </c>
      <c r="C20" s="1" t="s">
        <v>5</v>
      </c>
      <c r="D20" s="1" t="s">
        <v>11</v>
      </c>
    </row>
    <row r="21" spans="1:4" x14ac:dyDescent="0.25">
      <c r="A21" s="1">
        <v>50</v>
      </c>
      <c r="B21" s="1" t="s">
        <v>27</v>
      </c>
      <c r="C21" s="1" t="s">
        <v>5</v>
      </c>
      <c r="D21" s="1" t="s">
        <v>6</v>
      </c>
    </row>
    <row r="22" spans="1:4" x14ac:dyDescent="0.25">
      <c r="A22" s="1">
        <v>53</v>
      </c>
      <c r="B22" s="1" t="s">
        <v>28</v>
      </c>
      <c r="C22" s="1" t="s">
        <v>5</v>
      </c>
      <c r="D22" s="1" t="s">
        <v>6</v>
      </c>
    </row>
    <row r="23" spans="1:4" x14ac:dyDescent="0.25">
      <c r="A23" s="1">
        <v>58</v>
      </c>
      <c r="B23" s="1" t="s">
        <v>29</v>
      </c>
      <c r="C23" s="1" t="s">
        <v>5</v>
      </c>
      <c r="D23" s="1" t="s">
        <v>6</v>
      </c>
    </row>
    <row r="24" spans="1:4" x14ac:dyDescent="0.25">
      <c r="A24" s="1">
        <v>67</v>
      </c>
      <c r="B24" s="1" t="s">
        <v>30</v>
      </c>
      <c r="C24" s="1" t="s">
        <v>5</v>
      </c>
      <c r="D24" s="1" t="s">
        <v>6</v>
      </c>
    </row>
    <row r="25" spans="1:4" x14ac:dyDescent="0.25">
      <c r="A25" s="1">
        <v>68</v>
      </c>
      <c r="B25" s="1" t="s">
        <v>31</v>
      </c>
      <c r="C25" s="1" t="s">
        <v>5</v>
      </c>
      <c r="D25" s="1" t="s">
        <v>6</v>
      </c>
    </row>
    <row r="26" spans="1:4" x14ac:dyDescent="0.25">
      <c r="A26" s="1">
        <v>75</v>
      </c>
      <c r="B26" s="1" t="s">
        <v>32</v>
      </c>
      <c r="C26" s="1" t="s">
        <v>5</v>
      </c>
      <c r="D26" s="1" t="s">
        <v>13</v>
      </c>
    </row>
    <row r="27" spans="1:4" x14ac:dyDescent="0.25">
      <c r="A27" s="1">
        <v>76</v>
      </c>
      <c r="B27" s="1" t="s">
        <v>33</v>
      </c>
      <c r="C27" s="1" t="s">
        <v>5</v>
      </c>
      <c r="D27" s="1" t="s">
        <v>13</v>
      </c>
    </row>
    <row r="28" spans="1:4" x14ac:dyDescent="0.25">
      <c r="A28" s="1">
        <v>78</v>
      </c>
      <c r="B28" s="1" t="s">
        <v>34</v>
      </c>
      <c r="C28" s="1" t="s">
        <v>5</v>
      </c>
      <c r="D28" s="1" t="s">
        <v>6</v>
      </c>
    </row>
    <row r="29" spans="1:4" x14ac:dyDescent="0.25">
      <c r="A29" s="1">
        <v>80</v>
      </c>
      <c r="B29" s="1" t="s">
        <v>35</v>
      </c>
      <c r="C29" s="1" t="s">
        <v>5</v>
      </c>
      <c r="D29" s="1" t="s">
        <v>6</v>
      </c>
    </row>
    <row r="30" spans="1:4" x14ac:dyDescent="0.25">
      <c r="A30" s="1">
        <v>91</v>
      </c>
      <c r="B30" s="1" t="s">
        <v>36</v>
      </c>
      <c r="C30" s="1" t="s">
        <v>5</v>
      </c>
      <c r="D30" s="1" t="s">
        <v>6</v>
      </c>
    </row>
    <row r="31" spans="1:4" x14ac:dyDescent="0.25">
      <c r="A31" s="1">
        <v>92</v>
      </c>
      <c r="B31" s="1" t="s">
        <v>37</v>
      </c>
      <c r="C31" s="1" t="s">
        <v>5</v>
      </c>
      <c r="D31" s="1" t="s">
        <v>11</v>
      </c>
    </row>
    <row r="32" spans="1:4" x14ac:dyDescent="0.25">
      <c r="A32" s="1">
        <v>95</v>
      </c>
      <c r="B32" s="1" t="s">
        <v>38</v>
      </c>
      <c r="C32" s="1" t="s">
        <v>5</v>
      </c>
      <c r="D32" s="1" t="s">
        <v>11</v>
      </c>
    </row>
    <row r="33" spans="1:4" x14ac:dyDescent="0.25">
      <c r="A33" s="1">
        <v>97</v>
      </c>
      <c r="B33" s="1" t="s">
        <v>39</v>
      </c>
      <c r="C33" s="1" t="s">
        <v>5</v>
      </c>
      <c r="D33" s="1" t="s">
        <v>13</v>
      </c>
    </row>
    <row r="34" spans="1:4" x14ac:dyDescent="0.25">
      <c r="A34" s="1">
        <v>98</v>
      </c>
      <c r="B34" s="1" t="s">
        <v>40</v>
      </c>
      <c r="C34" s="1" t="s">
        <v>5</v>
      </c>
      <c r="D34" s="1" t="s">
        <v>11</v>
      </c>
    </row>
    <row r="35" spans="1:4" x14ac:dyDescent="0.25">
      <c r="A35" s="1">
        <v>99</v>
      </c>
      <c r="B35" s="1" t="s">
        <v>41</v>
      </c>
      <c r="C35" s="1" t="s">
        <v>5</v>
      </c>
      <c r="D35" s="1" t="s">
        <v>11</v>
      </c>
    </row>
    <row r="36" spans="1:4" x14ac:dyDescent="0.25">
      <c r="A36" s="1">
        <v>104</v>
      </c>
      <c r="B36" s="1" t="s">
        <v>42</v>
      </c>
      <c r="C36" s="1" t="s">
        <v>5</v>
      </c>
      <c r="D36" s="1" t="s">
        <v>13</v>
      </c>
    </row>
    <row r="37" spans="1:4" x14ac:dyDescent="0.25">
      <c r="A37" s="1">
        <v>105</v>
      </c>
      <c r="B37" s="1" t="s">
        <v>43</v>
      </c>
      <c r="C37" s="1" t="s">
        <v>5</v>
      </c>
      <c r="D37" s="1" t="s">
        <v>13</v>
      </c>
    </row>
    <row r="38" spans="1:4" x14ac:dyDescent="0.25">
      <c r="A38" s="1">
        <v>106</v>
      </c>
      <c r="B38" s="1" t="s">
        <v>44</v>
      </c>
      <c r="C38" s="1" t="s">
        <v>5</v>
      </c>
      <c r="D38" s="1" t="s">
        <v>11</v>
      </c>
    </row>
    <row r="39" spans="1:4" x14ac:dyDescent="0.25">
      <c r="A39" s="1">
        <v>112</v>
      </c>
      <c r="B39" s="1" t="s">
        <v>45</v>
      </c>
      <c r="C39" s="1" t="s">
        <v>5</v>
      </c>
      <c r="D39" s="1" t="s">
        <v>6</v>
      </c>
    </row>
    <row r="40" spans="1:4" x14ac:dyDescent="0.25">
      <c r="A40" s="1">
        <v>116</v>
      </c>
      <c r="B40" s="1" t="s">
        <v>46</v>
      </c>
      <c r="C40" s="1" t="s">
        <v>5</v>
      </c>
      <c r="D40" s="1" t="s">
        <v>13</v>
      </c>
    </row>
    <row r="41" spans="1:4" x14ac:dyDescent="0.25">
      <c r="A41" s="1">
        <v>117</v>
      </c>
      <c r="B41" s="1" t="s">
        <v>47</v>
      </c>
      <c r="C41" s="1" t="s">
        <v>5</v>
      </c>
      <c r="D41" s="1" t="s">
        <v>6</v>
      </c>
    </row>
    <row r="42" spans="1:4" x14ac:dyDescent="0.25">
      <c r="A42" s="1">
        <v>118</v>
      </c>
      <c r="B42" s="1" t="s">
        <v>48</v>
      </c>
      <c r="C42" s="1" t="s">
        <v>5</v>
      </c>
      <c r="D42" s="1" t="s">
        <v>11</v>
      </c>
    </row>
    <row r="43" spans="1:4" x14ac:dyDescent="0.25">
      <c r="A43" s="1">
        <v>121</v>
      </c>
      <c r="B43" s="1" t="s">
        <v>49</v>
      </c>
      <c r="C43" s="1" t="s">
        <v>5</v>
      </c>
      <c r="D43" s="1" t="s">
        <v>11</v>
      </c>
    </row>
    <row r="44" spans="1:4" x14ac:dyDescent="0.25">
      <c r="A44" s="1">
        <v>122</v>
      </c>
      <c r="B44" s="1" t="s">
        <v>50</v>
      </c>
      <c r="C44" s="1" t="s">
        <v>5</v>
      </c>
      <c r="D44" s="1" t="s">
        <v>6</v>
      </c>
    </row>
    <row r="45" spans="1:4" x14ac:dyDescent="0.25">
      <c r="A45" s="1">
        <v>123</v>
      </c>
      <c r="B45" s="1" t="s">
        <v>51</v>
      </c>
      <c r="C45" s="1" t="s">
        <v>5</v>
      </c>
      <c r="D45" s="1" t="s">
        <v>11</v>
      </c>
    </row>
    <row r="46" spans="1:4" x14ac:dyDescent="0.25">
      <c r="A46" s="1">
        <v>129</v>
      </c>
      <c r="B46" s="1" t="s">
        <v>52</v>
      </c>
      <c r="C46" s="1" t="s">
        <v>5</v>
      </c>
      <c r="D46" s="1" t="s">
        <v>11</v>
      </c>
    </row>
    <row r="47" spans="1:4" x14ac:dyDescent="0.25">
      <c r="A47" s="1">
        <v>130</v>
      </c>
      <c r="B47" s="1" t="s">
        <v>53</v>
      </c>
      <c r="C47" s="1" t="s">
        <v>5</v>
      </c>
      <c r="D47" s="1" t="s">
        <v>11</v>
      </c>
    </row>
    <row r="48" spans="1:4" x14ac:dyDescent="0.25">
      <c r="A48" s="1">
        <v>131</v>
      </c>
      <c r="B48" s="1" t="s">
        <v>54</v>
      </c>
      <c r="C48" s="1" t="s">
        <v>5</v>
      </c>
      <c r="D48" s="1" t="s">
        <v>11</v>
      </c>
    </row>
    <row r="49" spans="1:4" x14ac:dyDescent="0.25">
      <c r="A49" s="1">
        <v>132</v>
      </c>
      <c r="B49" s="1" t="s">
        <v>55</v>
      </c>
      <c r="C49" s="1" t="s">
        <v>5</v>
      </c>
      <c r="D49" s="1" t="s">
        <v>11</v>
      </c>
    </row>
    <row r="50" spans="1:4" x14ac:dyDescent="0.25">
      <c r="A50" s="1">
        <v>133</v>
      </c>
      <c r="B50" s="1" t="s">
        <v>56</v>
      </c>
      <c r="C50" s="1" t="s">
        <v>5</v>
      </c>
      <c r="D50" s="1" t="s">
        <v>11</v>
      </c>
    </row>
    <row r="51" spans="1:4" x14ac:dyDescent="0.25">
      <c r="A51" s="1">
        <v>134</v>
      </c>
      <c r="B51" s="1" t="s">
        <v>57</v>
      </c>
      <c r="C51" s="1" t="s">
        <v>5</v>
      </c>
      <c r="D51" s="1" t="s">
        <v>11</v>
      </c>
    </row>
    <row r="52" spans="1:4" x14ac:dyDescent="0.25">
      <c r="A52" s="1">
        <v>136</v>
      </c>
      <c r="B52" s="1" t="s">
        <v>58</v>
      </c>
      <c r="C52" s="1" t="s">
        <v>5</v>
      </c>
      <c r="D52" s="1" t="s">
        <v>11</v>
      </c>
    </row>
    <row r="53" spans="1:4" x14ac:dyDescent="0.25">
      <c r="A53" s="1">
        <v>137</v>
      </c>
      <c r="B53" s="1" t="s">
        <v>59</v>
      </c>
      <c r="C53" s="1" t="s">
        <v>5</v>
      </c>
      <c r="D53" s="1" t="s">
        <v>11</v>
      </c>
    </row>
    <row r="54" spans="1:4" x14ac:dyDescent="0.25">
      <c r="A54" s="1">
        <v>138</v>
      </c>
      <c r="B54" s="1" t="s">
        <v>60</v>
      </c>
      <c r="C54" s="1" t="s">
        <v>5</v>
      </c>
      <c r="D54" s="1" t="s">
        <v>11</v>
      </c>
    </row>
    <row r="55" spans="1:4" x14ac:dyDescent="0.25">
      <c r="A55" s="1">
        <v>139</v>
      </c>
      <c r="B55" s="1" t="s">
        <v>61</v>
      </c>
      <c r="C55" s="1" t="s">
        <v>5</v>
      </c>
      <c r="D55" s="1" t="s">
        <v>13</v>
      </c>
    </row>
    <row r="56" spans="1:4" x14ac:dyDescent="0.25">
      <c r="A56" s="1">
        <v>140</v>
      </c>
      <c r="B56" s="1" t="s">
        <v>62</v>
      </c>
      <c r="C56" s="1" t="s">
        <v>5</v>
      </c>
      <c r="D56" s="1" t="s">
        <v>6</v>
      </c>
    </row>
    <row r="57" spans="1:4" x14ac:dyDescent="0.25">
      <c r="A57" s="1">
        <v>141</v>
      </c>
      <c r="B57" s="1" t="s">
        <v>63</v>
      </c>
      <c r="C57" s="1" t="s">
        <v>5</v>
      </c>
      <c r="D57" s="1" t="s">
        <v>6</v>
      </c>
    </row>
    <row r="58" spans="1:4" x14ac:dyDescent="0.25">
      <c r="A58" s="1">
        <v>142</v>
      </c>
      <c r="B58" s="1" t="s">
        <v>64</v>
      </c>
      <c r="C58" s="1" t="s">
        <v>5</v>
      </c>
      <c r="D58" s="1" t="s">
        <v>11</v>
      </c>
    </row>
    <row r="59" spans="1:4" x14ac:dyDescent="0.25">
      <c r="A59" s="1">
        <v>143</v>
      </c>
      <c r="B59" s="1" t="s">
        <v>65</v>
      </c>
      <c r="C59" s="1" t="s">
        <v>5</v>
      </c>
      <c r="D59" s="1" t="s">
        <v>11</v>
      </c>
    </row>
    <row r="60" spans="1:4" x14ac:dyDescent="0.25">
      <c r="A60" s="1">
        <v>144</v>
      </c>
      <c r="B60" s="1" t="s">
        <v>66</v>
      </c>
      <c r="C60" s="1" t="s">
        <v>5</v>
      </c>
      <c r="D60" s="1" t="s">
        <v>11</v>
      </c>
    </row>
    <row r="61" spans="1:4" x14ac:dyDescent="0.25">
      <c r="A61" s="1">
        <v>145</v>
      </c>
      <c r="B61" s="1" t="s">
        <v>67</v>
      </c>
      <c r="C61" s="1" t="s">
        <v>5</v>
      </c>
      <c r="D61" s="1" t="s">
        <v>11</v>
      </c>
    </row>
    <row r="62" spans="1:4" x14ac:dyDescent="0.25">
      <c r="A62" s="1">
        <v>146</v>
      </c>
      <c r="B62" s="1" t="s">
        <v>68</v>
      </c>
      <c r="C62" s="1" t="s">
        <v>5</v>
      </c>
      <c r="D62" s="1" t="s">
        <v>11</v>
      </c>
    </row>
    <row r="63" spans="1:4" x14ac:dyDescent="0.25">
      <c r="A63" s="1">
        <v>147</v>
      </c>
      <c r="B63" s="1" t="s">
        <v>69</v>
      </c>
      <c r="C63" s="1" t="s">
        <v>5</v>
      </c>
      <c r="D63" s="1" t="s">
        <v>11</v>
      </c>
    </row>
    <row r="64" spans="1:4" x14ac:dyDescent="0.25">
      <c r="A64" s="1">
        <v>148</v>
      </c>
      <c r="B64" s="1" t="s">
        <v>70</v>
      </c>
      <c r="C64" s="1" t="s">
        <v>5</v>
      </c>
      <c r="D64" s="1" t="s">
        <v>11</v>
      </c>
    </row>
    <row r="65" spans="1:4" x14ac:dyDescent="0.25">
      <c r="A65" s="1">
        <v>149</v>
      </c>
      <c r="B65" s="1" t="s">
        <v>71</v>
      </c>
      <c r="C65" s="1" t="s">
        <v>5</v>
      </c>
      <c r="D65" s="1" t="s">
        <v>11</v>
      </c>
    </row>
    <row r="66" spans="1:4" x14ac:dyDescent="0.25">
      <c r="A66" s="1">
        <v>150</v>
      </c>
      <c r="B66" s="1" t="s">
        <v>72</v>
      </c>
      <c r="C66" s="1" t="s">
        <v>5</v>
      </c>
      <c r="D66" s="1" t="s">
        <v>11</v>
      </c>
    </row>
    <row r="67" spans="1:4" x14ac:dyDescent="0.25">
      <c r="A67" s="1">
        <v>152</v>
      </c>
      <c r="B67" s="1" t="s">
        <v>73</v>
      </c>
      <c r="C67" s="1" t="s">
        <v>5</v>
      </c>
      <c r="D67" s="1" t="s">
        <v>11</v>
      </c>
    </row>
    <row r="68" spans="1:4" x14ac:dyDescent="0.25">
      <c r="A68" s="1">
        <v>154</v>
      </c>
      <c r="B68" s="1" t="s">
        <v>74</v>
      </c>
      <c r="C68" s="1" t="s">
        <v>5</v>
      </c>
      <c r="D68" s="1" t="s">
        <v>11</v>
      </c>
    </row>
    <row r="69" spans="1:4" x14ac:dyDescent="0.25">
      <c r="A69" s="1">
        <v>156</v>
      </c>
      <c r="B69" s="1" t="s">
        <v>75</v>
      </c>
      <c r="C69" s="1" t="s">
        <v>5</v>
      </c>
      <c r="D69" s="1" t="s">
        <v>13</v>
      </c>
    </row>
    <row r="70" spans="1:4" x14ac:dyDescent="0.25">
      <c r="A70" s="1">
        <v>157</v>
      </c>
      <c r="B70" s="1" t="s">
        <v>76</v>
      </c>
      <c r="C70" s="1" t="s">
        <v>5</v>
      </c>
      <c r="D70" s="1" t="s">
        <v>6</v>
      </c>
    </row>
    <row r="71" spans="1:4" x14ac:dyDescent="0.25">
      <c r="A71" s="1">
        <v>164</v>
      </c>
      <c r="B71" s="1" t="s">
        <v>77</v>
      </c>
      <c r="C71" s="1" t="s">
        <v>5</v>
      </c>
      <c r="D71" s="1" t="s">
        <v>6</v>
      </c>
    </row>
    <row r="72" spans="1:4" x14ac:dyDescent="0.25">
      <c r="A72" s="1">
        <v>170</v>
      </c>
      <c r="B72" s="1" t="s">
        <v>78</v>
      </c>
      <c r="C72" s="1" t="s">
        <v>5</v>
      </c>
      <c r="D72" s="1" t="s">
        <v>13</v>
      </c>
    </row>
    <row r="73" spans="1:4" x14ac:dyDescent="0.25">
      <c r="A73" s="1">
        <v>171</v>
      </c>
      <c r="B73" s="1" t="s">
        <v>79</v>
      </c>
      <c r="C73" s="1" t="s">
        <v>5</v>
      </c>
      <c r="D73" s="1" t="s">
        <v>11</v>
      </c>
    </row>
    <row r="74" spans="1:4" x14ac:dyDescent="0.25">
      <c r="A74" s="1">
        <v>172</v>
      </c>
      <c r="B74" s="1" t="s">
        <v>80</v>
      </c>
      <c r="C74" s="1" t="s">
        <v>5</v>
      </c>
      <c r="D74" s="1" t="s">
        <v>11</v>
      </c>
    </row>
    <row r="75" spans="1:4" x14ac:dyDescent="0.25">
      <c r="A75" s="1">
        <v>177</v>
      </c>
      <c r="B75" s="1" t="s">
        <v>81</v>
      </c>
      <c r="C75" s="1" t="s">
        <v>5</v>
      </c>
      <c r="D75" s="1" t="s">
        <v>6</v>
      </c>
    </row>
    <row r="76" spans="1:4" x14ac:dyDescent="0.25">
      <c r="A76" s="1">
        <v>181</v>
      </c>
      <c r="B76" s="1" t="s">
        <v>82</v>
      </c>
      <c r="C76" s="1" t="s">
        <v>5</v>
      </c>
      <c r="D76" s="1" t="s">
        <v>13</v>
      </c>
    </row>
    <row r="77" spans="1:4" x14ac:dyDescent="0.25">
      <c r="A77" s="1">
        <v>183</v>
      </c>
      <c r="B77" s="1" t="s">
        <v>83</v>
      </c>
      <c r="C77" s="1" t="s">
        <v>5</v>
      </c>
      <c r="D77" s="1" t="s">
        <v>13</v>
      </c>
    </row>
    <row r="78" spans="1:4" x14ac:dyDescent="0.25">
      <c r="A78" s="1">
        <v>186</v>
      </c>
      <c r="B78" s="1" t="s">
        <v>84</v>
      </c>
      <c r="C78" s="1" t="s">
        <v>5</v>
      </c>
      <c r="D78" s="1" t="s">
        <v>11</v>
      </c>
    </row>
    <row r="79" spans="1:4" x14ac:dyDescent="0.25">
      <c r="A79" s="1">
        <v>187</v>
      </c>
      <c r="B79" s="1" t="s">
        <v>85</v>
      </c>
      <c r="C79" s="1" t="s">
        <v>5</v>
      </c>
      <c r="D79" s="1" t="s">
        <v>13</v>
      </c>
    </row>
    <row r="80" spans="1:4" x14ac:dyDescent="0.25">
      <c r="A80" s="1">
        <v>188</v>
      </c>
      <c r="B80" s="1" t="s">
        <v>86</v>
      </c>
      <c r="C80" s="1" t="s">
        <v>5</v>
      </c>
      <c r="D80" s="1" t="s">
        <v>6</v>
      </c>
    </row>
    <row r="81" spans="1:4" x14ac:dyDescent="0.25">
      <c r="A81" s="1">
        <v>194</v>
      </c>
      <c r="B81" s="1" t="s">
        <v>87</v>
      </c>
      <c r="C81" s="1" t="s">
        <v>5</v>
      </c>
      <c r="D81" s="1" t="s">
        <v>13</v>
      </c>
    </row>
    <row r="82" spans="1:4" x14ac:dyDescent="0.25">
      <c r="A82" s="1">
        <v>197</v>
      </c>
      <c r="B82" s="1" t="s">
        <v>88</v>
      </c>
      <c r="C82" s="1" t="s">
        <v>5</v>
      </c>
      <c r="D82" s="1" t="s">
        <v>11</v>
      </c>
    </row>
    <row r="83" spans="1:4" x14ac:dyDescent="0.25">
      <c r="A83" s="1">
        <v>202</v>
      </c>
      <c r="B83" s="1" t="s">
        <v>89</v>
      </c>
      <c r="C83" s="1" t="s">
        <v>5</v>
      </c>
      <c r="D83" s="1" t="s">
        <v>11</v>
      </c>
    </row>
    <row r="84" spans="1:4" x14ac:dyDescent="0.25">
      <c r="A84" s="1">
        <v>203</v>
      </c>
      <c r="B84" s="1" t="s">
        <v>90</v>
      </c>
      <c r="C84" s="1" t="s">
        <v>5</v>
      </c>
      <c r="D84" s="1" t="s">
        <v>13</v>
      </c>
    </row>
    <row r="85" spans="1:4" x14ac:dyDescent="0.25">
      <c r="A85" s="1">
        <v>205</v>
      </c>
      <c r="B85" s="1" t="s">
        <v>91</v>
      </c>
      <c r="C85" s="1" t="s">
        <v>5</v>
      </c>
      <c r="D85" s="1" t="s">
        <v>6</v>
      </c>
    </row>
    <row r="86" spans="1:4" x14ac:dyDescent="0.25">
      <c r="A86" s="1">
        <v>206</v>
      </c>
      <c r="B86" s="1" t="s">
        <v>92</v>
      </c>
      <c r="C86" s="1" t="s">
        <v>5</v>
      </c>
      <c r="D86" s="1" t="s">
        <v>11</v>
      </c>
    </row>
    <row r="87" spans="1:4" x14ac:dyDescent="0.25">
      <c r="A87" s="1">
        <v>207</v>
      </c>
      <c r="B87" s="1" t="s">
        <v>93</v>
      </c>
      <c r="C87" s="1" t="s">
        <v>5</v>
      </c>
      <c r="D87" s="1" t="s">
        <v>13</v>
      </c>
    </row>
    <row r="88" spans="1:4" x14ac:dyDescent="0.25">
      <c r="A88" s="1">
        <v>209</v>
      </c>
      <c r="B88" s="1" t="s">
        <v>94</v>
      </c>
      <c r="C88" s="1" t="s">
        <v>5</v>
      </c>
      <c r="D88" s="1" t="s">
        <v>13</v>
      </c>
    </row>
    <row r="89" spans="1:4" x14ac:dyDescent="0.25">
      <c r="A89" s="1">
        <v>212</v>
      </c>
      <c r="B89" s="1" t="s">
        <v>95</v>
      </c>
      <c r="C89" s="1" t="s">
        <v>5</v>
      </c>
      <c r="D89" s="1" t="s">
        <v>6</v>
      </c>
    </row>
    <row r="90" spans="1:4" x14ac:dyDescent="0.25">
      <c r="A90" s="1">
        <v>216</v>
      </c>
      <c r="B90" s="1" t="s">
        <v>96</v>
      </c>
      <c r="C90" s="1" t="s">
        <v>5</v>
      </c>
      <c r="D90" s="1" t="s">
        <v>11</v>
      </c>
    </row>
    <row r="91" spans="1:4" x14ac:dyDescent="0.25">
      <c r="A91" s="1">
        <v>217</v>
      </c>
      <c r="B91" s="1" t="s">
        <v>97</v>
      </c>
      <c r="C91" s="1" t="s">
        <v>5</v>
      </c>
      <c r="D91" s="1" t="s">
        <v>13</v>
      </c>
    </row>
    <row r="92" spans="1:4" x14ac:dyDescent="0.25">
      <c r="A92" s="1">
        <v>219</v>
      </c>
      <c r="B92" s="1" t="s">
        <v>98</v>
      </c>
      <c r="C92" s="1" t="s">
        <v>5</v>
      </c>
      <c r="D92" s="1" t="s">
        <v>13</v>
      </c>
    </row>
    <row r="93" spans="1:4" x14ac:dyDescent="0.25">
      <c r="A93" s="1">
        <v>220</v>
      </c>
      <c r="B93" s="1" t="s">
        <v>99</v>
      </c>
      <c r="C93" s="1" t="s">
        <v>5</v>
      </c>
      <c r="D93" s="1" t="s">
        <v>6</v>
      </c>
    </row>
    <row r="94" spans="1:4" x14ac:dyDescent="0.25">
      <c r="A94" s="1">
        <v>221</v>
      </c>
      <c r="B94" s="1" t="s">
        <v>100</v>
      </c>
      <c r="C94" s="1" t="s">
        <v>5</v>
      </c>
      <c r="D94" s="1" t="s">
        <v>13</v>
      </c>
    </row>
    <row r="95" spans="1:4" x14ac:dyDescent="0.25">
      <c r="A95" s="1">
        <v>224</v>
      </c>
      <c r="B95" s="1" t="s">
        <v>101</v>
      </c>
      <c r="C95" s="1" t="s">
        <v>5</v>
      </c>
      <c r="D95" s="1" t="s">
        <v>6</v>
      </c>
    </row>
    <row r="96" spans="1:4" x14ac:dyDescent="0.25">
      <c r="A96" s="1">
        <v>225</v>
      </c>
      <c r="B96" s="1" t="s">
        <v>102</v>
      </c>
      <c r="C96" s="1" t="s">
        <v>5</v>
      </c>
      <c r="D96" s="1" t="s">
        <v>13</v>
      </c>
    </row>
    <row r="97" spans="1:4" x14ac:dyDescent="0.25">
      <c r="A97" s="1">
        <v>226</v>
      </c>
      <c r="B97" s="1" t="s">
        <v>103</v>
      </c>
      <c r="C97" s="1" t="s">
        <v>5</v>
      </c>
      <c r="D97" s="1" t="s">
        <v>13</v>
      </c>
    </row>
    <row r="98" spans="1:4" x14ac:dyDescent="0.25">
      <c r="A98" s="1">
        <v>227</v>
      </c>
      <c r="B98" s="1" t="s">
        <v>104</v>
      </c>
      <c r="C98" s="1" t="s">
        <v>5</v>
      </c>
      <c r="D98" s="1" t="s">
        <v>6</v>
      </c>
    </row>
    <row r="99" spans="1:4" x14ac:dyDescent="0.25">
      <c r="A99" s="1">
        <v>231</v>
      </c>
      <c r="B99" s="1" t="s">
        <v>105</v>
      </c>
      <c r="C99" s="1" t="s">
        <v>5</v>
      </c>
      <c r="D99" s="1" t="s">
        <v>11</v>
      </c>
    </row>
    <row r="100" spans="1:4" x14ac:dyDescent="0.25">
      <c r="A100" s="1">
        <v>239</v>
      </c>
      <c r="B100" s="1" t="s">
        <v>106</v>
      </c>
      <c r="C100" s="1" t="s">
        <v>5</v>
      </c>
      <c r="D100" s="1" t="s">
        <v>6</v>
      </c>
    </row>
    <row r="101" spans="1:4" x14ac:dyDescent="0.25">
      <c r="A101" s="1">
        <v>241</v>
      </c>
      <c r="B101" s="1" t="s">
        <v>107</v>
      </c>
      <c r="C101" s="1" t="s">
        <v>5</v>
      </c>
      <c r="D101" s="1" t="s">
        <v>11</v>
      </c>
    </row>
    <row r="102" spans="1:4" x14ac:dyDescent="0.25">
      <c r="A102" s="1">
        <v>243</v>
      </c>
      <c r="B102" s="1" t="s">
        <v>108</v>
      </c>
      <c r="C102" s="1" t="s">
        <v>5</v>
      </c>
      <c r="D102" s="1" t="s">
        <v>6</v>
      </c>
    </row>
    <row r="103" spans="1:4" x14ac:dyDescent="0.25">
      <c r="A103" s="1">
        <v>246</v>
      </c>
      <c r="B103" s="1" t="s">
        <v>109</v>
      </c>
      <c r="C103" s="1" t="s">
        <v>5</v>
      </c>
      <c r="D103" s="1" t="s">
        <v>6</v>
      </c>
    </row>
    <row r="104" spans="1:4" x14ac:dyDescent="0.25">
      <c r="A104" s="1">
        <v>247</v>
      </c>
      <c r="B104" s="1" t="s">
        <v>110</v>
      </c>
      <c r="C104" s="1" t="s">
        <v>5</v>
      </c>
      <c r="D104" s="1" t="s">
        <v>6</v>
      </c>
    </row>
    <row r="105" spans="1:4" x14ac:dyDescent="0.25">
      <c r="A105" s="1">
        <v>249</v>
      </c>
      <c r="B105" s="1" t="s">
        <v>111</v>
      </c>
      <c r="C105" s="1" t="s">
        <v>5</v>
      </c>
      <c r="D105" s="1" t="s">
        <v>6</v>
      </c>
    </row>
    <row r="106" spans="1:4" x14ac:dyDescent="0.25">
      <c r="A106" s="1">
        <v>250</v>
      </c>
      <c r="B106" s="1" t="s">
        <v>112</v>
      </c>
      <c r="C106" s="1" t="s">
        <v>5</v>
      </c>
      <c r="D106" s="1" t="s">
        <v>6</v>
      </c>
    </row>
    <row r="107" spans="1:4" x14ac:dyDescent="0.25">
      <c r="A107" s="1">
        <v>252</v>
      </c>
      <c r="B107" s="1" t="s">
        <v>113</v>
      </c>
      <c r="C107" s="1" t="s">
        <v>5</v>
      </c>
      <c r="D107" s="1" t="s">
        <v>6</v>
      </c>
    </row>
    <row r="108" spans="1:4" x14ac:dyDescent="0.25">
      <c r="A108" s="1">
        <v>255</v>
      </c>
      <c r="B108" s="1" t="s">
        <v>114</v>
      </c>
      <c r="C108" s="1" t="s">
        <v>5</v>
      </c>
      <c r="D108" s="1" t="s">
        <v>13</v>
      </c>
    </row>
    <row r="109" spans="1:4" x14ac:dyDescent="0.25">
      <c r="A109" s="1">
        <v>256</v>
      </c>
      <c r="B109" s="1" t="s">
        <v>115</v>
      </c>
      <c r="C109" s="1" t="s">
        <v>5</v>
      </c>
      <c r="D109" s="1" t="s">
        <v>6</v>
      </c>
    </row>
    <row r="110" spans="1:4" x14ac:dyDescent="0.25">
      <c r="A110" s="1">
        <v>260</v>
      </c>
      <c r="B110" s="1" t="s">
        <v>116</v>
      </c>
      <c r="C110" s="1" t="s">
        <v>5</v>
      </c>
      <c r="D110" s="1" t="s">
        <v>13</v>
      </c>
    </row>
    <row r="111" spans="1:4" x14ac:dyDescent="0.25">
      <c r="A111" s="1">
        <v>266</v>
      </c>
      <c r="B111" s="1" t="s">
        <v>117</v>
      </c>
      <c r="C111" s="1" t="s">
        <v>5</v>
      </c>
      <c r="D111" s="1" t="s">
        <v>6</v>
      </c>
    </row>
    <row r="112" spans="1:4" x14ac:dyDescent="0.25">
      <c r="A112" s="1">
        <v>267</v>
      </c>
      <c r="B112" s="1" t="s">
        <v>118</v>
      </c>
      <c r="C112" s="1" t="s">
        <v>5</v>
      </c>
      <c r="D112" s="1" t="s">
        <v>6</v>
      </c>
    </row>
    <row r="113" spans="1:4" x14ac:dyDescent="0.25">
      <c r="A113" s="1">
        <v>268</v>
      </c>
      <c r="B113" s="1" t="s">
        <v>119</v>
      </c>
      <c r="C113" s="1" t="s">
        <v>5</v>
      </c>
      <c r="D113" s="1" t="s">
        <v>13</v>
      </c>
    </row>
    <row r="114" spans="1:4" x14ac:dyDescent="0.25">
      <c r="A114" s="1">
        <v>269</v>
      </c>
      <c r="B114" s="1" t="s">
        <v>120</v>
      </c>
      <c r="C114" s="1" t="s">
        <v>5</v>
      </c>
      <c r="D114" s="1" t="s">
        <v>6</v>
      </c>
    </row>
    <row r="115" spans="1:4" x14ac:dyDescent="0.25">
      <c r="A115" s="1">
        <v>270</v>
      </c>
      <c r="B115" s="1" t="s">
        <v>121</v>
      </c>
      <c r="C115" s="1" t="s">
        <v>5</v>
      </c>
      <c r="D115" s="1" t="s">
        <v>6</v>
      </c>
    </row>
    <row r="116" spans="1:4" x14ac:dyDescent="0.25">
      <c r="A116" s="1">
        <v>271</v>
      </c>
      <c r="B116" s="1" t="s">
        <v>122</v>
      </c>
      <c r="C116" s="1" t="s">
        <v>5</v>
      </c>
      <c r="D116" s="1" t="s">
        <v>6</v>
      </c>
    </row>
    <row r="117" spans="1:4" x14ac:dyDescent="0.25">
      <c r="A117" s="1">
        <v>272</v>
      </c>
      <c r="B117" s="1" t="s">
        <v>123</v>
      </c>
      <c r="C117" s="1" t="s">
        <v>5</v>
      </c>
      <c r="D117" s="1" t="s">
        <v>6</v>
      </c>
    </row>
    <row r="118" spans="1:4" x14ac:dyDescent="0.25">
      <c r="A118" s="1">
        <v>273</v>
      </c>
      <c r="B118" s="1" t="s">
        <v>124</v>
      </c>
      <c r="C118" s="1" t="s">
        <v>5</v>
      </c>
      <c r="D118" s="1" t="s">
        <v>6</v>
      </c>
    </row>
    <row r="119" spans="1:4" x14ac:dyDescent="0.25">
      <c r="A119" s="1">
        <v>274</v>
      </c>
      <c r="B119" s="1" t="s">
        <v>125</v>
      </c>
      <c r="C119" s="1" t="s">
        <v>5</v>
      </c>
      <c r="D119" s="1" t="s">
        <v>6</v>
      </c>
    </row>
    <row r="120" spans="1:4" x14ac:dyDescent="0.25">
      <c r="A120" s="1">
        <v>276</v>
      </c>
      <c r="B120" s="1" t="s">
        <v>126</v>
      </c>
      <c r="C120" s="1" t="s">
        <v>5</v>
      </c>
      <c r="D120" s="1" t="s">
        <v>13</v>
      </c>
    </row>
    <row r="121" spans="1:4" x14ac:dyDescent="0.25">
      <c r="A121" s="1">
        <v>277</v>
      </c>
      <c r="B121" s="1" t="s">
        <v>127</v>
      </c>
      <c r="C121" s="1" t="s">
        <v>5</v>
      </c>
      <c r="D121" s="1" t="s">
        <v>13</v>
      </c>
    </row>
    <row r="122" spans="1:4" x14ac:dyDescent="0.25">
      <c r="A122" s="1">
        <v>278</v>
      </c>
      <c r="B122" s="1" t="s">
        <v>128</v>
      </c>
      <c r="C122" s="1" t="s">
        <v>5</v>
      </c>
      <c r="D122" s="1" t="s">
        <v>6</v>
      </c>
    </row>
    <row r="123" spans="1:4" x14ac:dyDescent="0.25">
      <c r="A123" s="1">
        <v>279</v>
      </c>
      <c r="B123" s="1" t="s">
        <v>129</v>
      </c>
      <c r="C123" s="1" t="s">
        <v>5</v>
      </c>
      <c r="D123" s="1" t="s">
        <v>13</v>
      </c>
    </row>
    <row r="124" spans="1:4" x14ac:dyDescent="0.25">
      <c r="A124" s="1">
        <v>283</v>
      </c>
      <c r="B124" s="1" t="s">
        <v>130</v>
      </c>
      <c r="C124" s="1" t="s">
        <v>5</v>
      </c>
      <c r="D124" s="1" t="s">
        <v>6</v>
      </c>
    </row>
    <row r="125" spans="1:4" x14ac:dyDescent="0.25">
      <c r="A125" s="1">
        <v>289</v>
      </c>
      <c r="B125" s="1" t="s">
        <v>131</v>
      </c>
      <c r="C125" s="1" t="s">
        <v>5</v>
      </c>
      <c r="D125" s="1" t="s">
        <v>6</v>
      </c>
    </row>
    <row r="126" spans="1:4" x14ac:dyDescent="0.25">
      <c r="A126" s="1">
        <v>291</v>
      </c>
      <c r="B126" s="1" t="s">
        <v>132</v>
      </c>
      <c r="C126" s="1" t="s">
        <v>5</v>
      </c>
      <c r="D126" s="1" t="s">
        <v>6</v>
      </c>
    </row>
    <row r="127" spans="1:4" x14ac:dyDescent="0.25">
      <c r="A127" s="1">
        <v>296</v>
      </c>
      <c r="B127" s="1" t="s">
        <v>133</v>
      </c>
      <c r="C127" s="1" t="s">
        <v>5</v>
      </c>
      <c r="D127" s="1" t="s">
        <v>13</v>
      </c>
    </row>
    <row r="128" spans="1:4" x14ac:dyDescent="0.25">
      <c r="A128" s="1">
        <v>297</v>
      </c>
      <c r="B128" s="1" t="s">
        <v>134</v>
      </c>
      <c r="C128" s="1" t="s">
        <v>5</v>
      </c>
      <c r="D128" s="1" t="s">
        <v>13</v>
      </c>
    </row>
    <row r="129" spans="1:4" x14ac:dyDescent="0.25">
      <c r="A129" s="1">
        <v>298</v>
      </c>
      <c r="B129" s="1" t="s">
        <v>135</v>
      </c>
      <c r="C129" s="1" t="s">
        <v>5</v>
      </c>
      <c r="D129" s="1" t="s">
        <v>13</v>
      </c>
    </row>
    <row r="130" spans="1:4" x14ac:dyDescent="0.25">
      <c r="A130" s="1">
        <v>299</v>
      </c>
      <c r="B130" s="1" t="s">
        <v>136</v>
      </c>
      <c r="C130" s="1" t="s">
        <v>5</v>
      </c>
      <c r="D130" s="1" t="s">
        <v>6</v>
      </c>
    </row>
    <row r="131" spans="1:4" x14ac:dyDescent="0.25">
      <c r="A131" s="1">
        <v>300</v>
      </c>
      <c r="B131" s="1" t="s">
        <v>137</v>
      </c>
      <c r="C131" s="1" t="s">
        <v>5</v>
      </c>
      <c r="D131" s="1" t="s">
        <v>6</v>
      </c>
    </row>
    <row r="132" spans="1:4" x14ac:dyDescent="0.25">
      <c r="A132" s="1">
        <v>303</v>
      </c>
      <c r="B132" s="1" t="s">
        <v>138</v>
      </c>
      <c r="C132" s="1" t="s">
        <v>5</v>
      </c>
      <c r="D132" s="1" t="s">
        <v>6</v>
      </c>
    </row>
    <row r="133" spans="1:4" x14ac:dyDescent="0.25">
      <c r="A133" s="1">
        <v>304</v>
      </c>
      <c r="B133" s="1" t="s">
        <v>139</v>
      </c>
      <c r="C133" s="1" t="s">
        <v>5</v>
      </c>
      <c r="D133" s="1" t="s">
        <v>6</v>
      </c>
    </row>
    <row r="134" spans="1:4" x14ac:dyDescent="0.25">
      <c r="A134" s="1">
        <v>306</v>
      </c>
      <c r="B134" s="1" t="s">
        <v>140</v>
      </c>
      <c r="C134" s="1" t="s">
        <v>5</v>
      </c>
      <c r="D134" s="1" t="s">
        <v>13</v>
      </c>
    </row>
    <row r="135" spans="1:4" x14ac:dyDescent="0.25">
      <c r="A135" s="1">
        <v>307</v>
      </c>
      <c r="B135" s="1" t="s">
        <v>141</v>
      </c>
      <c r="C135" s="1" t="s">
        <v>5</v>
      </c>
      <c r="D135" s="1" t="s">
        <v>13</v>
      </c>
    </row>
    <row r="136" spans="1:4" x14ac:dyDescent="0.25">
      <c r="A136" s="1">
        <v>308</v>
      </c>
      <c r="B136" s="1" t="s">
        <v>142</v>
      </c>
      <c r="C136" s="1" t="s">
        <v>5</v>
      </c>
      <c r="D136" s="1" t="s">
        <v>13</v>
      </c>
    </row>
    <row r="137" spans="1:4" x14ac:dyDescent="0.25">
      <c r="A137" s="1">
        <v>309</v>
      </c>
      <c r="B137" s="1" t="s">
        <v>143</v>
      </c>
      <c r="C137" s="1" t="s">
        <v>5</v>
      </c>
      <c r="D137" s="1" t="s">
        <v>6</v>
      </c>
    </row>
    <row r="138" spans="1:4" x14ac:dyDescent="0.25">
      <c r="A138" s="1">
        <v>310</v>
      </c>
      <c r="B138" s="1" t="s">
        <v>144</v>
      </c>
      <c r="C138" s="1" t="s">
        <v>5</v>
      </c>
      <c r="D138" s="1" t="s">
        <v>13</v>
      </c>
    </row>
    <row r="139" spans="1:4" x14ac:dyDescent="0.25">
      <c r="A139" s="1">
        <v>311</v>
      </c>
      <c r="B139" s="1" t="s">
        <v>145</v>
      </c>
      <c r="C139" s="1" t="s">
        <v>5</v>
      </c>
      <c r="D139" s="1" t="s">
        <v>6</v>
      </c>
    </row>
    <row r="140" spans="1:4" x14ac:dyDescent="0.25">
      <c r="A140" s="1">
        <v>312</v>
      </c>
      <c r="B140" s="1" t="s">
        <v>146</v>
      </c>
      <c r="C140" s="1" t="s">
        <v>5</v>
      </c>
      <c r="D140" s="1" t="s">
        <v>11</v>
      </c>
    </row>
    <row r="141" spans="1:4" x14ac:dyDescent="0.25">
      <c r="A141" s="1">
        <v>315</v>
      </c>
      <c r="B141" s="1" t="s">
        <v>147</v>
      </c>
      <c r="C141" s="1" t="s">
        <v>5</v>
      </c>
      <c r="D141" s="1" t="s">
        <v>11</v>
      </c>
    </row>
    <row r="142" spans="1:4" x14ac:dyDescent="0.25">
      <c r="A142" s="1">
        <v>316</v>
      </c>
      <c r="B142" s="1" t="s">
        <v>148</v>
      </c>
      <c r="C142" s="1" t="s">
        <v>5</v>
      </c>
      <c r="D142" s="1" t="s">
        <v>6</v>
      </c>
    </row>
    <row r="143" spans="1:4" x14ac:dyDescent="0.25">
      <c r="A143" s="1">
        <v>317</v>
      </c>
      <c r="B143" s="1" t="s">
        <v>149</v>
      </c>
      <c r="C143" s="1" t="s">
        <v>5</v>
      </c>
      <c r="D143" s="1" t="s">
        <v>11</v>
      </c>
    </row>
    <row r="144" spans="1:4" x14ac:dyDescent="0.25">
      <c r="A144" s="1">
        <v>318</v>
      </c>
      <c r="B144" s="1" t="s">
        <v>150</v>
      </c>
      <c r="C144" s="1" t="s">
        <v>5</v>
      </c>
      <c r="D144" s="1" t="s">
        <v>11</v>
      </c>
    </row>
    <row r="145" spans="1:4" x14ac:dyDescent="0.25">
      <c r="A145" s="1">
        <v>319</v>
      </c>
      <c r="B145" s="1" t="s">
        <v>151</v>
      </c>
      <c r="C145" s="1" t="s">
        <v>5</v>
      </c>
      <c r="D145" s="1" t="s">
        <v>11</v>
      </c>
    </row>
    <row r="146" spans="1:4" x14ac:dyDescent="0.25">
      <c r="A146" s="1">
        <v>326</v>
      </c>
      <c r="B146" s="1" t="s">
        <v>152</v>
      </c>
      <c r="C146" s="1" t="s">
        <v>5</v>
      </c>
      <c r="D146" s="1" t="s">
        <v>13</v>
      </c>
    </row>
    <row r="147" spans="1:4" x14ac:dyDescent="0.25">
      <c r="A147" s="1">
        <v>330</v>
      </c>
      <c r="B147" s="1" t="s">
        <v>153</v>
      </c>
      <c r="C147" s="1" t="s">
        <v>5</v>
      </c>
      <c r="D147" s="1" t="s">
        <v>6</v>
      </c>
    </row>
    <row r="148" spans="1:4" x14ac:dyDescent="0.25">
      <c r="A148" s="1">
        <v>331</v>
      </c>
      <c r="B148" s="1" t="s">
        <v>154</v>
      </c>
      <c r="C148" s="1" t="s">
        <v>5</v>
      </c>
      <c r="D148" s="1" t="s">
        <v>13</v>
      </c>
    </row>
    <row r="149" spans="1:4" x14ac:dyDescent="0.25">
      <c r="A149" s="1">
        <v>338</v>
      </c>
      <c r="B149" s="1" t="s">
        <v>155</v>
      </c>
      <c r="C149" s="1" t="s">
        <v>5</v>
      </c>
      <c r="D149" s="1" t="s">
        <v>11</v>
      </c>
    </row>
    <row r="150" spans="1:4" x14ac:dyDescent="0.25">
      <c r="A150" s="1">
        <v>341</v>
      </c>
      <c r="B150" s="1" t="s">
        <v>156</v>
      </c>
      <c r="C150" s="1" t="s">
        <v>5</v>
      </c>
      <c r="D150" s="1" t="s">
        <v>13</v>
      </c>
    </row>
    <row r="151" spans="1:4" x14ac:dyDescent="0.25">
      <c r="A151" s="1">
        <v>344</v>
      </c>
      <c r="B151" s="1" t="s">
        <v>157</v>
      </c>
      <c r="C151" s="1" t="s">
        <v>5</v>
      </c>
      <c r="D151" s="1" t="s">
        <v>11</v>
      </c>
    </row>
    <row r="152" spans="1:4" x14ac:dyDescent="0.25">
      <c r="A152" s="1">
        <v>346</v>
      </c>
      <c r="B152" s="1" t="s">
        <v>158</v>
      </c>
      <c r="C152" s="1" t="s">
        <v>5</v>
      </c>
      <c r="D152" s="1" t="s">
        <v>6</v>
      </c>
    </row>
    <row r="153" spans="1:4" x14ac:dyDescent="0.25">
      <c r="A153" s="1">
        <v>348</v>
      </c>
      <c r="B153" s="1" t="s">
        <v>159</v>
      </c>
      <c r="C153" s="1" t="s">
        <v>5</v>
      </c>
      <c r="D153" s="1" t="s">
        <v>13</v>
      </c>
    </row>
    <row r="154" spans="1:4" x14ac:dyDescent="0.25">
      <c r="A154" s="1">
        <v>350</v>
      </c>
      <c r="B154" s="1" t="s">
        <v>160</v>
      </c>
      <c r="C154" s="1" t="s">
        <v>5</v>
      </c>
      <c r="D154" s="1" t="s">
        <v>6</v>
      </c>
    </row>
    <row r="155" spans="1:4" x14ac:dyDescent="0.25">
      <c r="A155" s="1">
        <v>351</v>
      </c>
      <c r="B155" s="1" t="s">
        <v>161</v>
      </c>
      <c r="C155" s="1" t="s">
        <v>5</v>
      </c>
      <c r="D155" s="1" t="s">
        <v>13</v>
      </c>
    </row>
    <row r="156" spans="1:4" x14ac:dyDescent="0.25">
      <c r="A156" s="1">
        <v>356</v>
      </c>
      <c r="B156" s="1" t="s">
        <v>162</v>
      </c>
      <c r="C156" s="1" t="s">
        <v>5</v>
      </c>
      <c r="D156" s="1" t="s">
        <v>13</v>
      </c>
    </row>
    <row r="157" spans="1:4" x14ac:dyDescent="0.25">
      <c r="A157" s="1">
        <v>357</v>
      </c>
      <c r="B157" s="1" t="s">
        <v>163</v>
      </c>
      <c r="C157" s="1" t="s">
        <v>5</v>
      </c>
      <c r="D157" s="1" t="s">
        <v>6</v>
      </c>
    </row>
    <row r="158" spans="1:4" x14ac:dyDescent="0.25">
      <c r="A158" s="1">
        <v>1</v>
      </c>
      <c r="B158" s="1" t="s">
        <v>164</v>
      </c>
      <c r="C158" s="1" t="s">
        <v>165</v>
      </c>
      <c r="D158" s="1" t="s">
        <v>6</v>
      </c>
    </row>
    <row r="159" spans="1:4" x14ac:dyDescent="0.25">
      <c r="A159" s="1">
        <v>2</v>
      </c>
      <c r="B159" s="1" t="s">
        <v>166</v>
      </c>
      <c r="C159" s="1" t="s">
        <v>165</v>
      </c>
      <c r="D159" s="1" t="s">
        <v>11</v>
      </c>
    </row>
    <row r="160" spans="1:4" x14ac:dyDescent="0.25">
      <c r="A160" s="1">
        <v>7</v>
      </c>
      <c r="B160" s="1" t="s">
        <v>167</v>
      </c>
      <c r="C160" s="1" t="s">
        <v>165</v>
      </c>
      <c r="D160" s="1" t="s">
        <v>13</v>
      </c>
    </row>
    <row r="161" spans="1:4" x14ac:dyDescent="0.25">
      <c r="A161" s="1">
        <v>8</v>
      </c>
      <c r="B161" s="1" t="s">
        <v>168</v>
      </c>
      <c r="C161" s="1" t="s">
        <v>165</v>
      </c>
      <c r="D161" s="1" t="s">
        <v>13</v>
      </c>
    </row>
    <row r="162" spans="1:4" x14ac:dyDescent="0.25">
      <c r="A162" s="1">
        <v>9</v>
      </c>
      <c r="B162" s="1" t="s">
        <v>169</v>
      </c>
      <c r="C162" s="1" t="s">
        <v>165</v>
      </c>
      <c r="D162" s="1" t="s">
        <v>6</v>
      </c>
    </row>
    <row r="163" spans="1:4" x14ac:dyDescent="0.25">
      <c r="A163" s="1">
        <v>13</v>
      </c>
      <c r="B163" s="1" t="s">
        <v>170</v>
      </c>
      <c r="C163" s="1" t="s">
        <v>165</v>
      </c>
      <c r="D163" s="1" t="s">
        <v>13</v>
      </c>
    </row>
    <row r="164" spans="1:4" x14ac:dyDescent="0.25">
      <c r="A164" s="1">
        <v>19</v>
      </c>
      <c r="B164" s="1" t="s">
        <v>171</v>
      </c>
      <c r="C164" s="1" t="s">
        <v>165</v>
      </c>
      <c r="D164" s="1" t="s">
        <v>13</v>
      </c>
    </row>
    <row r="165" spans="1:4" x14ac:dyDescent="0.25">
      <c r="A165" s="1">
        <v>20</v>
      </c>
      <c r="B165" s="1" t="s">
        <v>172</v>
      </c>
      <c r="C165" s="1" t="s">
        <v>165</v>
      </c>
      <c r="D165" s="1" t="s">
        <v>11</v>
      </c>
    </row>
    <row r="166" spans="1:4" x14ac:dyDescent="0.25">
      <c r="A166" s="1">
        <v>24</v>
      </c>
      <c r="B166" s="1" t="s">
        <v>173</v>
      </c>
      <c r="C166" s="1" t="s">
        <v>165</v>
      </c>
      <c r="D166" s="1" t="s">
        <v>11</v>
      </c>
    </row>
    <row r="167" spans="1:4" x14ac:dyDescent="0.25">
      <c r="A167" s="1">
        <v>26</v>
      </c>
      <c r="B167" s="1" t="s">
        <v>174</v>
      </c>
      <c r="C167" s="1" t="s">
        <v>165</v>
      </c>
      <c r="D167" s="1" t="s">
        <v>6</v>
      </c>
    </row>
    <row r="168" spans="1:4" x14ac:dyDescent="0.25">
      <c r="A168" s="1">
        <v>29</v>
      </c>
      <c r="B168" s="1" t="s">
        <v>175</v>
      </c>
      <c r="C168" s="1" t="s">
        <v>165</v>
      </c>
      <c r="D168" s="1" t="s">
        <v>6</v>
      </c>
    </row>
    <row r="169" spans="1:4" x14ac:dyDescent="0.25">
      <c r="A169" s="1">
        <v>30</v>
      </c>
      <c r="B169" s="1" t="s">
        <v>176</v>
      </c>
      <c r="C169" s="1" t="s">
        <v>165</v>
      </c>
      <c r="D169" s="1" t="s">
        <v>13</v>
      </c>
    </row>
    <row r="170" spans="1:4" x14ac:dyDescent="0.25">
      <c r="A170" s="1">
        <v>36</v>
      </c>
      <c r="B170" s="1" t="s">
        <v>177</v>
      </c>
      <c r="C170" s="1" t="s">
        <v>165</v>
      </c>
      <c r="D170" s="1" t="s">
        <v>6</v>
      </c>
    </row>
    <row r="171" spans="1:4" x14ac:dyDescent="0.25">
      <c r="A171" s="1">
        <v>38</v>
      </c>
      <c r="B171" s="1" t="s">
        <v>178</v>
      </c>
      <c r="C171" s="1" t="s">
        <v>165</v>
      </c>
      <c r="D171" s="1" t="s">
        <v>13</v>
      </c>
    </row>
    <row r="172" spans="1:4" x14ac:dyDescent="0.25">
      <c r="A172" s="1">
        <v>41</v>
      </c>
      <c r="B172" s="1" t="s">
        <v>179</v>
      </c>
      <c r="C172" s="1" t="s">
        <v>165</v>
      </c>
      <c r="D172" s="1" t="s">
        <v>6</v>
      </c>
    </row>
    <row r="173" spans="1:4" x14ac:dyDescent="0.25">
      <c r="A173" s="1">
        <v>43</v>
      </c>
      <c r="B173" s="1" t="s">
        <v>180</v>
      </c>
      <c r="C173" s="1" t="s">
        <v>165</v>
      </c>
      <c r="D173" s="1" t="s">
        <v>11</v>
      </c>
    </row>
    <row r="174" spans="1:4" x14ac:dyDescent="0.25">
      <c r="A174" s="1">
        <v>45</v>
      </c>
      <c r="B174" s="1" t="s">
        <v>181</v>
      </c>
      <c r="C174" s="1" t="s">
        <v>165</v>
      </c>
      <c r="D174" s="1" t="s">
        <v>11</v>
      </c>
    </row>
    <row r="175" spans="1:4" x14ac:dyDescent="0.25">
      <c r="A175" s="1">
        <v>46</v>
      </c>
      <c r="B175" s="1" t="s">
        <v>182</v>
      </c>
      <c r="C175" s="1" t="s">
        <v>165</v>
      </c>
      <c r="D175" s="1" t="s">
        <v>11</v>
      </c>
    </row>
    <row r="176" spans="1:4" x14ac:dyDescent="0.25">
      <c r="A176" s="1">
        <v>49</v>
      </c>
      <c r="B176" s="1" t="s">
        <v>183</v>
      </c>
      <c r="C176" s="1" t="s">
        <v>165</v>
      </c>
      <c r="D176" s="1" t="s">
        <v>13</v>
      </c>
    </row>
    <row r="177" spans="1:4" x14ac:dyDescent="0.25">
      <c r="A177" s="1">
        <v>51</v>
      </c>
      <c r="B177" s="1" t="s">
        <v>184</v>
      </c>
      <c r="C177" s="1" t="s">
        <v>165</v>
      </c>
      <c r="D177" s="1" t="s">
        <v>6</v>
      </c>
    </row>
    <row r="178" spans="1:4" x14ac:dyDescent="0.25">
      <c r="A178" s="1">
        <v>52</v>
      </c>
      <c r="B178" s="1" t="s">
        <v>185</v>
      </c>
      <c r="C178" s="1" t="s">
        <v>165</v>
      </c>
      <c r="D178" s="1" t="s">
        <v>6</v>
      </c>
    </row>
    <row r="179" spans="1:4" x14ac:dyDescent="0.25">
      <c r="A179" s="1">
        <v>54</v>
      </c>
      <c r="B179" s="1" t="s">
        <v>186</v>
      </c>
      <c r="C179" s="1" t="s">
        <v>165</v>
      </c>
      <c r="D179" s="1" t="s">
        <v>13</v>
      </c>
    </row>
    <row r="180" spans="1:4" x14ac:dyDescent="0.25">
      <c r="A180" s="1">
        <v>55</v>
      </c>
      <c r="B180" s="1" t="s">
        <v>187</v>
      </c>
      <c r="C180" s="1" t="s">
        <v>165</v>
      </c>
      <c r="D180" s="1" t="s">
        <v>6</v>
      </c>
    </row>
    <row r="181" spans="1:4" x14ac:dyDescent="0.25">
      <c r="A181" s="1">
        <v>57</v>
      </c>
      <c r="B181" s="1" t="s">
        <v>188</v>
      </c>
      <c r="C181" s="1" t="s">
        <v>165</v>
      </c>
      <c r="D181" s="1" t="s">
        <v>13</v>
      </c>
    </row>
    <row r="182" spans="1:4" x14ac:dyDescent="0.25">
      <c r="A182" s="1">
        <v>59</v>
      </c>
      <c r="B182" s="1" t="s">
        <v>189</v>
      </c>
      <c r="C182" s="1" t="s">
        <v>165</v>
      </c>
      <c r="D182" s="1" t="s">
        <v>13</v>
      </c>
    </row>
    <row r="183" spans="1:4" x14ac:dyDescent="0.25">
      <c r="A183" s="1">
        <v>60</v>
      </c>
      <c r="B183" s="1" t="s">
        <v>190</v>
      </c>
      <c r="C183" s="1" t="s">
        <v>165</v>
      </c>
      <c r="D183" s="1" t="s">
        <v>13</v>
      </c>
    </row>
    <row r="184" spans="1:4" x14ac:dyDescent="0.25">
      <c r="A184" s="1">
        <v>61</v>
      </c>
      <c r="B184" s="1" t="s">
        <v>191</v>
      </c>
      <c r="C184" s="1" t="s">
        <v>165</v>
      </c>
      <c r="D184" s="1" t="s">
        <v>13</v>
      </c>
    </row>
    <row r="185" spans="1:4" x14ac:dyDescent="0.25">
      <c r="A185" s="1">
        <v>62</v>
      </c>
      <c r="B185" s="1" t="s">
        <v>192</v>
      </c>
      <c r="C185" s="1" t="s">
        <v>165</v>
      </c>
      <c r="D185" s="1" t="s">
        <v>6</v>
      </c>
    </row>
    <row r="186" spans="1:4" x14ac:dyDescent="0.25">
      <c r="A186" s="1">
        <v>63</v>
      </c>
      <c r="B186" s="1" t="s">
        <v>193</v>
      </c>
      <c r="C186" s="1" t="s">
        <v>165</v>
      </c>
      <c r="D186" s="1" t="s">
        <v>6</v>
      </c>
    </row>
    <row r="187" spans="1:4" x14ac:dyDescent="0.25">
      <c r="A187" s="1">
        <v>65</v>
      </c>
      <c r="B187" s="1" t="s">
        <v>194</v>
      </c>
      <c r="C187" s="1" t="s">
        <v>165</v>
      </c>
      <c r="D187" s="1" t="s">
        <v>6</v>
      </c>
    </row>
    <row r="188" spans="1:4" x14ac:dyDescent="0.25">
      <c r="A188" s="1">
        <v>66</v>
      </c>
      <c r="B188" s="1" t="s">
        <v>195</v>
      </c>
      <c r="C188" s="1" t="s">
        <v>165</v>
      </c>
      <c r="D188" s="1" t="s">
        <v>11</v>
      </c>
    </row>
    <row r="189" spans="1:4" x14ac:dyDescent="0.25">
      <c r="A189" s="1">
        <v>69</v>
      </c>
      <c r="B189" s="1" t="s">
        <v>196</v>
      </c>
      <c r="C189" s="1" t="s">
        <v>165</v>
      </c>
      <c r="D189" s="1" t="s">
        <v>6</v>
      </c>
    </row>
    <row r="190" spans="1:4" x14ac:dyDescent="0.25">
      <c r="A190" s="1">
        <v>71</v>
      </c>
      <c r="B190" s="1" t="s">
        <v>197</v>
      </c>
      <c r="C190" s="1" t="s">
        <v>165</v>
      </c>
      <c r="D190" s="1" t="s">
        <v>13</v>
      </c>
    </row>
    <row r="191" spans="1:4" x14ac:dyDescent="0.25">
      <c r="A191" s="1">
        <v>72</v>
      </c>
      <c r="B191" s="1" t="s">
        <v>198</v>
      </c>
      <c r="C191" s="1" t="s">
        <v>165</v>
      </c>
      <c r="D191" s="1" t="s">
        <v>13</v>
      </c>
    </row>
    <row r="192" spans="1:4" x14ac:dyDescent="0.25">
      <c r="A192" s="1">
        <v>73</v>
      </c>
      <c r="B192" s="1" t="s">
        <v>199</v>
      </c>
      <c r="C192" s="1" t="s">
        <v>165</v>
      </c>
      <c r="D192" s="1" t="s">
        <v>6</v>
      </c>
    </row>
    <row r="193" spans="1:4" x14ac:dyDescent="0.25">
      <c r="A193" s="1">
        <v>74</v>
      </c>
      <c r="B193" s="1" t="s">
        <v>200</v>
      </c>
      <c r="C193" s="1" t="s">
        <v>165</v>
      </c>
      <c r="D193" s="1" t="s">
        <v>11</v>
      </c>
    </row>
    <row r="194" spans="1:4" x14ac:dyDescent="0.25">
      <c r="A194" s="1">
        <v>77</v>
      </c>
      <c r="B194" s="1" t="s">
        <v>201</v>
      </c>
      <c r="C194" s="1" t="s">
        <v>165</v>
      </c>
      <c r="D194" s="1" t="s">
        <v>13</v>
      </c>
    </row>
    <row r="195" spans="1:4" x14ac:dyDescent="0.25">
      <c r="A195" s="1">
        <v>79</v>
      </c>
      <c r="B195" s="1" t="s">
        <v>202</v>
      </c>
      <c r="C195" s="1" t="s">
        <v>165</v>
      </c>
      <c r="D195" s="1" t="s">
        <v>6</v>
      </c>
    </row>
    <row r="196" spans="1:4" x14ac:dyDescent="0.25">
      <c r="A196" s="1">
        <v>81</v>
      </c>
      <c r="B196" s="1" t="s">
        <v>203</v>
      </c>
      <c r="C196" s="1" t="s">
        <v>165</v>
      </c>
      <c r="D196" s="1" t="s">
        <v>6</v>
      </c>
    </row>
    <row r="197" spans="1:4" x14ac:dyDescent="0.25">
      <c r="A197" s="1">
        <v>82</v>
      </c>
      <c r="B197" s="1" t="s">
        <v>204</v>
      </c>
      <c r="C197" s="1" t="s">
        <v>165</v>
      </c>
      <c r="D197" s="1" t="s">
        <v>13</v>
      </c>
    </row>
    <row r="198" spans="1:4" x14ac:dyDescent="0.25">
      <c r="A198" s="1">
        <v>83</v>
      </c>
      <c r="B198" s="1" t="s">
        <v>205</v>
      </c>
      <c r="C198" s="1" t="s">
        <v>165</v>
      </c>
      <c r="D198" s="1" t="s">
        <v>11</v>
      </c>
    </row>
    <row r="199" spans="1:4" x14ac:dyDescent="0.25">
      <c r="A199" s="1">
        <v>84</v>
      </c>
      <c r="B199" s="1" t="s">
        <v>206</v>
      </c>
      <c r="C199" s="1" t="s">
        <v>165</v>
      </c>
      <c r="D199" s="1" t="s">
        <v>13</v>
      </c>
    </row>
    <row r="200" spans="1:4" x14ac:dyDescent="0.25">
      <c r="A200" s="1">
        <v>85</v>
      </c>
      <c r="B200" s="1" t="s">
        <v>207</v>
      </c>
      <c r="C200" s="1" t="s">
        <v>165</v>
      </c>
      <c r="D200" s="1" t="s">
        <v>13</v>
      </c>
    </row>
    <row r="201" spans="1:4" x14ac:dyDescent="0.25">
      <c r="A201" s="1">
        <v>86</v>
      </c>
      <c r="B201" s="1" t="s">
        <v>208</v>
      </c>
      <c r="C201" s="1" t="s">
        <v>165</v>
      </c>
      <c r="D201" s="1" t="s">
        <v>13</v>
      </c>
    </row>
    <row r="202" spans="1:4" x14ac:dyDescent="0.25">
      <c r="A202" s="1">
        <v>87</v>
      </c>
      <c r="B202" s="1" t="s">
        <v>209</v>
      </c>
      <c r="C202" s="1" t="s">
        <v>165</v>
      </c>
      <c r="D202" s="1" t="s">
        <v>11</v>
      </c>
    </row>
    <row r="203" spans="1:4" x14ac:dyDescent="0.25">
      <c r="A203" s="1">
        <v>89</v>
      </c>
      <c r="B203" s="1" t="s">
        <v>210</v>
      </c>
      <c r="C203" s="1" t="s">
        <v>165</v>
      </c>
      <c r="D203" s="1" t="s">
        <v>13</v>
      </c>
    </row>
    <row r="204" spans="1:4" x14ac:dyDescent="0.25">
      <c r="A204" s="1">
        <v>90</v>
      </c>
      <c r="B204" s="1" t="s">
        <v>211</v>
      </c>
      <c r="C204" s="1" t="s">
        <v>165</v>
      </c>
      <c r="D204" s="1" t="s">
        <v>6</v>
      </c>
    </row>
    <row r="205" spans="1:4" x14ac:dyDescent="0.25">
      <c r="A205" s="1">
        <v>93</v>
      </c>
      <c r="B205" s="1" t="s">
        <v>212</v>
      </c>
      <c r="C205" s="1" t="s">
        <v>165</v>
      </c>
      <c r="D205" s="1" t="s">
        <v>6</v>
      </c>
    </row>
    <row r="206" spans="1:4" x14ac:dyDescent="0.25">
      <c r="A206" s="1">
        <v>94</v>
      </c>
      <c r="B206" s="1" t="s">
        <v>213</v>
      </c>
      <c r="C206" s="1" t="s">
        <v>165</v>
      </c>
      <c r="D206" s="1" t="s">
        <v>6</v>
      </c>
    </row>
    <row r="207" spans="1:4" x14ac:dyDescent="0.25">
      <c r="A207" s="1">
        <v>96</v>
      </c>
      <c r="B207" s="1" t="s">
        <v>214</v>
      </c>
      <c r="C207" s="1" t="s">
        <v>165</v>
      </c>
      <c r="D207" s="1" t="s">
        <v>11</v>
      </c>
    </row>
    <row r="208" spans="1:4" x14ac:dyDescent="0.25">
      <c r="A208" s="1">
        <v>100</v>
      </c>
      <c r="B208" s="1" t="s">
        <v>215</v>
      </c>
      <c r="C208" s="1" t="s">
        <v>165</v>
      </c>
      <c r="D208" s="1" t="s">
        <v>6</v>
      </c>
    </row>
    <row r="209" spans="1:4" x14ac:dyDescent="0.25">
      <c r="A209" s="1">
        <v>102</v>
      </c>
      <c r="B209" s="1" t="s">
        <v>216</v>
      </c>
      <c r="C209" s="1" t="s">
        <v>165</v>
      </c>
      <c r="D209" s="1" t="s">
        <v>13</v>
      </c>
    </row>
    <row r="210" spans="1:4" x14ac:dyDescent="0.25">
      <c r="A210" s="1">
        <v>108</v>
      </c>
      <c r="B210" s="1" t="s">
        <v>217</v>
      </c>
      <c r="C210" s="1" t="s">
        <v>165</v>
      </c>
      <c r="D210" s="1" t="s">
        <v>6</v>
      </c>
    </row>
    <row r="211" spans="1:4" x14ac:dyDescent="0.25">
      <c r="A211" s="1">
        <v>109</v>
      </c>
      <c r="B211" s="1" t="s">
        <v>218</v>
      </c>
      <c r="C211" s="1" t="s">
        <v>165</v>
      </c>
      <c r="D211" s="1" t="s">
        <v>6</v>
      </c>
    </row>
    <row r="212" spans="1:4" x14ac:dyDescent="0.25">
      <c r="A212" s="1">
        <v>125</v>
      </c>
      <c r="B212" s="1" t="s">
        <v>219</v>
      </c>
      <c r="C212" s="1" t="s">
        <v>165</v>
      </c>
      <c r="D212" s="1" t="s">
        <v>13</v>
      </c>
    </row>
    <row r="213" spans="1:4" x14ac:dyDescent="0.25">
      <c r="A213" s="1">
        <v>127</v>
      </c>
      <c r="B213" s="1" t="s">
        <v>220</v>
      </c>
      <c r="C213" s="1" t="s">
        <v>165</v>
      </c>
      <c r="D213" s="1" t="s">
        <v>11</v>
      </c>
    </row>
    <row r="214" spans="1:4" x14ac:dyDescent="0.25">
      <c r="A214" s="1">
        <v>151</v>
      </c>
      <c r="B214" s="1" t="s">
        <v>221</v>
      </c>
      <c r="C214" s="1" t="s">
        <v>165</v>
      </c>
      <c r="D214" s="1" t="s">
        <v>11</v>
      </c>
    </row>
    <row r="215" spans="1:4" x14ac:dyDescent="0.25">
      <c r="A215" s="1">
        <v>153</v>
      </c>
      <c r="B215" s="1" t="s">
        <v>222</v>
      </c>
      <c r="C215" s="1" t="s">
        <v>165</v>
      </c>
      <c r="D215" s="1" t="s">
        <v>11</v>
      </c>
    </row>
    <row r="216" spans="1:4" x14ac:dyDescent="0.25">
      <c r="A216" s="1">
        <v>155</v>
      </c>
      <c r="B216" s="1" t="s">
        <v>223</v>
      </c>
      <c r="C216" s="1" t="s">
        <v>165</v>
      </c>
      <c r="D216" s="1" t="s">
        <v>11</v>
      </c>
    </row>
    <row r="217" spans="1:4" x14ac:dyDescent="0.25">
      <c r="A217" s="1">
        <v>158</v>
      </c>
      <c r="B217" s="1" t="s">
        <v>224</v>
      </c>
      <c r="C217" s="1" t="s">
        <v>165</v>
      </c>
      <c r="D217" s="1" t="s">
        <v>6</v>
      </c>
    </row>
    <row r="218" spans="1:4" x14ac:dyDescent="0.25">
      <c r="A218" s="1">
        <v>160</v>
      </c>
      <c r="B218" s="1" t="s">
        <v>225</v>
      </c>
      <c r="C218" s="1" t="s">
        <v>165</v>
      </c>
      <c r="D218" s="1" t="s">
        <v>11</v>
      </c>
    </row>
    <row r="219" spans="1:4" x14ac:dyDescent="0.25">
      <c r="A219" s="1">
        <v>162</v>
      </c>
      <c r="B219" s="1" t="s">
        <v>226</v>
      </c>
      <c r="C219" s="1" t="s">
        <v>165</v>
      </c>
      <c r="D219" s="1" t="s">
        <v>11</v>
      </c>
    </row>
    <row r="220" spans="1:4" x14ac:dyDescent="0.25">
      <c r="A220" s="1">
        <v>163</v>
      </c>
      <c r="B220" s="1" t="s">
        <v>227</v>
      </c>
      <c r="C220" s="1" t="s">
        <v>165</v>
      </c>
      <c r="D220" s="1" t="s">
        <v>11</v>
      </c>
    </row>
    <row r="221" spans="1:4" x14ac:dyDescent="0.25">
      <c r="A221" s="1">
        <v>166</v>
      </c>
      <c r="B221" s="1" t="s">
        <v>228</v>
      </c>
      <c r="C221" s="1" t="s">
        <v>165</v>
      </c>
      <c r="D221" s="1" t="s">
        <v>11</v>
      </c>
    </row>
    <row r="222" spans="1:4" x14ac:dyDescent="0.25">
      <c r="A222" s="1">
        <v>169</v>
      </c>
      <c r="B222" s="1" t="s">
        <v>229</v>
      </c>
      <c r="C222" s="1" t="s">
        <v>165</v>
      </c>
      <c r="D222" s="1" t="s">
        <v>11</v>
      </c>
    </row>
    <row r="223" spans="1:4" x14ac:dyDescent="0.25">
      <c r="A223" s="1">
        <v>173</v>
      </c>
      <c r="B223" s="1" t="s">
        <v>230</v>
      </c>
      <c r="C223" s="1" t="s">
        <v>165</v>
      </c>
      <c r="D223" s="1" t="s">
        <v>13</v>
      </c>
    </row>
    <row r="224" spans="1:4" x14ac:dyDescent="0.25">
      <c r="A224" s="1">
        <v>176</v>
      </c>
      <c r="B224" s="1" t="s">
        <v>231</v>
      </c>
      <c r="C224" s="1" t="s">
        <v>165</v>
      </c>
      <c r="D224" s="1" t="s">
        <v>6</v>
      </c>
    </row>
    <row r="225" spans="1:4" x14ac:dyDescent="0.25">
      <c r="A225" s="1">
        <v>179</v>
      </c>
      <c r="B225" s="1" t="s">
        <v>232</v>
      </c>
      <c r="C225" s="1" t="s">
        <v>165</v>
      </c>
      <c r="D225" s="1" t="s">
        <v>13</v>
      </c>
    </row>
    <row r="226" spans="1:4" x14ac:dyDescent="0.25">
      <c r="A226" s="1">
        <v>180</v>
      </c>
      <c r="B226" s="1" t="s">
        <v>233</v>
      </c>
      <c r="C226" s="1" t="s">
        <v>165</v>
      </c>
      <c r="D226" s="1" t="s">
        <v>13</v>
      </c>
    </row>
    <row r="227" spans="1:4" x14ac:dyDescent="0.25">
      <c r="A227" s="1">
        <v>182</v>
      </c>
      <c r="B227" s="1" t="s">
        <v>234</v>
      </c>
      <c r="C227" s="1" t="s">
        <v>165</v>
      </c>
      <c r="D227" s="1" t="s">
        <v>11</v>
      </c>
    </row>
    <row r="228" spans="1:4" x14ac:dyDescent="0.25">
      <c r="A228" s="1">
        <v>184</v>
      </c>
      <c r="B228" s="1" t="s">
        <v>235</v>
      </c>
      <c r="C228" s="1" t="s">
        <v>165</v>
      </c>
      <c r="D228" s="1" t="s">
        <v>11</v>
      </c>
    </row>
    <row r="229" spans="1:4" x14ac:dyDescent="0.25">
      <c r="A229" s="1">
        <v>185</v>
      </c>
      <c r="B229" s="1" t="s">
        <v>236</v>
      </c>
      <c r="C229" s="1" t="s">
        <v>165</v>
      </c>
      <c r="D229" s="1" t="s">
        <v>11</v>
      </c>
    </row>
    <row r="230" spans="1:4" x14ac:dyDescent="0.25">
      <c r="A230" s="1">
        <v>189</v>
      </c>
      <c r="B230" s="1" t="s">
        <v>237</v>
      </c>
      <c r="C230" s="1" t="s">
        <v>165</v>
      </c>
      <c r="D230" s="1" t="s">
        <v>6</v>
      </c>
    </row>
    <row r="231" spans="1:4" x14ac:dyDescent="0.25">
      <c r="A231" s="1">
        <v>190</v>
      </c>
      <c r="B231" s="1" t="s">
        <v>238</v>
      </c>
      <c r="C231" s="1" t="s">
        <v>165</v>
      </c>
      <c r="D231" s="1" t="s">
        <v>13</v>
      </c>
    </row>
    <row r="232" spans="1:4" x14ac:dyDescent="0.25">
      <c r="A232" s="1">
        <v>191</v>
      </c>
      <c r="B232" s="1" t="s">
        <v>239</v>
      </c>
      <c r="C232" s="1" t="s">
        <v>165</v>
      </c>
      <c r="D232" s="1" t="s">
        <v>13</v>
      </c>
    </row>
    <row r="233" spans="1:4" x14ac:dyDescent="0.25">
      <c r="A233" s="1">
        <v>192</v>
      </c>
      <c r="B233" s="1" t="s">
        <v>240</v>
      </c>
      <c r="C233" s="1" t="s">
        <v>165</v>
      </c>
      <c r="D233" s="1" t="s">
        <v>13</v>
      </c>
    </row>
    <row r="234" spans="1:4" x14ac:dyDescent="0.25">
      <c r="A234" s="1">
        <v>195</v>
      </c>
      <c r="B234" s="1" t="s">
        <v>241</v>
      </c>
      <c r="C234" s="1" t="s">
        <v>165</v>
      </c>
      <c r="D234" s="1" t="s">
        <v>11</v>
      </c>
    </row>
    <row r="235" spans="1:4" x14ac:dyDescent="0.25">
      <c r="A235" s="1">
        <v>196</v>
      </c>
      <c r="B235" s="1" t="s">
        <v>242</v>
      </c>
      <c r="C235" s="1" t="s">
        <v>165</v>
      </c>
      <c r="D235" s="1" t="s">
        <v>11</v>
      </c>
    </row>
    <row r="236" spans="1:4" x14ac:dyDescent="0.25">
      <c r="A236" s="1">
        <v>198</v>
      </c>
      <c r="B236" s="1" t="s">
        <v>243</v>
      </c>
      <c r="C236" s="1" t="s">
        <v>165</v>
      </c>
      <c r="D236" s="1" t="s">
        <v>6</v>
      </c>
    </row>
    <row r="237" spans="1:4" x14ac:dyDescent="0.25">
      <c r="A237" s="1">
        <v>199</v>
      </c>
      <c r="B237" s="1" t="s">
        <v>244</v>
      </c>
      <c r="C237" s="1" t="s">
        <v>165</v>
      </c>
      <c r="D237" s="1" t="s">
        <v>13</v>
      </c>
    </row>
    <row r="238" spans="1:4" x14ac:dyDescent="0.25">
      <c r="A238" s="1">
        <v>200</v>
      </c>
      <c r="B238" s="1" t="s">
        <v>245</v>
      </c>
      <c r="C238" s="1" t="s">
        <v>165</v>
      </c>
      <c r="D238" s="1" t="s">
        <v>6</v>
      </c>
    </row>
    <row r="239" spans="1:4" x14ac:dyDescent="0.25">
      <c r="A239" s="1">
        <v>201</v>
      </c>
      <c r="B239" s="1" t="s">
        <v>246</v>
      </c>
      <c r="C239" s="1" t="s">
        <v>165</v>
      </c>
      <c r="D239" s="1" t="s">
        <v>13</v>
      </c>
    </row>
    <row r="240" spans="1:4" x14ac:dyDescent="0.25">
      <c r="A240" s="1">
        <v>204</v>
      </c>
      <c r="B240" s="1" t="s">
        <v>247</v>
      </c>
      <c r="C240" s="1" t="s">
        <v>165</v>
      </c>
      <c r="D240" s="1" t="s">
        <v>6</v>
      </c>
    </row>
    <row r="241" spans="1:4" x14ac:dyDescent="0.25">
      <c r="A241" s="1">
        <v>208</v>
      </c>
      <c r="B241" s="1" t="s">
        <v>248</v>
      </c>
      <c r="C241" s="1" t="s">
        <v>165</v>
      </c>
      <c r="D241" s="1" t="s">
        <v>6</v>
      </c>
    </row>
    <row r="242" spans="1:4" x14ac:dyDescent="0.25">
      <c r="A242" s="1">
        <v>210</v>
      </c>
      <c r="B242" s="1" t="s">
        <v>249</v>
      </c>
      <c r="C242" s="1" t="s">
        <v>165</v>
      </c>
      <c r="D242" s="1" t="s">
        <v>6</v>
      </c>
    </row>
    <row r="243" spans="1:4" x14ac:dyDescent="0.25">
      <c r="A243" s="1">
        <v>218</v>
      </c>
      <c r="B243" s="1" t="s">
        <v>250</v>
      </c>
      <c r="C243" s="1" t="s">
        <v>165</v>
      </c>
      <c r="D243" s="1" t="s">
        <v>13</v>
      </c>
    </row>
    <row r="244" spans="1:4" x14ac:dyDescent="0.25">
      <c r="A244" s="1">
        <v>222</v>
      </c>
      <c r="B244" s="1" t="s">
        <v>251</v>
      </c>
      <c r="C244" s="1" t="s">
        <v>165</v>
      </c>
      <c r="D244" s="1" t="s">
        <v>11</v>
      </c>
    </row>
    <row r="245" spans="1:4" x14ac:dyDescent="0.25">
      <c r="A245" s="1">
        <v>223</v>
      </c>
      <c r="B245" s="1" t="s">
        <v>252</v>
      </c>
      <c r="C245" s="1" t="s">
        <v>165</v>
      </c>
      <c r="D245" s="1" t="s">
        <v>11</v>
      </c>
    </row>
    <row r="246" spans="1:4" x14ac:dyDescent="0.25">
      <c r="A246" s="1">
        <v>228</v>
      </c>
      <c r="B246" s="1" t="s">
        <v>253</v>
      </c>
      <c r="C246" s="1" t="s">
        <v>165</v>
      </c>
      <c r="D246" s="1" t="s">
        <v>6</v>
      </c>
    </row>
    <row r="247" spans="1:4" x14ac:dyDescent="0.25">
      <c r="A247" s="1">
        <v>229</v>
      </c>
      <c r="B247" s="1" t="s">
        <v>254</v>
      </c>
      <c r="C247" s="1" t="s">
        <v>165</v>
      </c>
      <c r="D247" s="1" t="s">
        <v>13</v>
      </c>
    </row>
    <row r="248" spans="1:4" x14ac:dyDescent="0.25">
      <c r="A248" s="1">
        <v>230</v>
      </c>
      <c r="B248" s="1" t="s">
        <v>255</v>
      </c>
      <c r="C248" s="1" t="s">
        <v>165</v>
      </c>
      <c r="D248" s="1" t="s">
        <v>13</v>
      </c>
    </row>
    <row r="249" spans="1:4" x14ac:dyDescent="0.25">
      <c r="A249" s="1">
        <v>234</v>
      </c>
      <c r="B249" s="1" t="s">
        <v>256</v>
      </c>
      <c r="C249" s="1" t="s">
        <v>165</v>
      </c>
      <c r="D249" s="1" t="s">
        <v>6</v>
      </c>
    </row>
    <row r="250" spans="1:4" x14ac:dyDescent="0.25">
      <c r="A250" s="1">
        <v>235</v>
      </c>
      <c r="B250" s="1" t="s">
        <v>257</v>
      </c>
      <c r="C250" s="1" t="s">
        <v>165</v>
      </c>
      <c r="D250" s="1" t="s">
        <v>6</v>
      </c>
    </row>
    <row r="251" spans="1:4" x14ac:dyDescent="0.25">
      <c r="A251" s="1">
        <v>236</v>
      </c>
      <c r="B251" s="1" t="s">
        <v>258</v>
      </c>
      <c r="C251" s="1" t="s">
        <v>165</v>
      </c>
      <c r="D251" s="1" t="s">
        <v>6</v>
      </c>
    </row>
    <row r="252" spans="1:4" x14ac:dyDescent="0.25">
      <c r="A252" s="1">
        <v>237</v>
      </c>
      <c r="B252" s="1" t="s">
        <v>259</v>
      </c>
      <c r="C252" s="1" t="s">
        <v>165</v>
      </c>
      <c r="D252" s="1" t="s">
        <v>6</v>
      </c>
    </row>
    <row r="253" spans="1:4" x14ac:dyDescent="0.25">
      <c r="A253" s="1">
        <v>238</v>
      </c>
      <c r="B253" s="1" t="s">
        <v>260</v>
      </c>
      <c r="C253" s="1" t="s">
        <v>165</v>
      </c>
      <c r="D253" s="1" t="s">
        <v>6</v>
      </c>
    </row>
    <row r="254" spans="1:4" x14ac:dyDescent="0.25">
      <c r="A254" s="1">
        <v>242</v>
      </c>
      <c r="B254" s="1" t="s">
        <v>261</v>
      </c>
      <c r="C254" s="1" t="s">
        <v>165</v>
      </c>
      <c r="D254" s="1" t="s">
        <v>11</v>
      </c>
    </row>
    <row r="255" spans="1:4" x14ac:dyDescent="0.25">
      <c r="A255" s="1">
        <v>245</v>
      </c>
      <c r="B255" s="1" t="s">
        <v>262</v>
      </c>
      <c r="C255" s="1" t="s">
        <v>165</v>
      </c>
      <c r="D255" s="1" t="s">
        <v>6</v>
      </c>
    </row>
    <row r="256" spans="1:4" x14ac:dyDescent="0.25">
      <c r="A256" s="1">
        <v>248</v>
      </c>
      <c r="B256" s="1" t="s">
        <v>263</v>
      </c>
      <c r="C256" s="1" t="s">
        <v>165</v>
      </c>
      <c r="D256" s="1" t="s">
        <v>13</v>
      </c>
    </row>
    <row r="257" spans="1:4" x14ac:dyDescent="0.25">
      <c r="A257" s="1">
        <v>251</v>
      </c>
      <c r="B257" s="1" t="s">
        <v>163</v>
      </c>
      <c r="C257" s="1" t="s">
        <v>165</v>
      </c>
      <c r="D257" s="1" t="s">
        <v>6</v>
      </c>
    </row>
    <row r="258" spans="1:4" x14ac:dyDescent="0.25">
      <c r="A258" s="1">
        <v>257</v>
      </c>
      <c r="B258" s="1" t="s">
        <v>264</v>
      </c>
      <c r="C258" s="1" t="s">
        <v>165</v>
      </c>
      <c r="D258" s="1" t="s">
        <v>11</v>
      </c>
    </row>
    <row r="259" spans="1:4" x14ac:dyDescent="0.25">
      <c r="A259" s="1">
        <v>259</v>
      </c>
      <c r="B259" s="1" t="s">
        <v>265</v>
      </c>
      <c r="C259" s="1" t="s">
        <v>165</v>
      </c>
      <c r="D259" s="1" t="s">
        <v>11</v>
      </c>
    </row>
    <row r="260" spans="1:4" x14ac:dyDescent="0.25">
      <c r="A260" s="1">
        <v>280</v>
      </c>
      <c r="B260" s="1" t="s">
        <v>266</v>
      </c>
      <c r="C260" s="1" t="s">
        <v>165</v>
      </c>
      <c r="D260" s="1" t="s">
        <v>11</v>
      </c>
    </row>
    <row r="261" spans="1:4" x14ac:dyDescent="0.25">
      <c r="A261" s="1">
        <v>282</v>
      </c>
      <c r="B261" s="1" t="s">
        <v>267</v>
      </c>
      <c r="C261" s="1" t="s">
        <v>165</v>
      </c>
      <c r="D261" s="1" t="s">
        <v>13</v>
      </c>
    </row>
    <row r="262" spans="1:4" x14ac:dyDescent="0.25">
      <c r="A262" s="1">
        <v>285</v>
      </c>
      <c r="B262" s="1" t="s">
        <v>268</v>
      </c>
      <c r="C262" s="1" t="s">
        <v>165</v>
      </c>
      <c r="D262" s="1" t="s">
        <v>6</v>
      </c>
    </row>
    <row r="263" spans="1:4" x14ac:dyDescent="0.25">
      <c r="A263" s="1">
        <v>286</v>
      </c>
      <c r="B263" s="1" t="s">
        <v>269</v>
      </c>
      <c r="C263" s="1" t="s">
        <v>165</v>
      </c>
      <c r="D263" s="1" t="s">
        <v>11</v>
      </c>
    </row>
    <row r="264" spans="1:4" x14ac:dyDescent="0.25">
      <c r="A264" s="1">
        <v>287</v>
      </c>
      <c r="B264" s="1" t="s">
        <v>270</v>
      </c>
      <c r="C264" s="1" t="s">
        <v>165</v>
      </c>
      <c r="D264" s="1" t="s">
        <v>6</v>
      </c>
    </row>
    <row r="265" spans="1:4" x14ac:dyDescent="0.25">
      <c r="A265" s="1">
        <v>292</v>
      </c>
      <c r="B265" s="1" t="s">
        <v>271</v>
      </c>
      <c r="C265" s="1" t="s">
        <v>165</v>
      </c>
      <c r="D265" s="1" t="s">
        <v>13</v>
      </c>
    </row>
    <row r="266" spans="1:4" x14ac:dyDescent="0.25">
      <c r="A266" s="1">
        <v>294</v>
      </c>
      <c r="B266" s="1" t="s">
        <v>272</v>
      </c>
      <c r="C266" s="1" t="s">
        <v>165</v>
      </c>
      <c r="D266" s="1" t="s">
        <v>11</v>
      </c>
    </row>
    <row r="267" spans="1:4" x14ac:dyDescent="0.25">
      <c r="A267" s="1">
        <v>295</v>
      </c>
      <c r="B267" s="1" t="s">
        <v>273</v>
      </c>
      <c r="C267" s="1" t="s">
        <v>165</v>
      </c>
      <c r="D267" s="1" t="s">
        <v>11</v>
      </c>
    </row>
    <row r="268" spans="1:4" x14ac:dyDescent="0.25">
      <c r="A268" s="1">
        <v>305</v>
      </c>
      <c r="B268" s="1" t="s">
        <v>274</v>
      </c>
      <c r="C268" s="1" t="s">
        <v>165</v>
      </c>
      <c r="D268" s="1" t="s">
        <v>6</v>
      </c>
    </row>
    <row r="269" spans="1:4" x14ac:dyDescent="0.25">
      <c r="A269" s="1">
        <v>320</v>
      </c>
      <c r="B269" s="1" t="s">
        <v>275</v>
      </c>
      <c r="C269" s="1" t="s">
        <v>165</v>
      </c>
      <c r="D269" s="1" t="s">
        <v>11</v>
      </c>
    </row>
    <row r="270" spans="1:4" x14ac:dyDescent="0.25">
      <c r="A270" s="1">
        <v>321</v>
      </c>
      <c r="B270" s="1" t="s">
        <v>276</v>
      </c>
      <c r="C270" s="1" t="s">
        <v>165</v>
      </c>
      <c r="D270" s="1" t="s">
        <v>6</v>
      </c>
    </row>
    <row r="271" spans="1:4" x14ac:dyDescent="0.25">
      <c r="A271" s="1">
        <v>322</v>
      </c>
      <c r="B271" s="1" t="s">
        <v>277</v>
      </c>
      <c r="C271" s="1" t="s">
        <v>165</v>
      </c>
      <c r="D271" s="1" t="s">
        <v>13</v>
      </c>
    </row>
    <row r="272" spans="1:4" x14ac:dyDescent="0.25">
      <c r="A272" s="1">
        <v>324</v>
      </c>
      <c r="B272" s="1" t="s">
        <v>278</v>
      </c>
      <c r="C272" s="1" t="s">
        <v>165</v>
      </c>
      <c r="D272" s="1" t="s">
        <v>6</v>
      </c>
    </row>
    <row r="273" spans="1:4" x14ac:dyDescent="0.25">
      <c r="A273" s="1">
        <v>325</v>
      </c>
      <c r="B273" s="1" t="s">
        <v>279</v>
      </c>
      <c r="C273" s="1" t="s">
        <v>165</v>
      </c>
      <c r="D273" s="1" t="s">
        <v>6</v>
      </c>
    </row>
    <row r="274" spans="1:4" x14ac:dyDescent="0.25">
      <c r="A274" s="1">
        <v>327</v>
      </c>
      <c r="B274" s="1" t="s">
        <v>280</v>
      </c>
      <c r="C274" s="1" t="s">
        <v>165</v>
      </c>
      <c r="D274" s="1" t="s">
        <v>11</v>
      </c>
    </row>
    <row r="275" spans="1:4" x14ac:dyDescent="0.25">
      <c r="A275" s="1">
        <v>333</v>
      </c>
      <c r="B275" s="1" t="s">
        <v>281</v>
      </c>
      <c r="C275" s="1" t="s">
        <v>165</v>
      </c>
      <c r="D275" s="1" t="s">
        <v>11</v>
      </c>
    </row>
    <row r="276" spans="1:4" x14ac:dyDescent="0.25">
      <c r="A276" s="1">
        <v>337</v>
      </c>
      <c r="B276" s="1" t="s">
        <v>282</v>
      </c>
      <c r="C276" s="1" t="s">
        <v>165</v>
      </c>
      <c r="D276" s="1" t="s">
        <v>11</v>
      </c>
    </row>
    <row r="277" spans="1:4" x14ac:dyDescent="0.25">
      <c r="A277" s="1">
        <v>342</v>
      </c>
      <c r="B277" s="1" t="s">
        <v>283</v>
      </c>
      <c r="C277" s="1" t="s">
        <v>165</v>
      </c>
      <c r="D277" s="1" t="s">
        <v>11</v>
      </c>
    </row>
    <row r="278" spans="1:4" x14ac:dyDescent="0.25">
      <c r="A278" s="1">
        <v>347</v>
      </c>
      <c r="B278" s="1" t="s">
        <v>284</v>
      </c>
      <c r="C278" s="1" t="s">
        <v>165</v>
      </c>
      <c r="D278" s="1" t="s">
        <v>13</v>
      </c>
    </row>
    <row r="279" spans="1:4" x14ac:dyDescent="0.25">
      <c r="A279" s="1">
        <v>352</v>
      </c>
      <c r="B279" s="1" t="s">
        <v>285</v>
      </c>
      <c r="C279" s="1" t="s">
        <v>165</v>
      </c>
      <c r="D279" s="1" t="s">
        <v>6</v>
      </c>
    </row>
    <row r="280" spans="1:4" x14ac:dyDescent="0.25">
      <c r="A280" s="1">
        <v>353</v>
      </c>
      <c r="B280" s="1" t="s">
        <v>286</v>
      </c>
      <c r="C280" s="1" t="s">
        <v>165</v>
      </c>
      <c r="D280" s="1" t="s">
        <v>11</v>
      </c>
    </row>
    <row r="281" spans="1:4" x14ac:dyDescent="0.25">
      <c r="A281" s="1">
        <v>354</v>
      </c>
      <c r="B281" s="1" t="s">
        <v>287</v>
      </c>
      <c r="C281" s="1" t="s">
        <v>165</v>
      </c>
      <c r="D281" s="1" t="s">
        <v>6</v>
      </c>
    </row>
    <row r="282" spans="1:4" x14ac:dyDescent="0.25">
      <c r="A282" s="1">
        <v>3</v>
      </c>
      <c r="B282" s="1" t="s">
        <v>288</v>
      </c>
      <c r="C282" s="1" t="s">
        <v>289</v>
      </c>
      <c r="D282" s="1" t="s">
        <v>13</v>
      </c>
    </row>
    <row r="283" spans="1:4" x14ac:dyDescent="0.25">
      <c r="A283" s="1">
        <v>4</v>
      </c>
      <c r="B283" s="1" t="s">
        <v>290</v>
      </c>
      <c r="C283" s="1" t="s">
        <v>289</v>
      </c>
      <c r="D283" s="1" t="s">
        <v>11</v>
      </c>
    </row>
    <row r="284" spans="1:4" x14ac:dyDescent="0.25">
      <c r="A284" s="1">
        <v>5</v>
      </c>
      <c r="B284" s="1" t="s">
        <v>291</v>
      </c>
      <c r="C284" s="1" t="s">
        <v>289</v>
      </c>
      <c r="D284" s="1" t="s">
        <v>6</v>
      </c>
    </row>
    <row r="285" spans="1:4" x14ac:dyDescent="0.25">
      <c r="A285" s="1">
        <v>12</v>
      </c>
      <c r="B285" s="1" t="s">
        <v>292</v>
      </c>
      <c r="C285" s="1" t="s">
        <v>289</v>
      </c>
      <c r="D285" s="1" t="s">
        <v>6</v>
      </c>
    </row>
    <row r="286" spans="1:4" x14ac:dyDescent="0.25">
      <c r="A286" s="1">
        <v>23</v>
      </c>
      <c r="B286" s="1" t="s">
        <v>293</v>
      </c>
      <c r="C286" s="1" t="s">
        <v>289</v>
      </c>
      <c r="D286" s="1" t="s">
        <v>13</v>
      </c>
    </row>
    <row r="287" spans="1:4" x14ac:dyDescent="0.25">
      <c r="A287" s="1">
        <v>27</v>
      </c>
      <c r="B287" s="1" t="s">
        <v>294</v>
      </c>
      <c r="C287" s="1" t="s">
        <v>289</v>
      </c>
      <c r="D287" s="1" t="s">
        <v>13</v>
      </c>
    </row>
    <row r="288" spans="1:4" x14ac:dyDescent="0.25">
      <c r="A288" s="1">
        <v>34</v>
      </c>
      <c r="B288" s="1" t="s">
        <v>295</v>
      </c>
      <c r="C288" s="1" t="s">
        <v>289</v>
      </c>
      <c r="D288" s="1" t="s">
        <v>11</v>
      </c>
    </row>
    <row r="289" spans="1:4" x14ac:dyDescent="0.25">
      <c r="A289" s="1">
        <v>35</v>
      </c>
      <c r="B289" s="1" t="s">
        <v>296</v>
      </c>
      <c r="C289" s="1" t="s">
        <v>289</v>
      </c>
      <c r="D289" s="1" t="s">
        <v>6</v>
      </c>
    </row>
    <row r="290" spans="1:4" x14ac:dyDescent="0.25">
      <c r="A290" s="1">
        <v>39</v>
      </c>
      <c r="B290" s="1" t="s">
        <v>297</v>
      </c>
      <c r="C290" s="1" t="s">
        <v>289</v>
      </c>
      <c r="D290" s="1" t="s">
        <v>13</v>
      </c>
    </row>
    <row r="291" spans="1:4" x14ac:dyDescent="0.25">
      <c r="A291" s="1">
        <v>44</v>
      </c>
      <c r="B291" s="1" t="s">
        <v>298</v>
      </c>
      <c r="C291" s="1" t="s">
        <v>289</v>
      </c>
      <c r="D291" s="1" t="s">
        <v>6</v>
      </c>
    </row>
    <row r="292" spans="1:4" x14ac:dyDescent="0.25">
      <c r="A292" s="1">
        <v>47</v>
      </c>
      <c r="B292" s="1" t="s">
        <v>299</v>
      </c>
      <c r="C292" s="1" t="s">
        <v>289</v>
      </c>
      <c r="D292" s="1" t="s">
        <v>13</v>
      </c>
    </row>
    <row r="293" spans="1:4" x14ac:dyDescent="0.25">
      <c r="A293" s="1">
        <v>56</v>
      </c>
      <c r="B293" s="1" t="s">
        <v>300</v>
      </c>
      <c r="C293" s="1" t="s">
        <v>289</v>
      </c>
      <c r="D293" s="1" t="s">
        <v>11</v>
      </c>
    </row>
    <row r="294" spans="1:4" x14ac:dyDescent="0.25">
      <c r="A294" s="1">
        <v>64</v>
      </c>
      <c r="B294" s="1" t="s">
        <v>301</v>
      </c>
      <c r="C294" s="1" t="s">
        <v>289</v>
      </c>
      <c r="D294" s="1" t="s">
        <v>11</v>
      </c>
    </row>
    <row r="295" spans="1:4" x14ac:dyDescent="0.25">
      <c r="A295" s="1">
        <v>70</v>
      </c>
      <c r="B295" s="1" t="s">
        <v>302</v>
      </c>
      <c r="C295" s="1" t="s">
        <v>289</v>
      </c>
      <c r="D295" s="1" t="s">
        <v>13</v>
      </c>
    </row>
    <row r="296" spans="1:4" x14ac:dyDescent="0.25">
      <c r="A296" s="1">
        <v>88</v>
      </c>
      <c r="B296" s="1" t="s">
        <v>303</v>
      </c>
      <c r="C296" s="1" t="s">
        <v>289</v>
      </c>
      <c r="D296" s="1" t="s">
        <v>13</v>
      </c>
    </row>
    <row r="297" spans="1:4" x14ac:dyDescent="0.25">
      <c r="A297" s="1">
        <v>101</v>
      </c>
      <c r="B297" s="1" t="s">
        <v>304</v>
      </c>
      <c r="C297" s="1" t="s">
        <v>289</v>
      </c>
      <c r="D297" s="1" t="s">
        <v>13</v>
      </c>
    </row>
    <row r="298" spans="1:4" x14ac:dyDescent="0.25">
      <c r="A298" s="1">
        <v>103</v>
      </c>
      <c r="B298" s="1" t="s">
        <v>305</v>
      </c>
      <c r="C298" s="1" t="s">
        <v>289</v>
      </c>
      <c r="D298" s="1" t="s">
        <v>6</v>
      </c>
    </row>
    <row r="299" spans="1:4" x14ac:dyDescent="0.25">
      <c r="A299" s="1">
        <v>107</v>
      </c>
      <c r="B299" s="1" t="s">
        <v>306</v>
      </c>
      <c r="C299" s="1" t="s">
        <v>289</v>
      </c>
      <c r="D299" s="1" t="s">
        <v>6</v>
      </c>
    </row>
    <row r="300" spans="1:4" x14ac:dyDescent="0.25">
      <c r="A300" s="1">
        <v>110</v>
      </c>
      <c r="B300" s="1" t="s">
        <v>307</v>
      </c>
      <c r="C300" s="1" t="s">
        <v>289</v>
      </c>
      <c r="D300" s="1" t="s">
        <v>6</v>
      </c>
    </row>
    <row r="301" spans="1:4" x14ac:dyDescent="0.25">
      <c r="A301" s="1">
        <v>111</v>
      </c>
      <c r="B301" s="1" t="s">
        <v>308</v>
      </c>
      <c r="C301" s="1" t="s">
        <v>289</v>
      </c>
      <c r="D301" s="1" t="s">
        <v>13</v>
      </c>
    </row>
    <row r="302" spans="1:4" x14ac:dyDescent="0.25">
      <c r="A302" s="1">
        <v>113</v>
      </c>
      <c r="B302" s="1" t="s">
        <v>309</v>
      </c>
      <c r="C302" s="1" t="s">
        <v>289</v>
      </c>
      <c r="D302" s="1" t="s">
        <v>6</v>
      </c>
    </row>
    <row r="303" spans="1:4" x14ac:dyDescent="0.25">
      <c r="A303" s="1">
        <v>114</v>
      </c>
      <c r="B303" s="1" t="s">
        <v>310</v>
      </c>
      <c r="C303" s="1" t="s">
        <v>289</v>
      </c>
      <c r="D303" s="1" t="s">
        <v>6</v>
      </c>
    </row>
    <row r="304" spans="1:4" x14ac:dyDescent="0.25">
      <c r="A304" s="1">
        <v>115</v>
      </c>
      <c r="B304" s="1" t="s">
        <v>311</v>
      </c>
      <c r="C304" s="1" t="s">
        <v>289</v>
      </c>
      <c r="D304" s="1" t="s">
        <v>13</v>
      </c>
    </row>
    <row r="305" spans="1:4" x14ac:dyDescent="0.25">
      <c r="A305" s="1">
        <v>119</v>
      </c>
      <c r="B305" s="1" t="s">
        <v>312</v>
      </c>
      <c r="C305" s="1" t="s">
        <v>289</v>
      </c>
      <c r="D305" s="1" t="s">
        <v>11</v>
      </c>
    </row>
    <row r="306" spans="1:4" x14ac:dyDescent="0.25">
      <c r="A306" s="1">
        <v>120</v>
      </c>
      <c r="B306" s="1" t="s">
        <v>313</v>
      </c>
      <c r="C306" s="1" t="s">
        <v>289</v>
      </c>
      <c r="D306" s="1" t="s">
        <v>13</v>
      </c>
    </row>
    <row r="307" spans="1:4" x14ac:dyDescent="0.25">
      <c r="A307" s="1">
        <v>124</v>
      </c>
      <c r="B307" s="1" t="s">
        <v>314</v>
      </c>
      <c r="C307" s="1" t="s">
        <v>289</v>
      </c>
      <c r="D307" s="1" t="s">
        <v>11</v>
      </c>
    </row>
    <row r="308" spans="1:4" x14ac:dyDescent="0.25">
      <c r="A308" s="1">
        <v>126</v>
      </c>
      <c r="B308" s="1" t="s">
        <v>315</v>
      </c>
      <c r="C308" s="1" t="s">
        <v>289</v>
      </c>
      <c r="D308" s="1" t="s">
        <v>13</v>
      </c>
    </row>
    <row r="309" spans="1:4" x14ac:dyDescent="0.25">
      <c r="A309" s="1">
        <v>128</v>
      </c>
      <c r="B309" s="1" t="s">
        <v>316</v>
      </c>
      <c r="C309" s="1" t="s">
        <v>289</v>
      </c>
      <c r="D309" s="1" t="s">
        <v>6</v>
      </c>
    </row>
    <row r="310" spans="1:4" x14ac:dyDescent="0.25">
      <c r="A310" s="1">
        <v>135</v>
      </c>
      <c r="B310" s="1" t="s">
        <v>317</v>
      </c>
      <c r="C310" s="1" t="s">
        <v>289</v>
      </c>
      <c r="D310" s="1" t="s">
        <v>11</v>
      </c>
    </row>
    <row r="311" spans="1:4" x14ac:dyDescent="0.25">
      <c r="A311" s="1">
        <v>159</v>
      </c>
      <c r="B311" s="1" t="s">
        <v>318</v>
      </c>
      <c r="C311" s="1" t="s">
        <v>289</v>
      </c>
      <c r="D311" s="1" t="s">
        <v>13</v>
      </c>
    </row>
    <row r="312" spans="1:4" x14ac:dyDescent="0.25">
      <c r="A312" s="1">
        <v>161</v>
      </c>
      <c r="B312" s="1" t="s">
        <v>267</v>
      </c>
      <c r="C312" s="1" t="s">
        <v>289</v>
      </c>
      <c r="D312" s="1" t="s">
        <v>13</v>
      </c>
    </row>
    <row r="313" spans="1:4" x14ac:dyDescent="0.25">
      <c r="A313" s="1">
        <v>165</v>
      </c>
      <c r="B313" s="1" t="s">
        <v>319</v>
      </c>
      <c r="C313" s="1" t="s">
        <v>289</v>
      </c>
      <c r="D313" s="1" t="s">
        <v>11</v>
      </c>
    </row>
    <row r="314" spans="1:4" x14ac:dyDescent="0.25">
      <c r="A314" s="1">
        <v>167</v>
      </c>
      <c r="B314" s="1" t="s">
        <v>320</v>
      </c>
      <c r="C314" s="1" t="s">
        <v>289</v>
      </c>
      <c r="D314" s="1" t="s">
        <v>6</v>
      </c>
    </row>
    <row r="315" spans="1:4" x14ac:dyDescent="0.25">
      <c r="A315" s="1">
        <v>168</v>
      </c>
      <c r="B315" s="1" t="s">
        <v>321</v>
      </c>
      <c r="C315" s="1" t="s">
        <v>289</v>
      </c>
      <c r="D315" s="1" t="s">
        <v>6</v>
      </c>
    </row>
    <row r="316" spans="1:4" x14ac:dyDescent="0.25">
      <c r="A316" s="1">
        <v>174</v>
      </c>
      <c r="B316" s="1" t="s">
        <v>322</v>
      </c>
      <c r="C316" s="1" t="s">
        <v>289</v>
      </c>
      <c r="D316" s="1" t="s">
        <v>13</v>
      </c>
    </row>
    <row r="317" spans="1:4" x14ac:dyDescent="0.25">
      <c r="A317" s="1">
        <v>175</v>
      </c>
      <c r="B317" s="1" t="s">
        <v>323</v>
      </c>
      <c r="C317" s="1" t="s">
        <v>289</v>
      </c>
      <c r="D317" s="1" t="s">
        <v>13</v>
      </c>
    </row>
    <row r="318" spans="1:4" x14ac:dyDescent="0.25">
      <c r="A318" s="1">
        <v>178</v>
      </c>
      <c r="B318" s="1" t="s">
        <v>324</v>
      </c>
      <c r="C318" s="1" t="s">
        <v>289</v>
      </c>
      <c r="D318" s="1" t="s">
        <v>13</v>
      </c>
    </row>
    <row r="319" spans="1:4" x14ac:dyDescent="0.25">
      <c r="A319" s="1">
        <v>193</v>
      </c>
      <c r="B319" s="1" t="s">
        <v>325</v>
      </c>
      <c r="C319" s="1" t="s">
        <v>289</v>
      </c>
      <c r="D319" s="1" t="s">
        <v>6</v>
      </c>
    </row>
    <row r="320" spans="1:4" x14ac:dyDescent="0.25">
      <c r="A320" s="1">
        <v>211</v>
      </c>
      <c r="B320" s="1" t="s">
        <v>326</v>
      </c>
      <c r="C320" s="1" t="s">
        <v>289</v>
      </c>
      <c r="D320" s="1" t="s">
        <v>13</v>
      </c>
    </row>
    <row r="321" spans="1:4" x14ac:dyDescent="0.25">
      <c r="A321" s="1">
        <v>213</v>
      </c>
      <c r="B321" s="1" t="s">
        <v>327</v>
      </c>
      <c r="C321" s="1" t="s">
        <v>289</v>
      </c>
      <c r="D321" s="1" t="s">
        <v>6</v>
      </c>
    </row>
    <row r="322" spans="1:4" x14ac:dyDescent="0.25">
      <c r="A322" s="1">
        <v>214</v>
      </c>
      <c r="B322" s="1" t="s">
        <v>328</v>
      </c>
      <c r="C322" s="1" t="s">
        <v>289</v>
      </c>
      <c r="D322" s="1" t="s">
        <v>11</v>
      </c>
    </row>
    <row r="323" spans="1:4" x14ac:dyDescent="0.25">
      <c r="A323" s="1">
        <v>215</v>
      </c>
      <c r="B323" s="1" t="s">
        <v>329</v>
      </c>
      <c r="C323" s="1" t="s">
        <v>289</v>
      </c>
      <c r="D323" s="1" t="s">
        <v>13</v>
      </c>
    </row>
    <row r="324" spans="1:4" x14ac:dyDescent="0.25">
      <c r="A324" s="1">
        <v>232</v>
      </c>
      <c r="B324" s="1" t="s">
        <v>330</v>
      </c>
      <c r="C324" s="1" t="s">
        <v>289</v>
      </c>
      <c r="D324" s="1" t="s">
        <v>13</v>
      </c>
    </row>
    <row r="325" spans="1:4" x14ac:dyDescent="0.25">
      <c r="A325" s="1">
        <v>233</v>
      </c>
      <c r="B325" s="1" t="s">
        <v>331</v>
      </c>
      <c r="C325" s="1" t="s">
        <v>289</v>
      </c>
      <c r="D325" s="1" t="s">
        <v>6</v>
      </c>
    </row>
    <row r="326" spans="1:4" x14ac:dyDescent="0.25">
      <c r="A326" s="1">
        <v>240</v>
      </c>
      <c r="B326" s="1" t="s">
        <v>332</v>
      </c>
      <c r="C326" s="1" t="s">
        <v>289</v>
      </c>
      <c r="D326" s="1" t="s">
        <v>6</v>
      </c>
    </row>
    <row r="327" spans="1:4" x14ac:dyDescent="0.25">
      <c r="A327" s="1">
        <v>244</v>
      </c>
      <c r="B327" s="1" t="s">
        <v>333</v>
      </c>
      <c r="C327" s="1" t="s">
        <v>289</v>
      </c>
      <c r="D327" s="1" t="s">
        <v>11</v>
      </c>
    </row>
    <row r="328" spans="1:4" x14ac:dyDescent="0.25">
      <c r="A328" s="1">
        <v>253</v>
      </c>
      <c r="B328" s="1" t="s">
        <v>334</v>
      </c>
      <c r="C328" s="1" t="s">
        <v>289</v>
      </c>
      <c r="D328" s="1" t="s">
        <v>13</v>
      </c>
    </row>
    <row r="329" spans="1:4" x14ac:dyDescent="0.25">
      <c r="A329" s="1">
        <v>254</v>
      </c>
      <c r="B329" s="1" t="s">
        <v>335</v>
      </c>
      <c r="C329" s="1" t="s">
        <v>289</v>
      </c>
      <c r="D329" s="1" t="s">
        <v>13</v>
      </c>
    </row>
    <row r="330" spans="1:4" x14ac:dyDescent="0.25">
      <c r="A330" s="1">
        <v>258</v>
      </c>
      <c r="B330" s="1" t="s">
        <v>336</v>
      </c>
      <c r="C330" s="1" t="s">
        <v>289</v>
      </c>
      <c r="D330" s="1" t="s">
        <v>11</v>
      </c>
    </row>
    <row r="331" spans="1:4" x14ac:dyDescent="0.25">
      <c r="A331" s="1">
        <v>261</v>
      </c>
      <c r="B331" s="1" t="s">
        <v>337</v>
      </c>
      <c r="C331" s="1" t="s">
        <v>289</v>
      </c>
      <c r="D331" s="1" t="s">
        <v>13</v>
      </c>
    </row>
    <row r="332" spans="1:4" x14ac:dyDescent="0.25">
      <c r="A332" s="1">
        <v>262</v>
      </c>
      <c r="B332" s="1" t="s">
        <v>338</v>
      </c>
      <c r="C332" s="1" t="s">
        <v>289</v>
      </c>
      <c r="D332" s="1" t="s">
        <v>6</v>
      </c>
    </row>
    <row r="333" spans="1:4" x14ac:dyDescent="0.25">
      <c r="A333" s="1">
        <v>263</v>
      </c>
      <c r="B333" s="1" t="s">
        <v>339</v>
      </c>
      <c r="C333" s="1" t="s">
        <v>289</v>
      </c>
      <c r="D333" s="1" t="s">
        <v>6</v>
      </c>
    </row>
    <row r="334" spans="1:4" x14ac:dyDescent="0.25">
      <c r="A334" s="1">
        <v>264</v>
      </c>
      <c r="B334" s="1" t="s">
        <v>340</v>
      </c>
      <c r="C334" s="1" t="s">
        <v>289</v>
      </c>
      <c r="D334" s="1" t="s">
        <v>13</v>
      </c>
    </row>
    <row r="335" spans="1:4" x14ac:dyDescent="0.25">
      <c r="A335" s="1">
        <v>265</v>
      </c>
      <c r="B335" s="1" t="s">
        <v>341</v>
      </c>
      <c r="C335" s="1" t="s">
        <v>289</v>
      </c>
      <c r="D335" s="1" t="s">
        <v>6</v>
      </c>
    </row>
    <row r="336" spans="1:4" x14ac:dyDescent="0.25">
      <c r="A336" s="1">
        <v>275</v>
      </c>
      <c r="B336" s="1" t="s">
        <v>342</v>
      </c>
      <c r="C336" s="1" t="s">
        <v>289</v>
      </c>
      <c r="D336" s="1" t="s">
        <v>13</v>
      </c>
    </row>
    <row r="337" spans="1:4" x14ac:dyDescent="0.25">
      <c r="A337" s="1">
        <v>281</v>
      </c>
      <c r="B337" s="1" t="s">
        <v>343</v>
      </c>
      <c r="C337" s="1" t="s">
        <v>289</v>
      </c>
      <c r="D337" s="1" t="s">
        <v>13</v>
      </c>
    </row>
    <row r="338" spans="1:4" x14ac:dyDescent="0.25">
      <c r="A338" s="1">
        <v>284</v>
      </c>
      <c r="B338" s="1" t="s">
        <v>344</v>
      </c>
      <c r="C338" s="1" t="s">
        <v>289</v>
      </c>
      <c r="D338" s="1" t="s">
        <v>6</v>
      </c>
    </row>
    <row r="339" spans="1:4" x14ac:dyDescent="0.25">
      <c r="A339" s="1">
        <v>288</v>
      </c>
      <c r="B339" s="1" t="s">
        <v>345</v>
      </c>
      <c r="C339" s="1" t="s">
        <v>289</v>
      </c>
      <c r="D339" s="1" t="s">
        <v>6</v>
      </c>
    </row>
    <row r="340" spans="1:4" x14ac:dyDescent="0.25">
      <c r="A340" s="1">
        <v>290</v>
      </c>
      <c r="B340" s="1" t="s">
        <v>346</v>
      </c>
      <c r="C340" s="1" t="s">
        <v>289</v>
      </c>
      <c r="D340" s="1" t="s">
        <v>13</v>
      </c>
    </row>
    <row r="341" spans="1:4" x14ac:dyDescent="0.25">
      <c r="A341" s="1">
        <v>293</v>
      </c>
      <c r="B341" s="1" t="s">
        <v>347</v>
      </c>
      <c r="C341" s="1" t="s">
        <v>289</v>
      </c>
      <c r="D341" s="1" t="s">
        <v>11</v>
      </c>
    </row>
    <row r="342" spans="1:4" x14ac:dyDescent="0.25">
      <c r="A342" s="1">
        <v>301</v>
      </c>
      <c r="B342" s="1" t="s">
        <v>348</v>
      </c>
      <c r="C342" s="1" t="s">
        <v>289</v>
      </c>
      <c r="D342" s="1" t="s">
        <v>13</v>
      </c>
    </row>
    <row r="343" spans="1:4" x14ac:dyDescent="0.25">
      <c r="A343" s="1">
        <v>302</v>
      </c>
      <c r="B343" s="1" t="s">
        <v>349</v>
      </c>
      <c r="C343" s="1" t="s">
        <v>289</v>
      </c>
      <c r="D343" s="1" t="s">
        <v>6</v>
      </c>
    </row>
    <row r="344" spans="1:4" x14ac:dyDescent="0.25">
      <c r="A344" s="1">
        <v>313</v>
      </c>
      <c r="B344" s="1" t="s">
        <v>350</v>
      </c>
      <c r="C344" s="1" t="s">
        <v>289</v>
      </c>
      <c r="D344" s="1" t="s">
        <v>6</v>
      </c>
    </row>
    <row r="345" spans="1:4" x14ac:dyDescent="0.25">
      <c r="A345" s="1">
        <v>314</v>
      </c>
      <c r="B345" s="1" t="s">
        <v>351</v>
      </c>
      <c r="C345" s="1" t="s">
        <v>289</v>
      </c>
      <c r="D345" s="1" t="s">
        <v>11</v>
      </c>
    </row>
    <row r="346" spans="1:4" x14ac:dyDescent="0.25">
      <c r="A346" s="1">
        <v>323</v>
      </c>
      <c r="B346" s="1" t="s">
        <v>352</v>
      </c>
      <c r="C346" s="1" t="s">
        <v>289</v>
      </c>
      <c r="D346" s="1" t="s">
        <v>13</v>
      </c>
    </row>
    <row r="347" spans="1:4" x14ac:dyDescent="0.25">
      <c r="A347" s="1">
        <v>328</v>
      </c>
      <c r="B347" s="1" t="s">
        <v>353</v>
      </c>
      <c r="C347" s="1" t="s">
        <v>289</v>
      </c>
      <c r="D347" s="1" t="s">
        <v>13</v>
      </c>
    </row>
    <row r="348" spans="1:4" x14ac:dyDescent="0.25">
      <c r="A348" s="1">
        <v>329</v>
      </c>
      <c r="B348" s="1" t="s">
        <v>354</v>
      </c>
      <c r="C348" s="1" t="s">
        <v>289</v>
      </c>
      <c r="D348" s="1" t="s">
        <v>13</v>
      </c>
    </row>
    <row r="349" spans="1:4" x14ac:dyDescent="0.25">
      <c r="A349" s="1">
        <v>332</v>
      </c>
      <c r="B349" s="1" t="s">
        <v>355</v>
      </c>
      <c r="C349" s="1" t="s">
        <v>289</v>
      </c>
      <c r="D349" s="1" t="s">
        <v>11</v>
      </c>
    </row>
    <row r="350" spans="1:4" x14ac:dyDescent="0.25">
      <c r="A350" s="1">
        <v>334</v>
      </c>
      <c r="B350" s="1" t="s">
        <v>356</v>
      </c>
      <c r="C350" s="1" t="s">
        <v>289</v>
      </c>
      <c r="D350" s="1" t="s">
        <v>13</v>
      </c>
    </row>
    <row r="351" spans="1:4" x14ac:dyDescent="0.25">
      <c r="A351" s="1">
        <v>335</v>
      </c>
      <c r="B351" s="1" t="s">
        <v>286</v>
      </c>
      <c r="C351" s="1" t="s">
        <v>289</v>
      </c>
      <c r="D351" s="1" t="s">
        <v>13</v>
      </c>
    </row>
    <row r="352" spans="1:4" x14ac:dyDescent="0.25">
      <c r="A352" s="1">
        <v>336</v>
      </c>
      <c r="B352" s="1" t="s">
        <v>357</v>
      </c>
      <c r="C352" s="1" t="s">
        <v>289</v>
      </c>
      <c r="D352" s="1" t="s">
        <v>11</v>
      </c>
    </row>
    <row r="353" spans="1:4" x14ac:dyDescent="0.25">
      <c r="A353" s="1">
        <v>339</v>
      </c>
      <c r="B353" s="1" t="s">
        <v>358</v>
      </c>
      <c r="C353" s="1" t="s">
        <v>289</v>
      </c>
      <c r="D353" s="1" t="s">
        <v>6</v>
      </c>
    </row>
    <row r="354" spans="1:4" x14ac:dyDescent="0.25">
      <c r="A354" s="1">
        <v>340</v>
      </c>
      <c r="B354" s="1" t="s">
        <v>359</v>
      </c>
      <c r="C354" s="1" t="s">
        <v>289</v>
      </c>
      <c r="D354" s="1" t="s">
        <v>11</v>
      </c>
    </row>
    <row r="355" spans="1:4" x14ac:dyDescent="0.25">
      <c r="A355" s="1">
        <v>343</v>
      </c>
      <c r="B355" s="1" t="s">
        <v>360</v>
      </c>
      <c r="C355" s="1" t="s">
        <v>289</v>
      </c>
      <c r="D355" s="1" t="s">
        <v>11</v>
      </c>
    </row>
    <row r="356" spans="1:4" x14ac:dyDescent="0.25">
      <c r="A356" s="1">
        <v>345</v>
      </c>
      <c r="B356" s="1" t="s">
        <v>361</v>
      </c>
      <c r="C356" s="1" t="s">
        <v>289</v>
      </c>
      <c r="D356" s="1" t="s">
        <v>6</v>
      </c>
    </row>
    <row r="357" spans="1:4" x14ac:dyDescent="0.25">
      <c r="A357" s="1">
        <v>349</v>
      </c>
      <c r="B357" s="1" t="s">
        <v>362</v>
      </c>
      <c r="C357" s="1" t="s">
        <v>289</v>
      </c>
      <c r="D357" s="1" t="s">
        <v>13</v>
      </c>
    </row>
    <row r="358" spans="1:4" x14ac:dyDescent="0.25">
      <c r="A358" s="1">
        <v>355</v>
      </c>
      <c r="B358" s="1" t="s">
        <v>363</v>
      </c>
      <c r="C358" s="1" t="s">
        <v>289</v>
      </c>
      <c r="D358" s="1" t="s">
        <v>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2B14F-B05E-4C56-BDF6-0B28F2189A58}">
  <dimension ref="A1:C6"/>
  <sheetViews>
    <sheetView workbookViewId="0">
      <selection activeCell="D1" sqref="D1:D1048576"/>
    </sheetView>
  </sheetViews>
  <sheetFormatPr defaultRowHeight="15" x14ac:dyDescent="0.25"/>
  <cols>
    <col min="1" max="1" width="13.28515625" bestFit="1" customWidth="1"/>
    <col min="2" max="2" width="10.7109375" bestFit="1" customWidth="1"/>
    <col min="3" max="3" width="10.85546875" bestFit="1" customWidth="1"/>
  </cols>
  <sheetData>
    <row r="1" spans="1:3" x14ac:dyDescent="0.25">
      <c r="A1" s="1" t="s">
        <v>990</v>
      </c>
      <c r="B1" s="1" t="s">
        <v>988</v>
      </c>
      <c r="C1" s="1" t="s">
        <v>989</v>
      </c>
    </row>
    <row r="2" spans="1:3" x14ac:dyDescent="0.25">
      <c r="A2" s="1">
        <v>1</v>
      </c>
      <c r="B2" s="2">
        <v>0.1</v>
      </c>
      <c r="C2" s="1" t="s">
        <v>991</v>
      </c>
    </row>
    <row r="3" spans="1:3" x14ac:dyDescent="0.25">
      <c r="A3" s="1">
        <v>2</v>
      </c>
      <c r="B3" s="2">
        <v>0.2</v>
      </c>
      <c r="C3" s="1" t="s">
        <v>992</v>
      </c>
    </row>
    <row r="4" spans="1:3" x14ac:dyDescent="0.25">
      <c r="A4" s="1">
        <v>3</v>
      </c>
      <c r="B4" s="2">
        <v>0.4</v>
      </c>
      <c r="C4" s="1" t="s">
        <v>993</v>
      </c>
    </row>
    <row r="5" spans="1:3" x14ac:dyDescent="0.25">
      <c r="A5" s="1">
        <v>4</v>
      </c>
      <c r="B5" s="2">
        <v>0.6</v>
      </c>
      <c r="C5" s="1" t="s">
        <v>994</v>
      </c>
    </row>
    <row r="6" spans="1:3" x14ac:dyDescent="0.25">
      <c r="A6" s="1">
        <v>5</v>
      </c>
      <c r="B6" s="2">
        <v>0.8</v>
      </c>
      <c r="C6" s="1" t="s">
        <v>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816D9-27A8-4B78-B8B4-5F5B0F424464}">
  <sheetPr>
    <tabColor theme="2" tint="-0.499984740745262"/>
  </sheetPr>
  <dimension ref="A1:V488"/>
  <sheetViews>
    <sheetView workbookViewId="0">
      <selection activeCell="A4" sqref="A4"/>
    </sheetView>
  </sheetViews>
  <sheetFormatPr defaultRowHeight="15" x14ac:dyDescent="0.25"/>
  <cols>
    <col min="1" max="1" width="11.85546875" customWidth="1"/>
    <col min="3" max="3" width="16.28515625" customWidth="1"/>
    <col min="5" max="5" width="17.85546875" customWidth="1"/>
    <col min="6" max="6" width="15.28515625" customWidth="1"/>
    <col min="7" max="7" width="16.28515625" customWidth="1"/>
    <col min="8" max="8" width="9.28515625" customWidth="1"/>
    <col min="9" max="9" width="11" customWidth="1"/>
    <col min="10" max="10" width="12.5703125" customWidth="1"/>
    <col min="11" max="11" width="18.42578125" customWidth="1"/>
    <col min="12" max="12" width="13.42578125" customWidth="1"/>
    <col min="13" max="13" width="12" customWidth="1"/>
    <col min="14" max="14" width="15" customWidth="1"/>
    <col min="15" max="15" width="12.28515625" customWidth="1"/>
    <col min="16" max="16" width="17.85546875" customWidth="1"/>
    <col min="17" max="17" width="25.5703125" customWidth="1"/>
    <col min="18" max="18" width="13.5703125" customWidth="1"/>
    <col min="19" max="19" width="18.5703125" customWidth="1"/>
    <col min="21" max="21" width="17.42578125" customWidth="1"/>
  </cols>
  <sheetData>
    <row r="1" spans="1:22" x14ac:dyDescent="0.25">
      <c r="A1" t="s">
        <v>1020</v>
      </c>
      <c r="B1" t="s">
        <v>366</v>
      </c>
      <c r="C1" t="s">
        <v>365</v>
      </c>
      <c r="D1" t="s">
        <v>1018</v>
      </c>
      <c r="E1" t="s">
        <v>1019</v>
      </c>
      <c r="F1" t="s">
        <v>990</v>
      </c>
      <c r="G1" t="s">
        <v>1015</v>
      </c>
      <c r="H1" t="s">
        <v>1</v>
      </c>
      <c r="I1" t="s">
        <v>2</v>
      </c>
      <c r="J1" t="s">
        <v>3</v>
      </c>
      <c r="K1" t="s">
        <v>1017</v>
      </c>
      <c r="L1" t="s">
        <v>1016</v>
      </c>
      <c r="M1" t="s">
        <v>858</v>
      </c>
      <c r="N1" t="s">
        <v>961</v>
      </c>
      <c r="O1" t="s">
        <v>962</v>
      </c>
      <c r="P1" t="s">
        <v>996</v>
      </c>
      <c r="Q1" t="s">
        <v>997</v>
      </c>
      <c r="R1" t="s">
        <v>998</v>
      </c>
      <c r="S1" t="s">
        <v>999</v>
      </c>
      <c r="T1" t="s">
        <v>1000</v>
      </c>
      <c r="U1" t="s">
        <v>1001</v>
      </c>
      <c r="V1" t="s">
        <v>1002</v>
      </c>
    </row>
    <row r="2" spans="1:22" x14ac:dyDescent="0.25">
      <c r="A2" t="s">
        <v>370</v>
      </c>
      <c r="B2">
        <v>33</v>
      </c>
      <c r="C2">
        <v>84</v>
      </c>
      <c r="D2" t="s">
        <v>991</v>
      </c>
      <c r="E2">
        <v>0.1</v>
      </c>
      <c r="F2">
        <v>1</v>
      </c>
      <c r="G2" t="s">
        <v>198</v>
      </c>
      <c r="H2" t="s">
        <v>165</v>
      </c>
      <c r="I2" t="s">
        <v>13</v>
      </c>
      <c r="J2">
        <v>72</v>
      </c>
      <c r="K2" t="s">
        <v>882</v>
      </c>
      <c r="L2" t="s">
        <v>881</v>
      </c>
      <c r="M2">
        <v>22</v>
      </c>
      <c r="N2" t="s">
        <v>963</v>
      </c>
      <c r="O2">
        <v>1</v>
      </c>
      <c r="P2">
        <v>356981</v>
      </c>
      <c r="Q2">
        <v>35698.1</v>
      </c>
      <c r="R2">
        <v>41679</v>
      </c>
      <c r="S2">
        <v>649.45763888888905</v>
      </c>
      <c r="T2">
        <v>2015</v>
      </c>
      <c r="U2">
        <v>11</v>
      </c>
      <c r="V2" t="s">
        <v>1003</v>
      </c>
    </row>
    <row r="3" spans="1:22" x14ac:dyDescent="0.25">
      <c r="A3" t="s">
        <v>379</v>
      </c>
      <c r="B3">
        <v>175</v>
      </c>
      <c r="C3">
        <v>158</v>
      </c>
      <c r="D3" t="s">
        <v>991</v>
      </c>
      <c r="E3">
        <v>0.1</v>
      </c>
      <c r="F3">
        <v>1</v>
      </c>
      <c r="G3" t="s">
        <v>315</v>
      </c>
      <c r="H3" t="s">
        <v>289</v>
      </c>
      <c r="I3" t="s">
        <v>13</v>
      </c>
      <c r="J3">
        <v>126</v>
      </c>
      <c r="K3" t="s">
        <v>882</v>
      </c>
      <c r="L3" t="s">
        <v>881</v>
      </c>
      <c r="M3">
        <v>22</v>
      </c>
      <c r="N3" t="s">
        <v>981</v>
      </c>
      <c r="O3">
        <v>19</v>
      </c>
      <c r="P3">
        <v>2691123</v>
      </c>
      <c r="Q3">
        <v>269112.3</v>
      </c>
      <c r="R3">
        <v>41931</v>
      </c>
      <c r="S3">
        <v>397.45763888888899</v>
      </c>
      <c r="T3">
        <v>2015</v>
      </c>
      <c r="U3">
        <v>11</v>
      </c>
      <c r="V3" t="s">
        <v>1003</v>
      </c>
    </row>
    <row r="4" spans="1:22" x14ac:dyDescent="0.25">
      <c r="A4" t="s">
        <v>370</v>
      </c>
      <c r="B4">
        <v>88</v>
      </c>
      <c r="C4">
        <v>253</v>
      </c>
      <c r="D4" t="s">
        <v>991</v>
      </c>
      <c r="E4">
        <v>0.1</v>
      </c>
      <c r="F4">
        <v>1</v>
      </c>
      <c r="G4" t="s">
        <v>90</v>
      </c>
      <c r="H4" t="s">
        <v>5</v>
      </c>
      <c r="I4" t="s">
        <v>13</v>
      </c>
      <c r="J4">
        <v>203</v>
      </c>
      <c r="K4" t="s">
        <v>882</v>
      </c>
      <c r="L4" t="s">
        <v>881</v>
      </c>
      <c r="M4">
        <v>22</v>
      </c>
      <c r="N4" t="s">
        <v>978</v>
      </c>
      <c r="O4">
        <v>16</v>
      </c>
      <c r="P4">
        <v>1315100</v>
      </c>
      <c r="Q4">
        <v>131510</v>
      </c>
      <c r="R4">
        <v>41640</v>
      </c>
      <c r="S4">
        <v>577.45763888888905</v>
      </c>
      <c r="T4">
        <v>2015</v>
      </c>
      <c r="U4">
        <v>8</v>
      </c>
      <c r="V4" t="s">
        <v>1004</v>
      </c>
    </row>
    <row r="5" spans="1:22" x14ac:dyDescent="0.25">
      <c r="A5" t="s">
        <v>379</v>
      </c>
      <c r="B5">
        <v>284</v>
      </c>
      <c r="C5">
        <v>39</v>
      </c>
      <c r="D5" t="s">
        <v>991</v>
      </c>
      <c r="E5">
        <v>0.1</v>
      </c>
      <c r="F5">
        <v>1</v>
      </c>
      <c r="G5" t="s">
        <v>17</v>
      </c>
      <c r="H5" t="s">
        <v>5</v>
      </c>
      <c r="I5" t="s">
        <v>6</v>
      </c>
      <c r="J5">
        <v>22</v>
      </c>
      <c r="K5" t="s">
        <v>882</v>
      </c>
      <c r="L5" t="s">
        <v>881</v>
      </c>
      <c r="M5">
        <v>22</v>
      </c>
      <c r="N5" t="s">
        <v>979</v>
      </c>
      <c r="O5">
        <v>17</v>
      </c>
      <c r="P5">
        <v>4862891</v>
      </c>
      <c r="Q5">
        <v>486289.1</v>
      </c>
      <c r="R5">
        <v>41797</v>
      </c>
      <c r="S5">
        <v>388.45763888888899</v>
      </c>
      <c r="T5">
        <v>2015</v>
      </c>
      <c r="U5">
        <v>6</v>
      </c>
      <c r="V5" t="s">
        <v>1005</v>
      </c>
    </row>
    <row r="6" spans="1:22" x14ac:dyDescent="0.25">
      <c r="A6" t="s">
        <v>13</v>
      </c>
      <c r="B6">
        <v>329</v>
      </c>
      <c r="C6">
        <v>64</v>
      </c>
      <c r="D6" t="s">
        <v>991</v>
      </c>
      <c r="E6">
        <v>0.1</v>
      </c>
      <c r="F6">
        <v>1</v>
      </c>
      <c r="G6" t="s">
        <v>187</v>
      </c>
      <c r="H6" t="s">
        <v>165</v>
      </c>
      <c r="I6" t="s">
        <v>6</v>
      </c>
      <c r="J6">
        <v>55</v>
      </c>
      <c r="K6" t="s">
        <v>882</v>
      </c>
      <c r="L6" t="s">
        <v>881</v>
      </c>
      <c r="M6">
        <v>22</v>
      </c>
      <c r="N6" t="s">
        <v>984</v>
      </c>
      <c r="O6">
        <v>22</v>
      </c>
      <c r="P6">
        <v>5688641</v>
      </c>
      <c r="Q6">
        <v>568864.1</v>
      </c>
      <c r="R6">
        <v>41770</v>
      </c>
      <c r="S6">
        <v>415.45763888888899</v>
      </c>
      <c r="T6">
        <v>2015</v>
      </c>
      <c r="U6">
        <v>6</v>
      </c>
      <c r="V6" t="s">
        <v>1005</v>
      </c>
    </row>
    <row r="7" spans="1:22" x14ac:dyDescent="0.25">
      <c r="A7" t="s">
        <v>370</v>
      </c>
      <c r="B7">
        <v>95</v>
      </c>
      <c r="C7">
        <v>126</v>
      </c>
      <c r="D7" t="s">
        <v>991</v>
      </c>
      <c r="E7">
        <v>0.1</v>
      </c>
      <c r="F7">
        <v>1</v>
      </c>
      <c r="G7" t="s">
        <v>42</v>
      </c>
      <c r="H7" t="s">
        <v>5</v>
      </c>
      <c r="I7" t="s">
        <v>13</v>
      </c>
      <c r="J7">
        <v>104</v>
      </c>
      <c r="K7" t="s">
        <v>882</v>
      </c>
      <c r="L7" t="s">
        <v>881</v>
      </c>
      <c r="M7">
        <v>22</v>
      </c>
      <c r="N7" t="s">
        <v>972</v>
      </c>
      <c r="O7">
        <v>10</v>
      </c>
      <c r="P7">
        <v>1433275</v>
      </c>
      <c r="Q7">
        <v>143327.5</v>
      </c>
      <c r="R7">
        <v>41641</v>
      </c>
      <c r="S7">
        <v>544.45763888888905</v>
      </c>
      <c r="T7">
        <v>2015</v>
      </c>
      <c r="U7">
        <v>6</v>
      </c>
      <c r="V7" t="s">
        <v>1005</v>
      </c>
    </row>
    <row r="8" spans="1:22" x14ac:dyDescent="0.25">
      <c r="A8" t="s">
        <v>379</v>
      </c>
      <c r="B8">
        <v>216</v>
      </c>
      <c r="C8">
        <v>346</v>
      </c>
      <c r="D8" t="s">
        <v>991</v>
      </c>
      <c r="E8">
        <v>0.1</v>
      </c>
      <c r="F8">
        <v>1</v>
      </c>
      <c r="G8" t="s">
        <v>109</v>
      </c>
      <c r="H8" t="s">
        <v>5</v>
      </c>
      <c r="I8" t="s">
        <v>6</v>
      </c>
      <c r="J8">
        <v>246</v>
      </c>
      <c r="K8" t="s">
        <v>882</v>
      </c>
      <c r="L8" t="s">
        <v>881</v>
      </c>
      <c r="M8">
        <v>22</v>
      </c>
      <c r="N8" t="s">
        <v>979</v>
      </c>
      <c r="O8">
        <v>17</v>
      </c>
      <c r="P8">
        <v>3501919</v>
      </c>
      <c r="Q8">
        <v>350191.9</v>
      </c>
      <c r="R8">
        <v>41673</v>
      </c>
      <c r="S8">
        <v>512.45763888888905</v>
      </c>
      <c r="T8">
        <v>2015</v>
      </c>
      <c r="U8">
        <v>6</v>
      </c>
      <c r="V8" t="s">
        <v>1005</v>
      </c>
    </row>
    <row r="9" spans="1:22" x14ac:dyDescent="0.25">
      <c r="A9" t="s">
        <v>370</v>
      </c>
      <c r="B9">
        <v>150</v>
      </c>
      <c r="C9">
        <v>347</v>
      </c>
      <c r="D9" t="s">
        <v>991</v>
      </c>
      <c r="E9">
        <v>0.1</v>
      </c>
      <c r="F9">
        <v>1</v>
      </c>
      <c r="G9" t="s">
        <v>120</v>
      </c>
      <c r="H9" t="s">
        <v>5</v>
      </c>
      <c r="I9" t="s">
        <v>6</v>
      </c>
      <c r="J9">
        <v>269</v>
      </c>
      <c r="K9" t="s">
        <v>882</v>
      </c>
      <c r="L9" t="s">
        <v>881</v>
      </c>
      <c r="M9">
        <v>22</v>
      </c>
      <c r="N9" t="s">
        <v>978</v>
      </c>
      <c r="O9">
        <v>16</v>
      </c>
      <c r="P9">
        <v>2230393</v>
      </c>
      <c r="Q9">
        <v>223039.3</v>
      </c>
      <c r="R9">
        <v>41757</v>
      </c>
      <c r="S9">
        <v>428.45763888888899</v>
      </c>
      <c r="T9">
        <v>2015</v>
      </c>
      <c r="U9">
        <v>6</v>
      </c>
      <c r="V9" t="s">
        <v>1005</v>
      </c>
    </row>
    <row r="10" spans="1:22" x14ac:dyDescent="0.25">
      <c r="A10" t="s">
        <v>370</v>
      </c>
      <c r="B10">
        <v>44</v>
      </c>
      <c r="C10">
        <v>353</v>
      </c>
      <c r="D10" t="s">
        <v>991</v>
      </c>
      <c r="E10">
        <v>0.1</v>
      </c>
      <c r="F10">
        <v>1</v>
      </c>
      <c r="G10" t="s">
        <v>342</v>
      </c>
      <c r="H10" t="s">
        <v>289</v>
      </c>
      <c r="I10" t="s">
        <v>13</v>
      </c>
      <c r="J10">
        <v>275</v>
      </c>
      <c r="K10" t="s">
        <v>882</v>
      </c>
      <c r="L10" t="s">
        <v>881</v>
      </c>
      <c r="M10">
        <v>22</v>
      </c>
      <c r="N10" t="s">
        <v>980</v>
      </c>
      <c r="O10">
        <v>18</v>
      </c>
      <c r="P10">
        <v>535605</v>
      </c>
      <c r="Q10">
        <v>53560.5</v>
      </c>
      <c r="R10">
        <v>41810</v>
      </c>
      <c r="S10">
        <v>375.45763888888899</v>
      </c>
      <c r="T10">
        <v>2015</v>
      </c>
      <c r="U10">
        <v>6</v>
      </c>
      <c r="V10" t="s">
        <v>1005</v>
      </c>
    </row>
    <row r="11" spans="1:22" x14ac:dyDescent="0.25">
      <c r="A11" t="s">
        <v>379</v>
      </c>
      <c r="B11">
        <v>322</v>
      </c>
      <c r="C11">
        <v>373</v>
      </c>
      <c r="D11" t="s">
        <v>991</v>
      </c>
      <c r="E11">
        <v>0.1</v>
      </c>
      <c r="F11">
        <v>1</v>
      </c>
      <c r="G11" t="s">
        <v>132</v>
      </c>
      <c r="H11" t="s">
        <v>5</v>
      </c>
      <c r="I11" t="s">
        <v>6</v>
      </c>
      <c r="J11">
        <v>291</v>
      </c>
      <c r="K11" t="s">
        <v>882</v>
      </c>
      <c r="L11" t="s">
        <v>881</v>
      </c>
      <c r="M11">
        <v>22</v>
      </c>
      <c r="N11" t="s">
        <v>970</v>
      </c>
      <c r="O11">
        <v>8</v>
      </c>
      <c r="P11">
        <v>5626094</v>
      </c>
      <c r="Q11">
        <v>562609.4</v>
      </c>
      <c r="R11">
        <v>41809</v>
      </c>
      <c r="S11">
        <v>376.45763888888899</v>
      </c>
      <c r="T11">
        <v>2015</v>
      </c>
      <c r="U11">
        <v>6</v>
      </c>
      <c r="V11" t="s">
        <v>1005</v>
      </c>
    </row>
    <row r="12" spans="1:22" x14ac:dyDescent="0.25">
      <c r="A12" t="s">
        <v>370</v>
      </c>
      <c r="B12">
        <v>49</v>
      </c>
      <c r="C12">
        <v>374</v>
      </c>
      <c r="D12" t="s">
        <v>991</v>
      </c>
      <c r="E12">
        <v>0.1</v>
      </c>
      <c r="F12">
        <v>1</v>
      </c>
      <c r="G12" t="s">
        <v>271</v>
      </c>
      <c r="H12" t="s">
        <v>165</v>
      </c>
      <c r="I12" t="s">
        <v>13</v>
      </c>
      <c r="J12">
        <v>292</v>
      </c>
      <c r="K12" t="s">
        <v>882</v>
      </c>
      <c r="L12" t="s">
        <v>881</v>
      </c>
      <c r="M12">
        <v>22</v>
      </c>
      <c r="N12" t="s">
        <v>968</v>
      </c>
      <c r="O12">
        <v>6</v>
      </c>
      <c r="P12">
        <v>595469</v>
      </c>
      <c r="Q12">
        <v>59546.9</v>
      </c>
      <c r="R12">
        <v>41737</v>
      </c>
      <c r="S12">
        <v>448.45763888888899</v>
      </c>
      <c r="T12">
        <v>2015</v>
      </c>
      <c r="U12">
        <v>6</v>
      </c>
      <c r="V12" t="s">
        <v>1005</v>
      </c>
    </row>
    <row r="13" spans="1:22" x14ac:dyDescent="0.25">
      <c r="A13" t="s">
        <v>379</v>
      </c>
      <c r="B13">
        <v>210</v>
      </c>
      <c r="C13">
        <v>393</v>
      </c>
      <c r="D13" t="s">
        <v>991</v>
      </c>
      <c r="E13">
        <v>0.1</v>
      </c>
      <c r="F13">
        <v>1</v>
      </c>
      <c r="G13" t="s">
        <v>140</v>
      </c>
      <c r="H13" t="s">
        <v>5</v>
      </c>
      <c r="I13" t="s">
        <v>13</v>
      </c>
      <c r="J13">
        <v>306</v>
      </c>
      <c r="K13" t="s">
        <v>882</v>
      </c>
      <c r="L13" t="s">
        <v>881</v>
      </c>
      <c r="M13">
        <v>22</v>
      </c>
      <c r="N13" t="s">
        <v>966</v>
      </c>
      <c r="O13">
        <v>4</v>
      </c>
      <c r="P13">
        <v>3412054</v>
      </c>
      <c r="Q13">
        <v>341205.4</v>
      </c>
      <c r="R13">
        <v>41798</v>
      </c>
      <c r="S13">
        <v>387.45763888888899</v>
      </c>
      <c r="T13">
        <v>2015</v>
      </c>
      <c r="U13">
        <v>6</v>
      </c>
      <c r="V13" t="s">
        <v>1005</v>
      </c>
    </row>
    <row r="14" spans="1:22" x14ac:dyDescent="0.25">
      <c r="A14" t="s">
        <v>13</v>
      </c>
      <c r="B14">
        <v>342</v>
      </c>
      <c r="C14">
        <v>394</v>
      </c>
      <c r="D14" t="s">
        <v>991</v>
      </c>
      <c r="E14">
        <v>0.1</v>
      </c>
      <c r="F14">
        <v>1</v>
      </c>
      <c r="G14" t="s">
        <v>141</v>
      </c>
      <c r="H14" t="s">
        <v>5</v>
      </c>
      <c r="I14" t="s">
        <v>13</v>
      </c>
      <c r="J14">
        <v>307</v>
      </c>
      <c r="K14" t="s">
        <v>882</v>
      </c>
      <c r="L14" t="s">
        <v>881</v>
      </c>
      <c r="M14">
        <v>22</v>
      </c>
      <c r="N14" t="s">
        <v>973</v>
      </c>
      <c r="O14">
        <v>11</v>
      </c>
      <c r="P14">
        <v>5981812</v>
      </c>
      <c r="Q14">
        <v>598181.19999999995</v>
      </c>
      <c r="R14">
        <v>41791</v>
      </c>
      <c r="S14">
        <v>394.45763888888899</v>
      </c>
      <c r="T14">
        <v>2015</v>
      </c>
      <c r="U14">
        <v>6</v>
      </c>
      <c r="V14" t="s">
        <v>1005</v>
      </c>
    </row>
    <row r="15" spans="1:22" x14ac:dyDescent="0.25">
      <c r="A15" t="s">
        <v>370</v>
      </c>
      <c r="B15">
        <v>62</v>
      </c>
      <c r="C15">
        <v>404</v>
      </c>
      <c r="D15" t="s">
        <v>991</v>
      </c>
      <c r="E15">
        <v>0.1</v>
      </c>
      <c r="F15">
        <v>1</v>
      </c>
      <c r="G15" t="s">
        <v>78</v>
      </c>
      <c r="H15" t="s">
        <v>5</v>
      </c>
      <c r="I15" t="s">
        <v>13</v>
      </c>
      <c r="J15">
        <v>170</v>
      </c>
      <c r="K15" t="s">
        <v>882</v>
      </c>
      <c r="L15" t="s">
        <v>881</v>
      </c>
      <c r="M15">
        <v>22</v>
      </c>
      <c r="N15" t="s">
        <v>973</v>
      </c>
      <c r="O15">
        <v>11</v>
      </c>
      <c r="P15">
        <v>833461</v>
      </c>
      <c r="Q15">
        <v>83346.100000000006</v>
      </c>
      <c r="R15">
        <v>41721</v>
      </c>
      <c r="S15">
        <v>464.45763888888899</v>
      </c>
      <c r="T15">
        <v>2015</v>
      </c>
      <c r="U15">
        <v>6</v>
      </c>
      <c r="V15" t="s">
        <v>1005</v>
      </c>
    </row>
    <row r="16" spans="1:22" x14ac:dyDescent="0.25">
      <c r="A16" t="s">
        <v>379</v>
      </c>
      <c r="B16">
        <v>311</v>
      </c>
      <c r="C16">
        <v>414</v>
      </c>
      <c r="D16" t="s">
        <v>991</v>
      </c>
      <c r="E16">
        <v>0.1</v>
      </c>
      <c r="F16">
        <v>1</v>
      </c>
      <c r="G16" t="s">
        <v>352</v>
      </c>
      <c r="H16" t="s">
        <v>289</v>
      </c>
      <c r="I16" t="s">
        <v>13</v>
      </c>
      <c r="J16">
        <v>323</v>
      </c>
      <c r="K16" t="s">
        <v>882</v>
      </c>
      <c r="L16" t="s">
        <v>881</v>
      </c>
      <c r="M16">
        <v>22</v>
      </c>
      <c r="N16" t="s">
        <v>985</v>
      </c>
      <c r="O16">
        <v>23</v>
      </c>
      <c r="P16">
        <v>5299231</v>
      </c>
      <c r="Q16">
        <v>529923.1</v>
      </c>
      <c r="R16">
        <v>41754</v>
      </c>
      <c r="S16">
        <v>431.45763888888899</v>
      </c>
      <c r="T16">
        <v>2015</v>
      </c>
      <c r="U16">
        <v>6</v>
      </c>
      <c r="V16" t="s">
        <v>1005</v>
      </c>
    </row>
    <row r="17" spans="1:22" x14ac:dyDescent="0.25">
      <c r="A17" t="s">
        <v>370</v>
      </c>
      <c r="B17">
        <v>79</v>
      </c>
      <c r="C17">
        <v>418</v>
      </c>
      <c r="D17" t="s">
        <v>991</v>
      </c>
      <c r="E17">
        <v>0.1</v>
      </c>
      <c r="F17">
        <v>1</v>
      </c>
      <c r="G17" t="s">
        <v>8</v>
      </c>
      <c r="H17" t="s">
        <v>5</v>
      </c>
      <c r="I17" t="s">
        <v>6</v>
      </c>
      <c r="J17">
        <v>11</v>
      </c>
      <c r="K17" t="s">
        <v>882</v>
      </c>
      <c r="L17" t="s">
        <v>881</v>
      </c>
      <c r="M17">
        <v>22</v>
      </c>
      <c r="N17" t="s">
        <v>979</v>
      </c>
      <c r="O17">
        <v>17</v>
      </c>
      <c r="P17">
        <v>1133172</v>
      </c>
      <c r="Q17">
        <v>113317.2</v>
      </c>
      <c r="R17">
        <v>41775</v>
      </c>
      <c r="S17">
        <v>410.45763888888899</v>
      </c>
      <c r="T17">
        <v>2015</v>
      </c>
      <c r="U17">
        <v>6</v>
      </c>
      <c r="V17" t="s">
        <v>1005</v>
      </c>
    </row>
    <row r="18" spans="1:22" x14ac:dyDescent="0.25">
      <c r="A18" t="s">
        <v>370</v>
      </c>
      <c r="B18">
        <v>159</v>
      </c>
      <c r="C18">
        <v>384</v>
      </c>
      <c r="D18" t="s">
        <v>991</v>
      </c>
      <c r="E18">
        <v>0.1</v>
      </c>
      <c r="F18">
        <v>1</v>
      </c>
      <c r="G18" t="s">
        <v>135</v>
      </c>
      <c r="H18" t="s">
        <v>5</v>
      </c>
      <c r="I18" t="s">
        <v>13</v>
      </c>
      <c r="J18">
        <v>298</v>
      </c>
      <c r="K18" t="s">
        <v>882</v>
      </c>
      <c r="L18" t="s">
        <v>881</v>
      </c>
      <c r="M18">
        <v>22</v>
      </c>
      <c r="N18" t="s">
        <v>972</v>
      </c>
      <c r="O18">
        <v>10</v>
      </c>
      <c r="P18">
        <v>2386868</v>
      </c>
      <c r="Q18">
        <v>238686.8</v>
      </c>
      <c r="R18">
        <v>41730</v>
      </c>
      <c r="S18">
        <v>454.45763888888899</v>
      </c>
      <c r="T18">
        <v>2015</v>
      </c>
      <c r="U18">
        <v>6</v>
      </c>
      <c r="V18" t="s">
        <v>1005</v>
      </c>
    </row>
    <row r="19" spans="1:22" x14ac:dyDescent="0.25">
      <c r="A19" t="s">
        <v>379</v>
      </c>
      <c r="B19">
        <v>177</v>
      </c>
      <c r="C19">
        <v>355</v>
      </c>
      <c r="D19" t="s">
        <v>991</v>
      </c>
      <c r="E19">
        <v>0.1</v>
      </c>
      <c r="F19">
        <v>1</v>
      </c>
      <c r="G19" t="s">
        <v>127</v>
      </c>
      <c r="H19" t="s">
        <v>5</v>
      </c>
      <c r="I19" t="s">
        <v>13</v>
      </c>
      <c r="J19">
        <v>277</v>
      </c>
      <c r="K19" t="s">
        <v>882</v>
      </c>
      <c r="L19" t="s">
        <v>881</v>
      </c>
      <c r="M19">
        <v>22</v>
      </c>
      <c r="N19" t="s">
        <v>974</v>
      </c>
      <c r="O19">
        <v>12</v>
      </c>
      <c r="P19">
        <v>2702266</v>
      </c>
      <c r="Q19">
        <v>270226.59999999998</v>
      </c>
      <c r="R19">
        <v>41723</v>
      </c>
      <c r="S19">
        <v>459.45763888888899</v>
      </c>
      <c r="T19">
        <v>2015</v>
      </c>
      <c r="U19">
        <v>6</v>
      </c>
      <c r="V19" t="s">
        <v>1005</v>
      </c>
    </row>
    <row r="20" spans="1:22" x14ac:dyDescent="0.25">
      <c r="A20" t="s">
        <v>370</v>
      </c>
      <c r="B20">
        <v>142</v>
      </c>
      <c r="C20">
        <v>242</v>
      </c>
      <c r="D20" t="s">
        <v>991</v>
      </c>
      <c r="E20">
        <v>0.1</v>
      </c>
      <c r="F20">
        <v>1</v>
      </c>
      <c r="G20" t="s">
        <v>325</v>
      </c>
      <c r="H20" t="s">
        <v>289</v>
      </c>
      <c r="I20" t="s">
        <v>6</v>
      </c>
      <c r="J20">
        <v>193</v>
      </c>
      <c r="K20" t="s">
        <v>882</v>
      </c>
      <c r="L20" t="s">
        <v>881</v>
      </c>
      <c r="M20">
        <v>22</v>
      </c>
      <c r="N20" t="s">
        <v>967</v>
      </c>
      <c r="O20">
        <v>5</v>
      </c>
      <c r="P20">
        <v>2154078</v>
      </c>
      <c r="Q20">
        <v>215407.8</v>
      </c>
      <c r="R20">
        <v>41795</v>
      </c>
      <c r="S20">
        <v>386.45763888888899</v>
      </c>
      <c r="T20">
        <v>2015</v>
      </c>
      <c r="U20">
        <v>6</v>
      </c>
      <c r="V20" t="s">
        <v>1005</v>
      </c>
    </row>
    <row r="21" spans="1:22" x14ac:dyDescent="0.25">
      <c r="A21" t="s">
        <v>379</v>
      </c>
      <c r="B21">
        <v>294</v>
      </c>
      <c r="C21">
        <v>370</v>
      </c>
      <c r="D21" t="s">
        <v>991</v>
      </c>
      <c r="E21">
        <v>0.1</v>
      </c>
      <c r="F21">
        <v>1</v>
      </c>
      <c r="G21" t="s">
        <v>17</v>
      </c>
      <c r="H21" t="s">
        <v>5</v>
      </c>
      <c r="I21" t="s">
        <v>6</v>
      </c>
      <c r="J21">
        <v>22</v>
      </c>
      <c r="K21" t="s">
        <v>882</v>
      </c>
      <c r="L21" t="s">
        <v>881</v>
      </c>
      <c r="M21">
        <v>22</v>
      </c>
      <c r="N21" t="s">
        <v>978</v>
      </c>
      <c r="O21">
        <v>16</v>
      </c>
      <c r="P21">
        <v>4984622</v>
      </c>
      <c r="Q21">
        <v>498462.2</v>
      </c>
      <c r="R21">
        <v>41811</v>
      </c>
      <c r="S21">
        <v>370.45763888888899</v>
      </c>
      <c r="T21">
        <v>2015</v>
      </c>
      <c r="U21">
        <v>6</v>
      </c>
      <c r="V21" t="s">
        <v>1005</v>
      </c>
    </row>
    <row r="22" spans="1:22" x14ac:dyDescent="0.25">
      <c r="A22" t="s">
        <v>370</v>
      </c>
      <c r="B22">
        <v>133</v>
      </c>
      <c r="C22">
        <v>425</v>
      </c>
      <c r="D22" t="s">
        <v>991</v>
      </c>
      <c r="E22">
        <v>0.1</v>
      </c>
      <c r="F22">
        <v>1</v>
      </c>
      <c r="G22" t="s">
        <v>185</v>
      </c>
      <c r="H22" t="s">
        <v>165</v>
      </c>
      <c r="I22" t="s">
        <v>6</v>
      </c>
      <c r="J22">
        <v>52</v>
      </c>
      <c r="K22" t="s">
        <v>882</v>
      </c>
      <c r="L22" t="s">
        <v>881</v>
      </c>
      <c r="M22">
        <v>22</v>
      </c>
      <c r="N22" t="s">
        <v>971</v>
      </c>
      <c r="O22">
        <v>9</v>
      </c>
      <c r="P22">
        <v>1959131</v>
      </c>
      <c r="Q22">
        <v>195913.1</v>
      </c>
      <c r="R22">
        <v>41812</v>
      </c>
      <c r="S22">
        <v>369.45763888888899</v>
      </c>
      <c r="T22">
        <v>2015</v>
      </c>
      <c r="U22">
        <v>6</v>
      </c>
      <c r="V22" t="s">
        <v>1005</v>
      </c>
    </row>
    <row r="23" spans="1:22" x14ac:dyDescent="0.25">
      <c r="A23" t="s">
        <v>370</v>
      </c>
      <c r="B23">
        <v>21</v>
      </c>
      <c r="C23">
        <v>228</v>
      </c>
      <c r="D23" t="s">
        <v>991</v>
      </c>
      <c r="E23">
        <v>0.1</v>
      </c>
      <c r="F23">
        <v>1</v>
      </c>
      <c r="G23" t="s">
        <v>233</v>
      </c>
      <c r="H23" t="s">
        <v>165</v>
      </c>
      <c r="I23" t="s">
        <v>13</v>
      </c>
      <c r="J23">
        <v>180</v>
      </c>
      <c r="K23" t="s">
        <v>882</v>
      </c>
      <c r="L23" t="s">
        <v>881</v>
      </c>
      <c r="M23">
        <v>22</v>
      </c>
      <c r="N23" t="s">
        <v>975</v>
      </c>
      <c r="O23">
        <v>13</v>
      </c>
      <c r="P23">
        <v>188316</v>
      </c>
      <c r="Q23">
        <v>18831.599999999999</v>
      </c>
      <c r="R23">
        <v>41655</v>
      </c>
      <c r="S23">
        <v>525.45763888888905</v>
      </c>
      <c r="T23">
        <v>2015</v>
      </c>
      <c r="U23">
        <v>6</v>
      </c>
      <c r="V23" t="s">
        <v>1005</v>
      </c>
    </row>
    <row r="24" spans="1:22" x14ac:dyDescent="0.25">
      <c r="A24" t="s">
        <v>379</v>
      </c>
      <c r="B24">
        <v>245</v>
      </c>
      <c r="C24">
        <v>395</v>
      </c>
      <c r="D24" t="s">
        <v>991</v>
      </c>
      <c r="E24">
        <v>0.1</v>
      </c>
      <c r="F24">
        <v>1</v>
      </c>
      <c r="G24" t="s">
        <v>142</v>
      </c>
      <c r="H24" t="s">
        <v>5</v>
      </c>
      <c r="I24" t="s">
        <v>13</v>
      </c>
      <c r="J24">
        <v>308</v>
      </c>
      <c r="K24" t="s">
        <v>882</v>
      </c>
      <c r="L24" t="s">
        <v>881</v>
      </c>
      <c r="M24">
        <v>22</v>
      </c>
      <c r="N24" t="s">
        <v>983</v>
      </c>
      <c r="O24">
        <v>21</v>
      </c>
      <c r="P24">
        <v>4022403</v>
      </c>
      <c r="Q24">
        <v>402240.3</v>
      </c>
      <c r="R24">
        <v>41766</v>
      </c>
      <c r="S24">
        <v>413.45763888888899</v>
      </c>
      <c r="T24">
        <v>2015</v>
      </c>
      <c r="U24">
        <v>6</v>
      </c>
      <c r="V24" t="s">
        <v>1005</v>
      </c>
    </row>
    <row r="25" spans="1:22" x14ac:dyDescent="0.25">
      <c r="A25" t="s">
        <v>379</v>
      </c>
      <c r="B25">
        <v>202</v>
      </c>
      <c r="C25">
        <v>326</v>
      </c>
      <c r="D25" t="s">
        <v>991</v>
      </c>
      <c r="E25">
        <v>0.1</v>
      </c>
      <c r="F25">
        <v>1</v>
      </c>
      <c r="G25" t="s">
        <v>113</v>
      </c>
      <c r="H25" t="s">
        <v>5</v>
      </c>
      <c r="I25" t="s">
        <v>6</v>
      </c>
      <c r="J25">
        <v>252</v>
      </c>
      <c r="K25" t="s">
        <v>882</v>
      </c>
      <c r="L25" t="s">
        <v>881</v>
      </c>
      <c r="M25">
        <v>22</v>
      </c>
      <c r="N25" t="s">
        <v>975</v>
      </c>
      <c r="O25">
        <v>13</v>
      </c>
      <c r="P25">
        <v>3251419</v>
      </c>
      <c r="Q25">
        <v>325141.90000000002</v>
      </c>
      <c r="R25">
        <v>41714</v>
      </c>
      <c r="S25">
        <v>460.45763888888899</v>
      </c>
      <c r="T25">
        <v>2015</v>
      </c>
      <c r="U25">
        <v>6</v>
      </c>
      <c r="V25" t="s">
        <v>1005</v>
      </c>
    </row>
    <row r="26" spans="1:22" x14ac:dyDescent="0.25">
      <c r="A26" t="s">
        <v>13</v>
      </c>
      <c r="B26">
        <v>350</v>
      </c>
      <c r="C26">
        <v>337</v>
      </c>
      <c r="D26" t="s">
        <v>991</v>
      </c>
      <c r="E26">
        <v>0.1</v>
      </c>
      <c r="F26">
        <v>1</v>
      </c>
      <c r="G26" t="s">
        <v>116</v>
      </c>
      <c r="H26" t="s">
        <v>5</v>
      </c>
      <c r="I26" t="s">
        <v>13</v>
      </c>
      <c r="J26">
        <v>260</v>
      </c>
      <c r="K26" t="s">
        <v>882</v>
      </c>
      <c r="L26" t="s">
        <v>881</v>
      </c>
      <c r="M26">
        <v>22</v>
      </c>
      <c r="N26" t="s">
        <v>984</v>
      </c>
      <c r="O26">
        <v>22</v>
      </c>
      <c r="P26">
        <v>6168120</v>
      </c>
      <c r="Q26">
        <v>616812</v>
      </c>
      <c r="R26">
        <v>41645</v>
      </c>
      <c r="S26">
        <v>529.45763888888905</v>
      </c>
      <c r="T26">
        <v>2015</v>
      </c>
      <c r="U26">
        <v>6</v>
      </c>
      <c r="V26" t="s">
        <v>1005</v>
      </c>
    </row>
    <row r="27" spans="1:22" x14ac:dyDescent="0.25">
      <c r="A27" t="s">
        <v>370</v>
      </c>
      <c r="B27">
        <v>67</v>
      </c>
      <c r="C27">
        <v>417</v>
      </c>
      <c r="D27" t="s">
        <v>991</v>
      </c>
      <c r="E27">
        <v>0.1</v>
      </c>
      <c r="F27">
        <v>1</v>
      </c>
      <c r="G27" t="s">
        <v>152</v>
      </c>
      <c r="H27" t="s">
        <v>5</v>
      </c>
      <c r="I27" t="s">
        <v>13</v>
      </c>
      <c r="J27">
        <v>326</v>
      </c>
      <c r="K27" t="s">
        <v>882</v>
      </c>
      <c r="L27" t="s">
        <v>881</v>
      </c>
      <c r="M27">
        <v>22</v>
      </c>
      <c r="N27" t="s">
        <v>975</v>
      </c>
      <c r="O27">
        <v>13</v>
      </c>
      <c r="P27">
        <v>931923</v>
      </c>
      <c r="Q27">
        <v>93192.3</v>
      </c>
      <c r="R27">
        <v>41701</v>
      </c>
      <c r="S27">
        <v>473.45763888888899</v>
      </c>
      <c r="T27">
        <v>2015</v>
      </c>
      <c r="U27">
        <v>6</v>
      </c>
      <c r="V27" t="s">
        <v>1005</v>
      </c>
    </row>
    <row r="28" spans="1:22" x14ac:dyDescent="0.25">
      <c r="A28" t="s">
        <v>13</v>
      </c>
      <c r="B28">
        <v>364</v>
      </c>
      <c r="C28">
        <v>178</v>
      </c>
      <c r="D28" t="s">
        <v>991</v>
      </c>
      <c r="E28">
        <v>0.1</v>
      </c>
      <c r="F28">
        <v>1</v>
      </c>
      <c r="G28" t="s">
        <v>64</v>
      </c>
      <c r="H28" t="s">
        <v>5</v>
      </c>
      <c r="I28" t="s">
        <v>11</v>
      </c>
      <c r="J28">
        <v>142</v>
      </c>
      <c r="K28" t="s">
        <v>882</v>
      </c>
      <c r="L28" t="s">
        <v>881</v>
      </c>
      <c r="M28">
        <v>22</v>
      </c>
      <c r="N28" t="s">
        <v>979</v>
      </c>
      <c r="O28">
        <v>17</v>
      </c>
      <c r="P28">
        <v>6407018</v>
      </c>
      <c r="Q28">
        <v>640701.80000000005</v>
      </c>
      <c r="R28">
        <v>41710</v>
      </c>
      <c r="S28">
        <v>460.45763888888899</v>
      </c>
      <c r="T28">
        <v>2015</v>
      </c>
      <c r="U28">
        <v>6</v>
      </c>
      <c r="V28" t="s">
        <v>1005</v>
      </c>
    </row>
    <row r="29" spans="1:22" x14ac:dyDescent="0.25">
      <c r="A29" t="s">
        <v>370</v>
      </c>
      <c r="B29">
        <v>136</v>
      </c>
      <c r="C29">
        <v>182</v>
      </c>
      <c r="D29" t="s">
        <v>991</v>
      </c>
      <c r="E29">
        <v>0.1</v>
      </c>
      <c r="F29">
        <v>1</v>
      </c>
      <c r="G29" t="s">
        <v>68</v>
      </c>
      <c r="H29" t="s">
        <v>5</v>
      </c>
      <c r="I29" t="s">
        <v>11</v>
      </c>
      <c r="J29">
        <v>146</v>
      </c>
      <c r="K29" t="s">
        <v>882</v>
      </c>
      <c r="L29" t="s">
        <v>881</v>
      </c>
      <c r="M29">
        <v>22</v>
      </c>
      <c r="N29" t="s">
        <v>981</v>
      </c>
      <c r="O29">
        <v>19</v>
      </c>
      <c r="P29">
        <v>2051691</v>
      </c>
      <c r="Q29">
        <v>205169.1</v>
      </c>
      <c r="R29">
        <v>41678</v>
      </c>
      <c r="S29">
        <v>492.45763888888899</v>
      </c>
      <c r="T29">
        <v>2015</v>
      </c>
      <c r="U29">
        <v>6</v>
      </c>
      <c r="V29" t="s">
        <v>1005</v>
      </c>
    </row>
    <row r="30" spans="1:22" x14ac:dyDescent="0.25">
      <c r="A30" t="s">
        <v>370</v>
      </c>
      <c r="B30">
        <v>81</v>
      </c>
      <c r="C30">
        <v>186</v>
      </c>
      <c r="D30" t="s">
        <v>991</v>
      </c>
      <c r="E30">
        <v>0.1</v>
      </c>
      <c r="F30">
        <v>1</v>
      </c>
      <c r="G30" t="s">
        <v>72</v>
      </c>
      <c r="H30" t="s">
        <v>5</v>
      </c>
      <c r="I30" t="s">
        <v>11</v>
      </c>
      <c r="J30">
        <v>150</v>
      </c>
      <c r="K30" t="s">
        <v>882</v>
      </c>
      <c r="L30" t="s">
        <v>881</v>
      </c>
      <c r="M30">
        <v>22</v>
      </c>
      <c r="N30" t="s">
        <v>977</v>
      </c>
      <c r="O30">
        <v>15</v>
      </c>
      <c r="P30">
        <v>1174333</v>
      </c>
      <c r="Q30">
        <v>117433.3</v>
      </c>
      <c r="R30">
        <v>41674</v>
      </c>
      <c r="S30">
        <v>496.45763888888899</v>
      </c>
      <c r="T30">
        <v>2015</v>
      </c>
      <c r="U30">
        <v>6</v>
      </c>
      <c r="V30" t="s">
        <v>1005</v>
      </c>
    </row>
    <row r="31" spans="1:22" x14ac:dyDescent="0.25">
      <c r="A31" t="s">
        <v>379</v>
      </c>
      <c r="B31">
        <v>207</v>
      </c>
      <c r="C31">
        <v>187</v>
      </c>
      <c r="D31" t="s">
        <v>991</v>
      </c>
      <c r="E31">
        <v>0.1</v>
      </c>
      <c r="F31">
        <v>1</v>
      </c>
      <c r="G31" t="s">
        <v>221</v>
      </c>
      <c r="H31" t="s">
        <v>165</v>
      </c>
      <c r="I31" t="s">
        <v>11</v>
      </c>
      <c r="J31">
        <v>151</v>
      </c>
      <c r="K31" t="s">
        <v>882</v>
      </c>
      <c r="L31" t="s">
        <v>881</v>
      </c>
      <c r="M31">
        <v>22</v>
      </c>
      <c r="N31" t="s">
        <v>971</v>
      </c>
      <c r="O31">
        <v>9</v>
      </c>
      <c r="P31">
        <v>3347026</v>
      </c>
      <c r="Q31">
        <v>334702.59999999998</v>
      </c>
      <c r="R31">
        <v>41675</v>
      </c>
      <c r="S31">
        <v>495.45763888888899</v>
      </c>
      <c r="T31">
        <v>2015</v>
      </c>
      <c r="U31">
        <v>6</v>
      </c>
      <c r="V31" t="s">
        <v>1005</v>
      </c>
    </row>
    <row r="32" spans="1:22" x14ac:dyDescent="0.25">
      <c r="A32" t="s">
        <v>370</v>
      </c>
      <c r="B32">
        <v>124</v>
      </c>
      <c r="C32">
        <v>386</v>
      </c>
      <c r="D32" t="s">
        <v>991</v>
      </c>
      <c r="E32">
        <v>0.1</v>
      </c>
      <c r="F32">
        <v>1</v>
      </c>
      <c r="G32" t="s">
        <v>137</v>
      </c>
      <c r="H32" t="s">
        <v>5</v>
      </c>
      <c r="I32" t="s">
        <v>6</v>
      </c>
      <c r="J32">
        <v>300</v>
      </c>
      <c r="K32" t="s">
        <v>882</v>
      </c>
      <c r="L32" t="s">
        <v>881</v>
      </c>
      <c r="M32">
        <v>22</v>
      </c>
      <c r="N32" t="s">
        <v>985</v>
      </c>
      <c r="O32">
        <v>23</v>
      </c>
      <c r="P32">
        <v>1853211</v>
      </c>
      <c r="Q32">
        <v>185321.1</v>
      </c>
      <c r="R32">
        <v>41741</v>
      </c>
      <c r="S32">
        <v>426.45763888888899</v>
      </c>
      <c r="T32">
        <v>2015</v>
      </c>
      <c r="U32">
        <v>6</v>
      </c>
      <c r="V32" t="s">
        <v>1005</v>
      </c>
    </row>
    <row r="33" spans="1:22" x14ac:dyDescent="0.25">
      <c r="A33" t="s">
        <v>379</v>
      </c>
      <c r="B33">
        <v>319</v>
      </c>
      <c r="C33">
        <v>390</v>
      </c>
      <c r="D33" t="s">
        <v>991</v>
      </c>
      <c r="E33">
        <v>0.1</v>
      </c>
      <c r="F33">
        <v>1</v>
      </c>
      <c r="G33" t="s">
        <v>138</v>
      </c>
      <c r="H33" t="s">
        <v>5</v>
      </c>
      <c r="I33" t="s">
        <v>6</v>
      </c>
      <c r="J33">
        <v>303</v>
      </c>
      <c r="K33" t="s">
        <v>882</v>
      </c>
      <c r="L33" t="s">
        <v>881</v>
      </c>
      <c r="M33">
        <v>22</v>
      </c>
      <c r="N33" t="s">
        <v>987</v>
      </c>
      <c r="O33">
        <v>25</v>
      </c>
      <c r="P33">
        <v>5460728</v>
      </c>
      <c r="Q33">
        <v>546072.80000000005</v>
      </c>
      <c r="R33">
        <v>41791</v>
      </c>
      <c r="S33">
        <v>376.45763888888899</v>
      </c>
      <c r="T33">
        <v>2015</v>
      </c>
      <c r="U33">
        <v>6</v>
      </c>
      <c r="V33" t="s">
        <v>1005</v>
      </c>
    </row>
    <row r="34" spans="1:22" x14ac:dyDescent="0.25">
      <c r="A34" t="s">
        <v>379</v>
      </c>
      <c r="B34">
        <v>309</v>
      </c>
      <c r="C34">
        <v>77</v>
      </c>
      <c r="D34" t="s">
        <v>991</v>
      </c>
      <c r="E34">
        <v>0.1</v>
      </c>
      <c r="F34">
        <v>1</v>
      </c>
      <c r="G34" t="s">
        <v>194</v>
      </c>
      <c r="H34" t="s">
        <v>165</v>
      </c>
      <c r="I34" t="s">
        <v>6</v>
      </c>
      <c r="J34">
        <v>65</v>
      </c>
      <c r="K34" t="s">
        <v>882</v>
      </c>
      <c r="L34" t="s">
        <v>881</v>
      </c>
      <c r="M34">
        <v>22</v>
      </c>
      <c r="N34" t="s">
        <v>972</v>
      </c>
      <c r="O34">
        <v>10</v>
      </c>
      <c r="P34">
        <v>5294496</v>
      </c>
      <c r="Q34">
        <v>529449.6</v>
      </c>
      <c r="R34">
        <v>41699</v>
      </c>
      <c r="S34">
        <v>464.45763888888899</v>
      </c>
      <c r="T34">
        <v>2015</v>
      </c>
      <c r="U34">
        <v>6</v>
      </c>
      <c r="V34" t="s">
        <v>1005</v>
      </c>
    </row>
    <row r="35" spans="1:22" x14ac:dyDescent="0.25">
      <c r="A35" t="s">
        <v>379</v>
      </c>
      <c r="B35">
        <v>247</v>
      </c>
      <c r="C35">
        <v>192</v>
      </c>
      <c r="D35" t="s">
        <v>991</v>
      </c>
      <c r="E35">
        <v>0.1</v>
      </c>
      <c r="F35">
        <v>1</v>
      </c>
      <c r="G35" t="s">
        <v>223</v>
      </c>
      <c r="H35" t="s">
        <v>165</v>
      </c>
      <c r="I35" t="s">
        <v>11</v>
      </c>
      <c r="J35">
        <v>155</v>
      </c>
      <c r="K35" t="s">
        <v>882</v>
      </c>
      <c r="L35" t="s">
        <v>881</v>
      </c>
      <c r="M35">
        <v>22</v>
      </c>
      <c r="N35" t="s">
        <v>980</v>
      </c>
      <c r="O35">
        <v>18</v>
      </c>
      <c r="P35">
        <v>4053946</v>
      </c>
      <c r="Q35">
        <v>405394.6</v>
      </c>
      <c r="R35">
        <v>41763</v>
      </c>
      <c r="S35">
        <v>397.45763888888899</v>
      </c>
      <c r="T35">
        <v>2015</v>
      </c>
      <c r="U35">
        <v>6</v>
      </c>
      <c r="V35" t="s">
        <v>1005</v>
      </c>
    </row>
    <row r="36" spans="1:22" x14ac:dyDescent="0.25">
      <c r="A36" t="s">
        <v>370</v>
      </c>
      <c r="B36">
        <v>155</v>
      </c>
      <c r="C36">
        <v>80</v>
      </c>
      <c r="D36" t="s">
        <v>991</v>
      </c>
      <c r="E36">
        <v>0.1</v>
      </c>
      <c r="F36">
        <v>1</v>
      </c>
      <c r="G36" t="s">
        <v>31</v>
      </c>
      <c r="H36" t="s">
        <v>5</v>
      </c>
      <c r="I36" t="s">
        <v>6</v>
      </c>
      <c r="J36">
        <v>68</v>
      </c>
      <c r="K36" t="s">
        <v>882</v>
      </c>
      <c r="L36" t="s">
        <v>881</v>
      </c>
      <c r="M36">
        <v>22</v>
      </c>
      <c r="N36" t="s">
        <v>968</v>
      </c>
      <c r="O36">
        <v>6</v>
      </c>
      <c r="P36">
        <v>2332519</v>
      </c>
      <c r="Q36">
        <v>233251.9</v>
      </c>
      <c r="R36">
        <v>41791</v>
      </c>
      <c r="S36">
        <v>365.45763888888899</v>
      </c>
      <c r="T36">
        <v>2015</v>
      </c>
      <c r="U36">
        <v>6</v>
      </c>
      <c r="V36" t="s">
        <v>1005</v>
      </c>
    </row>
    <row r="37" spans="1:22" x14ac:dyDescent="0.25">
      <c r="A37" t="s">
        <v>379</v>
      </c>
      <c r="B37">
        <v>204</v>
      </c>
      <c r="C37">
        <v>83</v>
      </c>
      <c r="D37" t="s">
        <v>991</v>
      </c>
      <c r="E37">
        <v>0.1</v>
      </c>
      <c r="F37">
        <v>1</v>
      </c>
      <c r="G37" t="s">
        <v>197</v>
      </c>
      <c r="H37" t="s">
        <v>165</v>
      </c>
      <c r="I37" t="s">
        <v>13</v>
      </c>
      <c r="J37">
        <v>71</v>
      </c>
      <c r="K37" t="s">
        <v>882</v>
      </c>
      <c r="L37" t="s">
        <v>881</v>
      </c>
      <c r="M37">
        <v>22</v>
      </c>
      <c r="N37" t="s">
        <v>975</v>
      </c>
      <c r="O37">
        <v>13</v>
      </c>
      <c r="P37">
        <v>3269705</v>
      </c>
      <c r="Q37">
        <v>326970.5</v>
      </c>
      <c r="R37">
        <v>41730</v>
      </c>
      <c r="S37">
        <v>426.45763888888899</v>
      </c>
      <c r="T37">
        <v>2015</v>
      </c>
      <c r="U37">
        <v>6</v>
      </c>
      <c r="V37" t="s">
        <v>1005</v>
      </c>
    </row>
    <row r="38" spans="1:22" x14ac:dyDescent="0.25">
      <c r="A38" t="s">
        <v>370</v>
      </c>
      <c r="B38">
        <v>73</v>
      </c>
      <c r="C38">
        <v>172</v>
      </c>
      <c r="D38" t="s">
        <v>991</v>
      </c>
      <c r="E38">
        <v>0.1</v>
      </c>
      <c r="F38">
        <v>1</v>
      </c>
      <c r="G38" t="s">
        <v>61</v>
      </c>
      <c r="H38" t="s">
        <v>5</v>
      </c>
      <c r="I38" t="s">
        <v>13</v>
      </c>
      <c r="J38">
        <v>139</v>
      </c>
      <c r="K38" t="s">
        <v>882</v>
      </c>
      <c r="L38" t="s">
        <v>881</v>
      </c>
      <c r="M38">
        <v>22</v>
      </c>
      <c r="N38" t="s">
        <v>981</v>
      </c>
      <c r="O38">
        <v>19</v>
      </c>
      <c r="P38">
        <v>1009421</v>
      </c>
      <c r="Q38">
        <v>100942.1</v>
      </c>
      <c r="R38">
        <v>41730</v>
      </c>
      <c r="S38">
        <v>426.45763888888899</v>
      </c>
      <c r="T38">
        <v>2015</v>
      </c>
      <c r="U38">
        <v>6</v>
      </c>
      <c r="V38" t="s">
        <v>1005</v>
      </c>
    </row>
    <row r="39" spans="1:22" x14ac:dyDescent="0.25">
      <c r="A39" t="s">
        <v>379</v>
      </c>
      <c r="B39">
        <v>205</v>
      </c>
      <c r="C39">
        <v>188</v>
      </c>
      <c r="D39" t="s">
        <v>991</v>
      </c>
      <c r="E39">
        <v>0.1</v>
      </c>
      <c r="F39">
        <v>1</v>
      </c>
      <c r="G39" t="s">
        <v>73</v>
      </c>
      <c r="H39" t="s">
        <v>5</v>
      </c>
      <c r="I39" t="s">
        <v>11</v>
      </c>
      <c r="J39">
        <v>152</v>
      </c>
      <c r="K39" t="s">
        <v>882</v>
      </c>
      <c r="L39" t="s">
        <v>881</v>
      </c>
      <c r="M39">
        <v>22</v>
      </c>
      <c r="N39" t="s">
        <v>981</v>
      </c>
      <c r="O39">
        <v>19</v>
      </c>
      <c r="P39">
        <v>3320005</v>
      </c>
      <c r="Q39">
        <v>332000.5</v>
      </c>
      <c r="R39">
        <v>41692</v>
      </c>
      <c r="S39">
        <v>463.45763888888899</v>
      </c>
      <c r="T39">
        <v>2015</v>
      </c>
      <c r="U39">
        <v>5</v>
      </c>
      <c r="V39" t="s">
        <v>1006</v>
      </c>
    </row>
    <row r="40" spans="1:22" x14ac:dyDescent="0.25">
      <c r="A40" t="s">
        <v>379</v>
      </c>
      <c r="B40">
        <v>180</v>
      </c>
      <c r="C40">
        <v>332</v>
      </c>
      <c r="D40" t="s">
        <v>991</v>
      </c>
      <c r="E40">
        <v>0.1</v>
      </c>
      <c r="F40">
        <v>1</v>
      </c>
      <c r="G40" t="s">
        <v>115</v>
      </c>
      <c r="H40" t="s">
        <v>5</v>
      </c>
      <c r="I40" t="s">
        <v>6</v>
      </c>
      <c r="J40">
        <v>256</v>
      </c>
      <c r="K40" t="s">
        <v>882</v>
      </c>
      <c r="L40" t="s">
        <v>881</v>
      </c>
      <c r="M40">
        <v>22</v>
      </c>
      <c r="N40" t="s">
        <v>984</v>
      </c>
      <c r="O40">
        <v>22</v>
      </c>
      <c r="P40">
        <v>2758189</v>
      </c>
      <c r="Q40">
        <v>275818.90000000002</v>
      </c>
      <c r="R40">
        <v>41707</v>
      </c>
      <c r="S40">
        <v>448.45763888888899</v>
      </c>
      <c r="T40">
        <v>2015</v>
      </c>
      <c r="U40">
        <v>5</v>
      </c>
      <c r="V40" t="s">
        <v>1006</v>
      </c>
    </row>
    <row r="41" spans="1:22" x14ac:dyDescent="0.25">
      <c r="A41" t="s">
        <v>370</v>
      </c>
      <c r="B41">
        <v>20</v>
      </c>
      <c r="C41">
        <v>300</v>
      </c>
      <c r="D41" t="s">
        <v>991</v>
      </c>
      <c r="E41">
        <v>0.1</v>
      </c>
      <c r="F41">
        <v>1</v>
      </c>
      <c r="G41" t="s">
        <v>259</v>
      </c>
      <c r="H41" t="s">
        <v>165</v>
      </c>
      <c r="I41" t="s">
        <v>6</v>
      </c>
      <c r="J41">
        <v>237</v>
      </c>
      <c r="K41" t="s">
        <v>882</v>
      </c>
      <c r="L41" t="s">
        <v>881</v>
      </c>
      <c r="M41">
        <v>22</v>
      </c>
      <c r="N41" t="s">
        <v>969</v>
      </c>
      <c r="O41">
        <v>7</v>
      </c>
      <c r="P41">
        <v>166619</v>
      </c>
      <c r="Q41">
        <v>16661.900000000001</v>
      </c>
      <c r="R41">
        <v>41748</v>
      </c>
      <c r="S41">
        <v>405.45763888888899</v>
      </c>
      <c r="T41">
        <v>2015</v>
      </c>
      <c r="U41">
        <v>5</v>
      </c>
      <c r="V41" t="s">
        <v>1006</v>
      </c>
    </row>
    <row r="42" spans="1:22" x14ac:dyDescent="0.25">
      <c r="A42" t="s">
        <v>379</v>
      </c>
      <c r="B42">
        <v>285</v>
      </c>
      <c r="C42">
        <v>313</v>
      </c>
      <c r="D42" t="s">
        <v>991</v>
      </c>
      <c r="E42">
        <v>0.1</v>
      </c>
      <c r="F42">
        <v>1</v>
      </c>
      <c r="G42" t="s">
        <v>262</v>
      </c>
      <c r="H42" t="s">
        <v>165</v>
      </c>
      <c r="I42" t="s">
        <v>6</v>
      </c>
      <c r="J42">
        <v>245</v>
      </c>
      <c r="K42" t="s">
        <v>882</v>
      </c>
      <c r="L42" t="s">
        <v>881</v>
      </c>
      <c r="M42">
        <v>22</v>
      </c>
      <c r="N42" t="s">
        <v>984</v>
      </c>
      <c r="O42">
        <v>22</v>
      </c>
      <c r="P42">
        <v>4871845</v>
      </c>
      <c r="Q42">
        <v>487184.5</v>
      </c>
      <c r="R42">
        <v>41686</v>
      </c>
      <c r="S42">
        <v>467.45763888888899</v>
      </c>
      <c r="T42">
        <v>2015</v>
      </c>
      <c r="U42">
        <v>5</v>
      </c>
      <c r="V42" t="s">
        <v>1006</v>
      </c>
    </row>
    <row r="43" spans="1:22" x14ac:dyDescent="0.25">
      <c r="A43" t="s">
        <v>370</v>
      </c>
      <c r="B43">
        <v>104</v>
      </c>
      <c r="C43">
        <v>369</v>
      </c>
      <c r="D43" t="s">
        <v>991</v>
      </c>
      <c r="E43">
        <v>0.1</v>
      </c>
      <c r="F43">
        <v>1</v>
      </c>
      <c r="G43" t="s">
        <v>345</v>
      </c>
      <c r="H43" t="s">
        <v>289</v>
      </c>
      <c r="I43" t="s">
        <v>6</v>
      </c>
      <c r="J43">
        <v>288</v>
      </c>
      <c r="K43" t="s">
        <v>882</v>
      </c>
      <c r="L43" t="s">
        <v>881</v>
      </c>
      <c r="M43">
        <v>22</v>
      </c>
      <c r="N43" t="s">
        <v>971</v>
      </c>
      <c r="O43">
        <v>9</v>
      </c>
      <c r="P43">
        <v>1541529</v>
      </c>
      <c r="Q43">
        <v>154152.9</v>
      </c>
      <c r="R43">
        <v>41763</v>
      </c>
      <c r="S43">
        <v>390.45763888888899</v>
      </c>
      <c r="T43">
        <v>2015</v>
      </c>
      <c r="U43">
        <v>5</v>
      </c>
      <c r="V43" t="s">
        <v>1006</v>
      </c>
    </row>
    <row r="44" spans="1:22" x14ac:dyDescent="0.25">
      <c r="A44" t="s">
        <v>379</v>
      </c>
      <c r="B44">
        <v>250</v>
      </c>
      <c r="C44">
        <v>420</v>
      </c>
      <c r="D44" t="s">
        <v>991</v>
      </c>
      <c r="E44">
        <v>0.1</v>
      </c>
      <c r="F44">
        <v>1</v>
      </c>
      <c r="G44" t="s">
        <v>353</v>
      </c>
      <c r="H44" t="s">
        <v>289</v>
      </c>
      <c r="I44" t="s">
        <v>13</v>
      </c>
      <c r="J44">
        <v>328</v>
      </c>
      <c r="K44" t="s">
        <v>882</v>
      </c>
      <c r="L44" t="s">
        <v>881</v>
      </c>
      <c r="M44">
        <v>22</v>
      </c>
      <c r="N44" t="s">
        <v>980</v>
      </c>
      <c r="O44">
        <v>18</v>
      </c>
      <c r="P44">
        <v>4087361</v>
      </c>
      <c r="Q44">
        <v>408736.1</v>
      </c>
      <c r="R44">
        <v>41737</v>
      </c>
      <c r="S44">
        <v>416.45763888888899</v>
      </c>
      <c r="T44">
        <v>2015</v>
      </c>
      <c r="U44">
        <v>5</v>
      </c>
      <c r="V44" t="s">
        <v>1006</v>
      </c>
    </row>
    <row r="45" spans="1:22" x14ac:dyDescent="0.25">
      <c r="A45" t="s">
        <v>379</v>
      </c>
      <c r="B45">
        <v>170</v>
      </c>
      <c r="C45">
        <v>432</v>
      </c>
      <c r="D45" t="s">
        <v>991</v>
      </c>
      <c r="E45">
        <v>0.1</v>
      </c>
      <c r="F45">
        <v>1</v>
      </c>
      <c r="G45" t="s">
        <v>86</v>
      </c>
      <c r="H45" t="s">
        <v>5</v>
      </c>
      <c r="I45" t="s">
        <v>6</v>
      </c>
      <c r="J45">
        <v>188</v>
      </c>
      <c r="K45" t="s">
        <v>882</v>
      </c>
      <c r="L45" t="s">
        <v>881</v>
      </c>
      <c r="M45">
        <v>22</v>
      </c>
      <c r="N45" t="s">
        <v>968</v>
      </c>
      <c r="O45">
        <v>6</v>
      </c>
      <c r="P45">
        <v>2599414</v>
      </c>
      <c r="Q45">
        <v>259941.4</v>
      </c>
      <c r="R45">
        <v>41660</v>
      </c>
      <c r="S45">
        <v>493.45763888888899</v>
      </c>
      <c r="T45">
        <v>2015</v>
      </c>
      <c r="U45">
        <v>5</v>
      </c>
      <c r="V45" t="s">
        <v>1006</v>
      </c>
    </row>
    <row r="46" spans="1:22" x14ac:dyDescent="0.25">
      <c r="A46" t="s">
        <v>370</v>
      </c>
      <c r="B46">
        <v>94</v>
      </c>
      <c r="C46">
        <v>465</v>
      </c>
      <c r="D46" t="s">
        <v>991</v>
      </c>
      <c r="E46">
        <v>0.1</v>
      </c>
      <c r="F46">
        <v>1</v>
      </c>
      <c r="G46" t="s">
        <v>159</v>
      </c>
      <c r="H46" t="s">
        <v>5</v>
      </c>
      <c r="I46" t="s">
        <v>13</v>
      </c>
      <c r="J46">
        <v>348</v>
      </c>
      <c r="K46" t="s">
        <v>882</v>
      </c>
      <c r="L46" t="s">
        <v>881</v>
      </c>
      <c r="M46">
        <v>22</v>
      </c>
      <c r="N46" t="s">
        <v>977</v>
      </c>
      <c r="O46">
        <v>15</v>
      </c>
      <c r="P46">
        <v>1422696</v>
      </c>
      <c r="Q46">
        <v>142269.6</v>
      </c>
      <c r="R46">
        <v>41766</v>
      </c>
      <c r="S46">
        <v>387.45763888888899</v>
      </c>
      <c r="T46">
        <v>2015</v>
      </c>
      <c r="U46">
        <v>5</v>
      </c>
      <c r="V46" t="s">
        <v>1006</v>
      </c>
    </row>
    <row r="47" spans="1:22" x14ac:dyDescent="0.25">
      <c r="A47" t="s">
        <v>379</v>
      </c>
      <c r="B47">
        <v>237</v>
      </c>
      <c r="C47">
        <v>315</v>
      </c>
      <c r="D47" t="s">
        <v>991</v>
      </c>
      <c r="E47">
        <v>0.1</v>
      </c>
      <c r="F47">
        <v>1</v>
      </c>
      <c r="G47" t="s">
        <v>19</v>
      </c>
      <c r="H47" t="s">
        <v>5</v>
      </c>
      <c r="I47" t="s">
        <v>13</v>
      </c>
      <c r="J47">
        <v>28</v>
      </c>
      <c r="K47" t="s">
        <v>882</v>
      </c>
      <c r="L47" t="s">
        <v>881</v>
      </c>
      <c r="M47">
        <v>22</v>
      </c>
      <c r="N47" t="s">
        <v>986</v>
      </c>
      <c r="O47">
        <v>24</v>
      </c>
      <c r="P47">
        <v>3905866</v>
      </c>
      <c r="Q47">
        <v>390586.6</v>
      </c>
      <c r="R47">
        <v>41720</v>
      </c>
      <c r="S47">
        <v>432.45763888888899</v>
      </c>
      <c r="T47">
        <v>2015</v>
      </c>
      <c r="U47">
        <v>5</v>
      </c>
      <c r="V47" t="s">
        <v>1006</v>
      </c>
    </row>
    <row r="48" spans="1:22" x14ac:dyDescent="0.25">
      <c r="A48" t="s">
        <v>379</v>
      </c>
      <c r="B48">
        <v>190</v>
      </c>
      <c r="C48">
        <v>367</v>
      </c>
      <c r="D48" t="s">
        <v>991</v>
      </c>
      <c r="E48">
        <v>0.1</v>
      </c>
      <c r="F48">
        <v>1</v>
      </c>
      <c r="G48" t="s">
        <v>270</v>
      </c>
      <c r="H48" t="s">
        <v>165</v>
      </c>
      <c r="I48" t="s">
        <v>6</v>
      </c>
      <c r="J48">
        <v>287</v>
      </c>
      <c r="K48" t="s">
        <v>882</v>
      </c>
      <c r="L48" t="s">
        <v>881</v>
      </c>
      <c r="M48">
        <v>22</v>
      </c>
      <c r="N48" t="s">
        <v>980</v>
      </c>
      <c r="O48">
        <v>18</v>
      </c>
      <c r="P48">
        <v>3139133</v>
      </c>
      <c r="Q48">
        <v>313913.3</v>
      </c>
      <c r="R48">
        <v>41700</v>
      </c>
      <c r="S48">
        <v>452.45763888888899</v>
      </c>
      <c r="T48">
        <v>2015</v>
      </c>
      <c r="U48">
        <v>5</v>
      </c>
      <c r="V48" t="s">
        <v>1006</v>
      </c>
    </row>
    <row r="49" spans="1:22" x14ac:dyDescent="0.25">
      <c r="A49" t="s">
        <v>370</v>
      </c>
      <c r="B49">
        <v>51</v>
      </c>
      <c r="C49">
        <v>396</v>
      </c>
      <c r="D49" t="s">
        <v>991</v>
      </c>
      <c r="E49">
        <v>0.1</v>
      </c>
      <c r="F49">
        <v>1</v>
      </c>
      <c r="G49" t="s">
        <v>143</v>
      </c>
      <c r="H49" t="s">
        <v>5</v>
      </c>
      <c r="I49" t="s">
        <v>6</v>
      </c>
      <c r="J49">
        <v>309</v>
      </c>
      <c r="K49" t="s">
        <v>882</v>
      </c>
      <c r="L49" t="s">
        <v>881</v>
      </c>
      <c r="M49">
        <v>22</v>
      </c>
      <c r="N49" t="s">
        <v>973</v>
      </c>
      <c r="O49">
        <v>11</v>
      </c>
      <c r="P49">
        <v>657213</v>
      </c>
      <c r="Q49">
        <v>65721.3</v>
      </c>
      <c r="R49">
        <v>41706</v>
      </c>
      <c r="S49">
        <v>446.45763888888899</v>
      </c>
      <c r="T49">
        <v>2015</v>
      </c>
      <c r="U49">
        <v>5</v>
      </c>
      <c r="V49" t="s">
        <v>1006</v>
      </c>
    </row>
    <row r="50" spans="1:22" x14ac:dyDescent="0.25">
      <c r="A50" t="s">
        <v>379</v>
      </c>
      <c r="B50">
        <v>296</v>
      </c>
      <c r="C50">
        <v>398</v>
      </c>
      <c r="D50" t="s">
        <v>991</v>
      </c>
      <c r="E50">
        <v>0.1</v>
      </c>
      <c r="F50">
        <v>1</v>
      </c>
      <c r="G50" t="s">
        <v>145</v>
      </c>
      <c r="H50" t="s">
        <v>5</v>
      </c>
      <c r="I50" t="s">
        <v>6</v>
      </c>
      <c r="J50">
        <v>311</v>
      </c>
      <c r="K50" t="s">
        <v>882</v>
      </c>
      <c r="L50" t="s">
        <v>881</v>
      </c>
      <c r="M50">
        <v>22</v>
      </c>
      <c r="N50" t="s">
        <v>964</v>
      </c>
      <c r="O50">
        <v>2</v>
      </c>
      <c r="P50">
        <v>5022767</v>
      </c>
      <c r="Q50">
        <v>502276.7</v>
      </c>
      <c r="R50">
        <v>41730</v>
      </c>
      <c r="S50">
        <v>422.45763888888899</v>
      </c>
      <c r="T50">
        <v>2015</v>
      </c>
      <c r="U50">
        <v>5</v>
      </c>
      <c r="V50" t="s">
        <v>1006</v>
      </c>
    </row>
    <row r="51" spans="1:22" x14ac:dyDescent="0.25">
      <c r="A51" t="s">
        <v>379</v>
      </c>
      <c r="B51">
        <v>191</v>
      </c>
      <c r="C51">
        <v>427</v>
      </c>
      <c r="D51" t="s">
        <v>991</v>
      </c>
      <c r="E51">
        <v>0.1</v>
      </c>
      <c r="F51">
        <v>1</v>
      </c>
      <c r="G51" t="s">
        <v>260</v>
      </c>
      <c r="H51" t="s">
        <v>165</v>
      </c>
      <c r="I51" t="s">
        <v>6</v>
      </c>
      <c r="J51">
        <v>238</v>
      </c>
      <c r="K51" t="s">
        <v>882</v>
      </c>
      <c r="L51" t="s">
        <v>881</v>
      </c>
      <c r="M51">
        <v>22</v>
      </c>
      <c r="N51" t="s">
        <v>974</v>
      </c>
      <c r="O51">
        <v>12</v>
      </c>
      <c r="P51">
        <v>3152735</v>
      </c>
      <c r="Q51">
        <v>315273.5</v>
      </c>
      <c r="R51">
        <v>41751</v>
      </c>
      <c r="S51">
        <v>395.45763888888899</v>
      </c>
      <c r="T51">
        <v>2015</v>
      </c>
      <c r="U51">
        <v>5</v>
      </c>
      <c r="V51" t="s">
        <v>1006</v>
      </c>
    </row>
    <row r="52" spans="1:22" x14ac:dyDescent="0.25">
      <c r="A52" t="s">
        <v>379</v>
      </c>
      <c r="B52">
        <v>256</v>
      </c>
      <c r="C52">
        <v>424</v>
      </c>
      <c r="D52" t="s">
        <v>991</v>
      </c>
      <c r="E52">
        <v>0.1</v>
      </c>
      <c r="F52">
        <v>1</v>
      </c>
      <c r="G52" t="s">
        <v>174</v>
      </c>
      <c r="H52" t="s">
        <v>165</v>
      </c>
      <c r="I52" t="s">
        <v>6</v>
      </c>
      <c r="J52">
        <v>26</v>
      </c>
      <c r="K52" t="s">
        <v>882</v>
      </c>
      <c r="L52" t="s">
        <v>881</v>
      </c>
      <c r="M52">
        <v>22</v>
      </c>
      <c r="N52" t="s">
        <v>965</v>
      </c>
      <c r="O52">
        <v>3</v>
      </c>
      <c r="P52">
        <v>4226438</v>
      </c>
      <c r="Q52">
        <v>422643.8</v>
      </c>
      <c r="R52">
        <v>41649</v>
      </c>
      <c r="S52">
        <v>488.45763888888899</v>
      </c>
      <c r="T52">
        <v>2015</v>
      </c>
      <c r="U52">
        <v>5</v>
      </c>
      <c r="V52" t="s">
        <v>1006</v>
      </c>
    </row>
    <row r="53" spans="1:22" x14ac:dyDescent="0.25">
      <c r="A53" t="s">
        <v>370</v>
      </c>
      <c r="B53">
        <v>112</v>
      </c>
      <c r="C53">
        <v>34</v>
      </c>
      <c r="D53" t="s">
        <v>991</v>
      </c>
      <c r="E53">
        <v>0.1</v>
      </c>
      <c r="F53">
        <v>1</v>
      </c>
      <c r="G53" t="s">
        <v>295</v>
      </c>
      <c r="H53" t="s">
        <v>289</v>
      </c>
      <c r="I53" t="s">
        <v>11</v>
      </c>
      <c r="J53">
        <v>34</v>
      </c>
      <c r="K53" t="s">
        <v>882</v>
      </c>
      <c r="L53" t="s">
        <v>881</v>
      </c>
      <c r="M53">
        <v>22</v>
      </c>
      <c r="N53" t="s">
        <v>984</v>
      </c>
      <c r="O53">
        <v>22</v>
      </c>
      <c r="P53">
        <v>1671903</v>
      </c>
      <c r="Q53">
        <v>167190.29999999999</v>
      </c>
      <c r="R53">
        <v>41671</v>
      </c>
      <c r="S53">
        <v>461.45763888888899</v>
      </c>
      <c r="T53">
        <v>2015</v>
      </c>
      <c r="U53">
        <v>5</v>
      </c>
      <c r="V53" t="s">
        <v>1006</v>
      </c>
    </row>
    <row r="54" spans="1:22" x14ac:dyDescent="0.25">
      <c r="A54" t="s">
        <v>370</v>
      </c>
      <c r="B54">
        <v>19</v>
      </c>
      <c r="C54">
        <v>481</v>
      </c>
      <c r="D54" t="s">
        <v>991</v>
      </c>
      <c r="E54">
        <v>0.1</v>
      </c>
      <c r="F54">
        <v>1</v>
      </c>
      <c r="G54" t="s">
        <v>278</v>
      </c>
      <c r="H54" t="s">
        <v>165</v>
      </c>
      <c r="I54" t="s">
        <v>6</v>
      </c>
      <c r="J54">
        <v>324</v>
      </c>
      <c r="K54" t="s">
        <v>882</v>
      </c>
      <c r="L54" t="s">
        <v>881</v>
      </c>
      <c r="M54">
        <v>22</v>
      </c>
      <c r="N54" t="s">
        <v>986</v>
      </c>
      <c r="O54">
        <v>24</v>
      </c>
      <c r="P54">
        <v>166000</v>
      </c>
      <c r="Q54">
        <v>16600</v>
      </c>
      <c r="R54">
        <v>41671</v>
      </c>
      <c r="S54">
        <v>454.45763888888899</v>
      </c>
      <c r="T54">
        <v>2015</v>
      </c>
      <c r="U54">
        <v>5</v>
      </c>
      <c r="V54" t="s">
        <v>1006</v>
      </c>
    </row>
    <row r="55" spans="1:22" x14ac:dyDescent="0.25">
      <c r="A55" t="s">
        <v>379</v>
      </c>
      <c r="B55">
        <v>236</v>
      </c>
      <c r="C55">
        <v>166</v>
      </c>
      <c r="D55" t="s">
        <v>991</v>
      </c>
      <c r="E55">
        <v>0.1</v>
      </c>
      <c r="F55">
        <v>1</v>
      </c>
      <c r="G55" t="s">
        <v>56</v>
      </c>
      <c r="H55" t="s">
        <v>5</v>
      </c>
      <c r="I55" t="s">
        <v>11</v>
      </c>
      <c r="J55">
        <v>133</v>
      </c>
      <c r="K55" t="s">
        <v>882</v>
      </c>
      <c r="L55" t="s">
        <v>881</v>
      </c>
      <c r="M55">
        <v>22</v>
      </c>
      <c r="N55" t="s">
        <v>983</v>
      </c>
      <c r="O55">
        <v>21</v>
      </c>
      <c r="P55">
        <v>3861791</v>
      </c>
      <c r="Q55">
        <v>386179.1</v>
      </c>
      <c r="R55">
        <v>41739</v>
      </c>
      <c r="S55">
        <v>385.45763888888899</v>
      </c>
      <c r="T55">
        <v>2015</v>
      </c>
      <c r="U55">
        <v>4</v>
      </c>
      <c r="V55" t="s">
        <v>1007</v>
      </c>
    </row>
    <row r="56" spans="1:22" x14ac:dyDescent="0.25">
      <c r="A56" t="s">
        <v>13</v>
      </c>
      <c r="B56">
        <v>330</v>
      </c>
      <c r="C56">
        <v>170</v>
      </c>
      <c r="D56" t="s">
        <v>991</v>
      </c>
      <c r="E56">
        <v>0.1</v>
      </c>
      <c r="F56">
        <v>1</v>
      </c>
      <c r="G56" t="s">
        <v>59</v>
      </c>
      <c r="H56" t="s">
        <v>5</v>
      </c>
      <c r="I56" t="s">
        <v>11</v>
      </c>
      <c r="J56">
        <v>137</v>
      </c>
      <c r="K56" t="s">
        <v>882</v>
      </c>
      <c r="L56" t="s">
        <v>881</v>
      </c>
      <c r="M56">
        <v>22</v>
      </c>
      <c r="N56" t="s">
        <v>978</v>
      </c>
      <c r="O56">
        <v>16</v>
      </c>
      <c r="P56">
        <v>5691292</v>
      </c>
      <c r="Q56">
        <v>569129.19999999995</v>
      </c>
      <c r="R56">
        <v>41701</v>
      </c>
      <c r="S56">
        <v>423.45763888888899</v>
      </c>
      <c r="T56">
        <v>2015</v>
      </c>
      <c r="U56">
        <v>4</v>
      </c>
      <c r="V56" t="s">
        <v>1007</v>
      </c>
    </row>
    <row r="57" spans="1:22" x14ac:dyDescent="0.25">
      <c r="A57" t="s">
        <v>370</v>
      </c>
      <c r="B57">
        <v>48</v>
      </c>
      <c r="C57">
        <v>327</v>
      </c>
      <c r="D57" t="s">
        <v>991</v>
      </c>
      <c r="E57">
        <v>0.1</v>
      </c>
      <c r="F57">
        <v>1</v>
      </c>
      <c r="G57" t="s">
        <v>249</v>
      </c>
      <c r="H57" t="s">
        <v>165</v>
      </c>
      <c r="I57" t="s">
        <v>6</v>
      </c>
      <c r="J57">
        <v>210</v>
      </c>
      <c r="K57" t="s">
        <v>882</v>
      </c>
      <c r="L57" t="s">
        <v>881</v>
      </c>
      <c r="M57">
        <v>22</v>
      </c>
      <c r="N57" t="s">
        <v>969</v>
      </c>
      <c r="O57">
        <v>7</v>
      </c>
      <c r="P57">
        <v>590086</v>
      </c>
      <c r="Q57">
        <v>59008.6</v>
      </c>
      <c r="R57">
        <v>41701</v>
      </c>
      <c r="S57">
        <v>423.45763888888899</v>
      </c>
      <c r="T57">
        <v>2015</v>
      </c>
      <c r="U57">
        <v>4</v>
      </c>
      <c r="V57" t="s">
        <v>1007</v>
      </c>
    </row>
    <row r="58" spans="1:22" x14ac:dyDescent="0.25">
      <c r="A58" t="s">
        <v>379</v>
      </c>
      <c r="B58">
        <v>211</v>
      </c>
      <c r="C58">
        <v>341</v>
      </c>
      <c r="D58" t="s">
        <v>991</v>
      </c>
      <c r="E58">
        <v>0.1</v>
      </c>
      <c r="F58">
        <v>1</v>
      </c>
      <c r="G58" t="s">
        <v>340</v>
      </c>
      <c r="H58" t="s">
        <v>289</v>
      </c>
      <c r="I58" t="s">
        <v>13</v>
      </c>
      <c r="J58">
        <v>264</v>
      </c>
      <c r="K58" t="s">
        <v>882</v>
      </c>
      <c r="L58" t="s">
        <v>881</v>
      </c>
      <c r="M58">
        <v>22</v>
      </c>
      <c r="N58" t="s">
        <v>975</v>
      </c>
      <c r="O58">
        <v>13</v>
      </c>
      <c r="P58">
        <v>3436429</v>
      </c>
      <c r="Q58">
        <v>343642.9</v>
      </c>
      <c r="R58">
        <v>41647</v>
      </c>
      <c r="S58">
        <v>477.45763888888899</v>
      </c>
      <c r="T58">
        <v>2015</v>
      </c>
      <c r="U58">
        <v>4</v>
      </c>
      <c r="V58" t="s">
        <v>1007</v>
      </c>
    </row>
    <row r="59" spans="1:22" x14ac:dyDescent="0.25">
      <c r="A59" t="s">
        <v>379</v>
      </c>
      <c r="B59">
        <v>264</v>
      </c>
      <c r="C59">
        <v>372</v>
      </c>
      <c r="D59" t="s">
        <v>991</v>
      </c>
      <c r="E59">
        <v>0.1</v>
      </c>
      <c r="F59">
        <v>1</v>
      </c>
      <c r="G59" t="s">
        <v>346</v>
      </c>
      <c r="H59" t="s">
        <v>289</v>
      </c>
      <c r="I59" t="s">
        <v>13</v>
      </c>
      <c r="J59">
        <v>290</v>
      </c>
      <c r="K59" t="s">
        <v>882</v>
      </c>
      <c r="L59" t="s">
        <v>881</v>
      </c>
      <c r="M59">
        <v>22</v>
      </c>
      <c r="N59" t="s">
        <v>979</v>
      </c>
      <c r="O59">
        <v>17</v>
      </c>
      <c r="P59">
        <v>4370514</v>
      </c>
      <c r="Q59">
        <v>437051.4</v>
      </c>
      <c r="R59">
        <v>41691</v>
      </c>
      <c r="S59">
        <v>433.45763888888899</v>
      </c>
      <c r="T59">
        <v>2015</v>
      </c>
      <c r="U59">
        <v>4</v>
      </c>
      <c r="V59" t="s">
        <v>1007</v>
      </c>
    </row>
    <row r="60" spans="1:22" x14ac:dyDescent="0.25">
      <c r="A60" t="s">
        <v>370</v>
      </c>
      <c r="B60">
        <v>23</v>
      </c>
      <c r="C60">
        <v>433</v>
      </c>
      <c r="D60" t="s">
        <v>991</v>
      </c>
      <c r="E60">
        <v>0.1</v>
      </c>
      <c r="F60">
        <v>1</v>
      </c>
      <c r="G60" t="s">
        <v>267</v>
      </c>
      <c r="H60" t="s">
        <v>165</v>
      </c>
      <c r="I60" t="s">
        <v>13</v>
      </c>
      <c r="J60">
        <v>282</v>
      </c>
      <c r="K60" t="s">
        <v>882</v>
      </c>
      <c r="L60" t="s">
        <v>881</v>
      </c>
      <c r="M60">
        <v>22</v>
      </c>
      <c r="N60" t="s">
        <v>972</v>
      </c>
      <c r="O60">
        <v>10</v>
      </c>
      <c r="P60">
        <v>200538</v>
      </c>
      <c r="Q60">
        <v>20053.8</v>
      </c>
      <c r="R60">
        <v>41677</v>
      </c>
      <c r="S60">
        <v>447.45763888888899</v>
      </c>
      <c r="T60">
        <v>2015</v>
      </c>
      <c r="U60">
        <v>4</v>
      </c>
      <c r="V60" t="s">
        <v>1007</v>
      </c>
    </row>
    <row r="61" spans="1:22" x14ac:dyDescent="0.25">
      <c r="A61" t="s">
        <v>379</v>
      </c>
      <c r="B61">
        <v>318</v>
      </c>
      <c r="C61">
        <v>371</v>
      </c>
      <c r="D61" t="s">
        <v>991</v>
      </c>
      <c r="E61">
        <v>0.1</v>
      </c>
      <c r="F61">
        <v>1</v>
      </c>
      <c r="G61" t="s">
        <v>131</v>
      </c>
      <c r="H61" t="s">
        <v>5</v>
      </c>
      <c r="I61" t="s">
        <v>6</v>
      </c>
      <c r="J61">
        <v>289</v>
      </c>
      <c r="K61" t="s">
        <v>882</v>
      </c>
      <c r="L61" t="s">
        <v>881</v>
      </c>
      <c r="M61">
        <v>22</v>
      </c>
      <c r="N61" t="s">
        <v>971</v>
      </c>
      <c r="O61">
        <v>9</v>
      </c>
      <c r="P61">
        <v>5455757</v>
      </c>
      <c r="Q61">
        <v>545575.69999999995</v>
      </c>
      <c r="R61">
        <v>41643</v>
      </c>
      <c r="S61">
        <v>478.45763888888899</v>
      </c>
      <c r="T61">
        <v>2015</v>
      </c>
      <c r="U61">
        <v>4</v>
      </c>
      <c r="V61" t="s">
        <v>1007</v>
      </c>
    </row>
    <row r="62" spans="1:22" x14ac:dyDescent="0.25">
      <c r="A62" t="s">
        <v>13</v>
      </c>
      <c r="B62">
        <v>353</v>
      </c>
      <c r="C62">
        <v>302</v>
      </c>
      <c r="D62" t="s">
        <v>991</v>
      </c>
      <c r="E62">
        <v>0.1</v>
      </c>
      <c r="F62">
        <v>1</v>
      </c>
      <c r="G62" t="s">
        <v>260</v>
      </c>
      <c r="H62" t="s">
        <v>165</v>
      </c>
      <c r="I62" t="s">
        <v>6</v>
      </c>
      <c r="J62">
        <v>238</v>
      </c>
      <c r="K62" t="s">
        <v>882</v>
      </c>
      <c r="L62" t="s">
        <v>881</v>
      </c>
      <c r="M62">
        <v>22</v>
      </c>
      <c r="N62" t="s">
        <v>979</v>
      </c>
      <c r="O62">
        <v>17</v>
      </c>
      <c r="P62">
        <v>1952547</v>
      </c>
      <c r="Q62">
        <v>195254.7</v>
      </c>
      <c r="R62">
        <v>41683</v>
      </c>
      <c r="S62">
        <v>435.45763888888899</v>
      </c>
      <c r="T62">
        <v>2015</v>
      </c>
      <c r="U62">
        <v>4</v>
      </c>
      <c r="V62" t="s">
        <v>1007</v>
      </c>
    </row>
    <row r="63" spans="1:22" x14ac:dyDescent="0.25">
      <c r="A63" t="s">
        <v>370</v>
      </c>
      <c r="B63">
        <v>11</v>
      </c>
      <c r="C63">
        <v>193</v>
      </c>
      <c r="D63" t="s">
        <v>991</v>
      </c>
      <c r="E63">
        <v>0.1</v>
      </c>
      <c r="F63">
        <v>1</v>
      </c>
      <c r="G63" t="s">
        <v>75</v>
      </c>
      <c r="H63" t="s">
        <v>5</v>
      </c>
      <c r="I63" t="s">
        <v>13</v>
      </c>
      <c r="J63">
        <v>156</v>
      </c>
      <c r="K63" t="s">
        <v>882</v>
      </c>
      <c r="L63" t="s">
        <v>881</v>
      </c>
      <c r="M63">
        <v>22</v>
      </c>
      <c r="N63" t="s">
        <v>970</v>
      </c>
      <c r="O63">
        <v>8</v>
      </c>
      <c r="P63">
        <v>94387</v>
      </c>
      <c r="Q63">
        <v>9438.7000000000007</v>
      </c>
      <c r="R63">
        <v>41645</v>
      </c>
      <c r="S63">
        <v>448.45763888888899</v>
      </c>
      <c r="T63">
        <v>2015</v>
      </c>
      <c r="U63">
        <v>3</v>
      </c>
      <c r="V63" t="s">
        <v>1008</v>
      </c>
    </row>
    <row r="64" spans="1:22" x14ac:dyDescent="0.25">
      <c r="A64" t="s">
        <v>370</v>
      </c>
      <c r="B64">
        <v>28</v>
      </c>
      <c r="C64">
        <v>121</v>
      </c>
      <c r="D64" t="s">
        <v>991</v>
      </c>
      <c r="E64">
        <v>0.1</v>
      </c>
      <c r="F64">
        <v>1</v>
      </c>
      <c r="G64" t="s">
        <v>191</v>
      </c>
      <c r="H64" t="s">
        <v>165</v>
      </c>
      <c r="I64" t="s">
        <v>13</v>
      </c>
      <c r="J64">
        <v>61</v>
      </c>
      <c r="K64" t="s">
        <v>882</v>
      </c>
      <c r="L64" t="s">
        <v>881</v>
      </c>
      <c r="M64">
        <v>22</v>
      </c>
      <c r="N64" t="s">
        <v>970</v>
      </c>
      <c r="O64">
        <v>8</v>
      </c>
      <c r="P64">
        <v>254995</v>
      </c>
      <c r="Q64">
        <v>25499.5</v>
      </c>
      <c r="R64">
        <v>41707</v>
      </c>
      <c r="S64">
        <v>376.45763888888899</v>
      </c>
      <c r="T64">
        <v>2015</v>
      </c>
      <c r="U64">
        <v>3</v>
      </c>
      <c r="V64" t="s">
        <v>1008</v>
      </c>
    </row>
    <row r="65" spans="1:22" x14ac:dyDescent="0.25">
      <c r="A65" t="s">
        <v>370</v>
      </c>
      <c r="B65">
        <v>14</v>
      </c>
      <c r="C65">
        <v>484</v>
      </c>
      <c r="D65" t="s">
        <v>991</v>
      </c>
      <c r="E65">
        <v>0.1</v>
      </c>
      <c r="F65">
        <v>1</v>
      </c>
      <c r="G65" t="s">
        <v>163</v>
      </c>
      <c r="H65" t="s">
        <v>5</v>
      </c>
      <c r="I65" t="s">
        <v>6</v>
      </c>
      <c r="J65">
        <v>357</v>
      </c>
      <c r="K65" t="s">
        <v>882</v>
      </c>
      <c r="L65" t="s">
        <v>881</v>
      </c>
      <c r="M65">
        <v>22</v>
      </c>
      <c r="N65" t="s">
        <v>987</v>
      </c>
      <c r="O65">
        <v>25</v>
      </c>
      <c r="P65">
        <v>124080</v>
      </c>
      <c r="Q65">
        <v>12408</v>
      </c>
      <c r="R65">
        <v>41646</v>
      </c>
      <c r="S65">
        <v>434.45763888888899</v>
      </c>
      <c r="T65">
        <v>2015</v>
      </c>
      <c r="U65">
        <v>3</v>
      </c>
      <c r="V65" t="s">
        <v>1008</v>
      </c>
    </row>
    <row r="66" spans="1:22" x14ac:dyDescent="0.25">
      <c r="A66" t="s">
        <v>370</v>
      </c>
      <c r="B66">
        <v>143</v>
      </c>
      <c r="C66">
        <v>148</v>
      </c>
      <c r="D66" t="s">
        <v>991</v>
      </c>
      <c r="E66">
        <v>0.1</v>
      </c>
      <c r="F66">
        <v>1</v>
      </c>
      <c r="G66" t="s">
        <v>47</v>
      </c>
      <c r="H66" t="s">
        <v>5</v>
      </c>
      <c r="I66" t="s">
        <v>6</v>
      </c>
      <c r="J66">
        <v>117</v>
      </c>
      <c r="K66" t="s">
        <v>882</v>
      </c>
      <c r="L66" t="s">
        <v>881</v>
      </c>
      <c r="M66">
        <v>22</v>
      </c>
      <c r="N66" t="s">
        <v>974</v>
      </c>
      <c r="O66">
        <v>12</v>
      </c>
      <c r="P66">
        <v>2169281</v>
      </c>
      <c r="Q66">
        <v>216928.1</v>
      </c>
      <c r="R66">
        <v>41705</v>
      </c>
      <c r="S66">
        <v>374.45763888888899</v>
      </c>
      <c r="T66">
        <v>2015</v>
      </c>
      <c r="U66">
        <v>3</v>
      </c>
      <c r="V66" t="s">
        <v>1008</v>
      </c>
    </row>
    <row r="67" spans="1:22" x14ac:dyDescent="0.25">
      <c r="A67" t="s">
        <v>370</v>
      </c>
      <c r="B67">
        <v>157</v>
      </c>
      <c r="C67">
        <v>119</v>
      </c>
      <c r="D67" t="s">
        <v>991</v>
      </c>
      <c r="E67">
        <v>0.1</v>
      </c>
      <c r="F67">
        <v>1</v>
      </c>
      <c r="G67" t="s">
        <v>215</v>
      </c>
      <c r="H67" t="s">
        <v>165</v>
      </c>
      <c r="I67" t="s">
        <v>6</v>
      </c>
      <c r="J67">
        <v>100</v>
      </c>
      <c r="K67" t="s">
        <v>882</v>
      </c>
      <c r="L67" t="s">
        <v>881</v>
      </c>
      <c r="M67">
        <v>22</v>
      </c>
      <c r="N67" t="s">
        <v>982</v>
      </c>
      <c r="O67">
        <v>20</v>
      </c>
      <c r="P67">
        <v>2381416</v>
      </c>
      <c r="Q67">
        <v>238141.6</v>
      </c>
      <c r="R67">
        <v>41713</v>
      </c>
      <c r="S67">
        <v>365.45763888888899</v>
      </c>
      <c r="T67">
        <v>2015</v>
      </c>
      <c r="U67">
        <v>3</v>
      </c>
      <c r="V67" t="s">
        <v>1008</v>
      </c>
    </row>
    <row r="68" spans="1:22" x14ac:dyDescent="0.25">
      <c r="A68" t="s">
        <v>379</v>
      </c>
      <c r="B68">
        <v>200</v>
      </c>
      <c r="C68">
        <v>47</v>
      </c>
      <c r="D68" t="s">
        <v>991</v>
      </c>
      <c r="E68">
        <v>0.1</v>
      </c>
      <c r="F68">
        <v>1</v>
      </c>
      <c r="G68" t="s">
        <v>298</v>
      </c>
      <c r="H68" t="s">
        <v>289</v>
      </c>
      <c r="I68" t="s">
        <v>6</v>
      </c>
      <c r="J68">
        <v>44</v>
      </c>
      <c r="K68" t="s">
        <v>882</v>
      </c>
      <c r="L68" t="s">
        <v>881</v>
      </c>
      <c r="M68">
        <v>22</v>
      </c>
      <c r="N68" t="s">
        <v>969</v>
      </c>
      <c r="O68">
        <v>7</v>
      </c>
      <c r="P68">
        <v>3247209</v>
      </c>
      <c r="Q68">
        <v>324720.90000000002</v>
      </c>
      <c r="R68">
        <v>41644</v>
      </c>
      <c r="S68">
        <v>418.45763888888899</v>
      </c>
      <c r="T68">
        <v>2015</v>
      </c>
      <c r="U68">
        <v>2</v>
      </c>
      <c r="V68" t="s">
        <v>1009</v>
      </c>
    </row>
    <row r="69" spans="1:22" x14ac:dyDescent="0.25">
      <c r="A69" t="s">
        <v>379</v>
      </c>
      <c r="B69">
        <v>173</v>
      </c>
      <c r="C69">
        <v>165</v>
      </c>
      <c r="D69" t="s">
        <v>991</v>
      </c>
      <c r="E69">
        <v>0.1</v>
      </c>
      <c r="F69">
        <v>1</v>
      </c>
      <c r="G69" t="s">
        <v>55</v>
      </c>
      <c r="H69" t="s">
        <v>5</v>
      </c>
      <c r="I69" t="s">
        <v>11</v>
      </c>
      <c r="J69">
        <v>132</v>
      </c>
      <c r="K69" t="s">
        <v>882</v>
      </c>
      <c r="L69" t="s">
        <v>881</v>
      </c>
      <c r="M69">
        <v>22</v>
      </c>
      <c r="N69" t="s">
        <v>977</v>
      </c>
      <c r="O69">
        <v>15</v>
      </c>
      <c r="P69">
        <v>2675623</v>
      </c>
      <c r="Q69">
        <v>267562.3</v>
      </c>
      <c r="R69">
        <v>41684</v>
      </c>
      <c r="S69">
        <v>378.45763888888899</v>
      </c>
      <c r="T69">
        <v>2015</v>
      </c>
      <c r="U69">
        <v>2</v>
      </c>
      <c r="V69" t="s">
        <v>1009</v>
      </c>
    </row>
    <row r="70" spans="1:22" x14ac:dyDescent="0.25">
      <c r="A70" t="s">
        <v>379</v>
      </c>
      <c r="B70">
        <v>166</v>
      </c>
      <c r="C70">
        <v>93</v>
      </c>
      <c r="D70" t="s">
        <v>991</v>
      </c>
      <c r="E70">
        <v>0.1</v>
      </c>
      <c r="F70">
        <v>1</v>
      </c>
      <c r="G70" t="s">
        <v>203</v>
      </c>
      <c r="H70" t="s">
        <v>165</v>
      </c>
      <c r="I70" t="s">
        <v>6</v>
      </c>
      <c r="J70">
        <v>81</v>
      </c>
      <c r="K70" t="s">
        <v>882</v>
      </c>
      <c r="L70" t="s">
        <v>881</v>
      </c>
      <c r="M70">
        <v>22</v>
      </c>
      <c r="N70" t="s">
        <v>983</v>
      </c>
      <c r="O70">
        <v>21</v>
      </c>
      <c r="P70">
        <v>2540740</v>
      </c>
      <c r="Q70">
        <v>254074</v>
      </c>
      <c r="R70">
        <v>41675</v>
      </c>
      <c r="S70">
        <v>378.45763888888899</v>
      </c>
      <c r="T70">
        <v>2015</v>
      </c>
      <c r="U70">
        <v>2</v>
      </c>
      <c r="V70" t="s">
        <v>1009</v>
      </c>
    </row>
    <row r="71" spans="1:22" x14ac:dyDescent="0.25">
      <c r="A71" t="s">
        <v>13</v>
      </c>
      <c r="B71">
        <v>372</v>
      </c>
      <c r="C71">
        <v>69</v>
      </c>
      <c r="D71" t="s">
        <v>991</v>
      </c>
      <c r="E71">
        <v>0.1</v>
      </c>
      <c r="F71">
        <v>1</v>
      </c>
      <c r="G71" t="s">
        <v>8</v>
      </c>
      <c r="H71" t="s">
        <v>5</v>
      </c>
      <c r="I71" t="s">
        <v>6</v>
      </c>
      <c r="J71">
        <v>11</v>
      </c>
      <c r="K71" t="s">
        <v>882</v>
      </c>
      <c r="L71" t="s">
        <v>881</v>
      </c>
      <c r="M71">
        <v>22</v>
      </c>
      <c r="N71" t="s">
        <v>987</v>
      </c>
      <c r="O71">
        <v>25</v>
      </c>
      <c r="P71">
        <v>6668135</v>
      </c>
      <c r="Q71">
        <v>666813.5</v>
      </c>
      <c r="R71">
        <v>41767</v>
      </c>
      <c r="S71">
        <v>602.45763888888905</v>
      </c>
      <c r="T71">
        <v>2015</v>
      </c>
      <c r="U71">
        <v>12</v>
      </c>
      <c r="V71" t="s">
        <v>1010</v>
      </c>
    </row>
    <row r="72" spans="1:22" x14ac:dyDescent="0.25">
      <c r="A72" t="s">
        <v>379</v>
      </c>
      <c r="B72">
        <v>281</v>
      </c>
      <c r="C72">
        <v>145</v>
      </c>
      <c r="D72" t="s">
        <v>991</v>
      </c>
      <c r="E72">
        <v>0.1</v>
      </c>
      <c r="F72">
        <v>1</v>
      </c>
      <c r="G72" t="s">
        <v>311</v>
      </c>
      <c r="H72" t="s">
        <v>289</v>
      </c>
      <c r="I72" t="s">
        <v>13</v>
      </c>
      <c r="J72">
        <v>115</v>
      </c>
      <c r="K72" t="s">
        <v>882</v>
      </c>
      <c r="L72" t="s">
        <v>881</v>
      </c>
      <c r="M72">
        <v>22</v>
      </c>
      <c r="N72" t="s">
        <v>964</v>
      </c>
      <c r="O72">
        <v>2</v>
      </c>
      <c r="P72">
        <v>4780670</v>
      </c>
      <c r="Q72">
        <v>478067</v>
      </c>
      <c r="R72">
        <v>41875</v>
      </c>
      <c r="S72">
        <v>494.45763888888899</v>
      </c>
      <c r="T72">
        <v>2015</v>
      </c>
      <c r="U72">
        <v>12</v>
      </c>
      <c r="V72" t="s">
        <v>1010</v>
      </c>
    </row>
    <row r="73" spans="1:22" x14ac:dyDescent="0.25">
      <c r="A73" t="s">
        <v>370</v>
      </c>
      <c r="B73">
        <v>22</v>
      </c>
      <c r="C73">
        <v>211</v>
      </c>
      <c r="D73" t="s">
        <v>991</v>
      </c>
      <c r="E73">
        <v>0.1</v>
      </c>
      <c r="F73">
        <v>1</v>
      </c>
      <c r="G73" t="s">
        <v>320</v>
      </c>
      <c r="H73" t="s">
        <v>289</v>
      </c>
      <c r="I73" t="s">
        <v>6</v>
      </c>
      <c r="J73">
        <v>167</v>
      </c>
      <c r="K73" t="s">
        <v>882</v>
      </c>
      <c r="L73" t="s">
        <v>881</v>
      </c>
      <c r="M73">
        <v>22</v>
      </c>
      <c r="N73" t="s">
        <v>987</v>
      </c>
      <c r="O73">
        <v>25</v>
      </c>
      <c r="P73">
        <v>199253</v>
      </c>
      <c r="Q73">
        <v>19925.3</v>
      </c>
      <c r="R73">
        <v>41859</v>
      </c>
      <c r="S73">
        <v>510.45763888888899</v>
      </c>
      <c r="T73">
        <v>2015</v>
      </c>
      <c r="U73">
        <v>12</v>
      </c>
      <c r="V73" t="s">
        <v>1010</v>
      </c>
    </row>
    <row r="74" spans="1:22" x14ac:dyDescent="0.25">
      <c r="A74" t="s">
        <v>13</v>
      </c>
      <c r="B74">
        <v>337</v>
      </c>
      <c r="C74">
        <v>328</v>
      </c>
      <c r="D74" t="s">
        <v>991</v>
      </c>
      <c r="E74">
        <v>0.1</v>
      </c>
      <c r="F74">
        <v>1</v>
      </c>
      <c r="G74" t="s">
        <v>334</v>
      </c>
      <c r="H74" t="s">
        <v>289</v>
      </c>
      <c r="I74" t="s">
        <v>13</v>
      </c>
      <c r="J74">
        <v>253</v>
      </c>
      <c r="K74" t="s">
        <v>882</v>
      </c>
      <c r="L74" t="s">
        <v>881</v>
      </c>
      <c r="M74">
        <v>22</v>
      </c>
      <c r="N74" t="s">
        <v>980</v>
      </c>
      <c r="O74">
        <v>18</v>
      </c>
      <c r="P74">
        <v>5929669</v>
      </c>
      <c r="Q74">
        <v>592966.9</v>
      </c>
      <c r="R74">
        <v>41645</v>
      </c>
      <c r="S74">
        <v>724.45763888888905</v>
      </c>
      <c r="T74">
        <v>2015</v>
      </c>
      <c r="U74">
        <v>12</v>
      </c>
      <c r="V74" t="s">
        <v>1010</v>
      </c>
    </row>
    <row r="75" spans="1:22" x14ac:dyDescent="0.25">
      <c r="A75" t="s">
        <v>370</v>
      </c>
      <c r="B75">
        <v>135</v>
      </c>
      <c r="C75">
        <v>379</v>
      </c>
      <c r="D75" t="s">
        <v>991</v>
      </c>
      <c r="E75">
        <v>0.1</v>
      </c>
      <c r="F75">
        <v>1</v>
      </c>
      <c r="G75" t="s">
        <v>272</v>
      </c>
      <c r="H75" t="s">
        <v>165</v>
      </c>
      <c r="I75" t="s">
        <v>11</v>
      </c>
      <c r="J75">
        <v>294</v>
      </c>
      <c r="K75" t="s">
        <v>882</v>
      </c>
      <c r="L75" t="s">
        <v>881</v>
      </c>
      <c r="M75">
        <v>22</v>
      </c>
      <c r="N75" t="s">
        <v>964</v>
      </c>
      <c r="O75">
        <v>2</v>
      </c>
      <c r="P75">
        <v>2043333</v>
      </c>
      <c r="Q75">
        <v>204333.3</v>
      </c>
      <c r="R75">
        <v>41909</v>
      </c>
      <c r="S75">
        <v>460.45763888888899</v>
      </c>
      <c r="T75">
        <v>2015</v>
      </c>
      <c r="U75">
        <v>12</v>
      </c>
      <c r="V75" t="s">
        <v>1010</v>
      </c>
    </row>
    <row r="76" spans="1:22" x14ac:dyDescent="0.25">
      <c r="A76" t="s">
        <v>379</v>
      </c>
      <c r="B76">
        <v>257</v>
      </c>
      <c r="C76">
        <v>381</v>
      </c>
      <c r="D76" t="s">
        <v>991</v>
      </c>
      <c r="E76">
        <v>0.1</v>
      </c>
      <c r="F76">
        <v>1</v>
      </c>
      <c r="G76" t="s">
        <v>252</v>
      </c>
      <c r="H76" t="s">
        <v>165</v>
      </c>
      <c r="I76" t="s">
        <v>11</v>
      </c>
      <c r="J76">
        <v>223</v>
      </c>
      <c r="K76" t="s">
        <v>882</v>
      </c>
      <c r="L76" t="s">
        <v>881</v>
      </c>
      <c r="M76">
        <v>22</v>
      </c>
      <c r="N76" t="s">
        <v>965</v>
      </c>
      <c r="O76">
        <v>3</v>
      </c>
      <c r="P76">
        <v>4249685</v>
      </c>
      <c r="Q76">
        <v>424968.5</v>
      </c>
      <c r="R76">
        <v>41974</v>
      </c>
      <c r="S76">
        <v>395.45763888888899</v>
      </c>
      <c r="T76">
        <v>2015</v>
      </c>
      <c r="U76">
        <v>12</v>
      </c>
      <c r="V76" t="s">
        <v>1010</v>
      </c>
    </row>
    <row r="77" spans="1:22" x14ac:dyDescent="0.25">
      <c r="A77" t="s">
        <v>370</v>
      </c>
      <c r="B77">
        <v>41</v>
      </c>
      <c r="C77">
        <v>407</v>
      </c>
      <c r="D77" t="s">
        <v>991</v>
      </c>
      <c r="E77">
        <v>0.1</v>
      </c>
      <c r="F77">
        <v>1</v>
      </c>
      <c r="G77" t="s">
        <v>150</v>
      </c>
      <c r="H77" t="s">
        <v>5</v>
      </c>
      <c r="I77" t="s">
        <v>11</v>
      </c>
      <c r="J77">
        <v>318</v>
      </c>
      <c r="K77" t="s">
        <v>882</v>
      </c>
      <c r="L77" t="s">
        <v>881</v>
      </c>
      <c r="M77">
        <v>22</v>
      </c>
      <c r="N77" t="s">
        <v>985</v>
      </c>
      <c r="O77">
        <v>23</v>
      </c>
      <c r="P77">
        <v>495875</v>
      </c>
      <c r="Q77">
        <v>49587.5</v>
      </c>
      <c r="R77">
        <v>41982</v>
      </c>
      <c r="S77">
        <v>387.45763888888899</v>
      </c>
      <c r="T77">
        <v>2015</v>
      </c>
      <c r="U77">
        <v>12</v>
      </c>
      <c r="V77" t="s">
        <v>1010</v>
      </c>
    </row>
    <row r="78" spans="1:22" x14ac:dyDescent="0.25">
      <c r="A78" t="s">
        <v>379</v>
      </c>
      <c r="B78">
        <v>283</v>
      </c>
      <c r="C78">
        <v>408</v>
      </c>
      <c r="D78" t="s">
        <v>991</v>
      </c>
      <c r="E78">
        <v>0.1</v>
      </c>
      <c r="F78">
        <v>1</v>
      </c>
      <c r="G78" t="s">
        <v>151</v>
      </c>
      <c r="H78" t="s">
        <v>5</v>
      </c>
      <c r="I78" t="s">
        <v>11</v>
      </c>
      <c r="J78">
        <v>319</v>
      </c>
      <c r="K78" t="s">
        <v>882</v>
      </c>
      <c r="L78" t="s">
        <v>881</v>
      </c>
      <c r="M78">
        <v>22</v>
      </c>
      <c r="N78" t="s">
        <v>969</v>
      </c>
      <c r="O78">
        <v>7</v>
      </c>
      <c r="P78">
        <v>4826813</v>
      </c>
      <c r="Q78">
        <v>482681.3</v>
      </c>
      <c r="R78">
        <v>41644</v>
      </c>
      <c r="S78">
        <v>725.45763888888905</v>
      </c>
      <c r="T78">
        <v>2015</v>
      </c>
      <c r="U78">
        <v>12</v>
      </c>
      <c r="V78" t="s">
        <v>1010</v>
      </c>
    </row>
    <row r="79" spans="1:22" x14ac:dyDescent="0.25">
      <c r="A79" t="s">
        <v>379</v>
      </c>
      <c r="B79">
        <v>295</v>
      </c>
      <c r="C79">
        <v>409</v>
      </c>
      <c r="D79" t="s">
        <v>991</v>
      </c>
      <c r="E79">
        <v>0.1</v>
      </c>
      <c r="F79">
        <v>1</v>
      </c>
      <c r="G79" t="s">
        <v>275</v>
      </c>
      <c r="H79" t="s">
        <v>165</v>
      </c>
      <c r="I79" t="s">
        <v>11</v>
      </c>
      <c r="J79">
        <v>320</v>
      </c>
      <c r="K79" t="s">
        <v>882</v>
      </c>
      <c r="L79" t="s">
        <v>881</v>
      </c>
      <c r="M79">
        <v>22</v>
      </c>
      <c r="N79" t="s">
        <v>967</v>
      </c>
      <c r="O79">
        <v>5</v>
      </c>
      <c r="P79">
        <v>5007213</v>
      </c>
      <c r="Q79">
        <v>500721.3</v>
      </c>
      <c r="R79">
        <v>41969</v>
      </c>
      <c r="S79">
        <v>400.45763888888899</v>
      </c>
      <c r="T79">
        <v>2015</v>
      </c>
      <c r="U79">
        <v>12</v>
      </c>
      <c r="V79" t="s">
        <v>1010</v>
      </c>
    </row>
    <row r="80" spans="1:22" x14ac:dyDescent="0.25">
      <c r="A80" t="s">
        <v>379</v>
      </c>
      <c r="B80">
        <v>201</v>
      </c>
      <c r="C80">
        <v>134</v>
      </c>
      <c r="D80" t="s">
        <v>991</v>
      </c>
      <c r="E80">
        <v>0.1</v>
      </c>
      <c r="F80">
        <v>1</v>
      </c>
      <c r="G80" t="s">
        <v>307</v>
      </c>
      <c r="H80" t="s">
        <v>289</v>
      </c>
      <c r="I80" t="s">
        <v>6</v>
      </c>
      <c r="J80">
        <v>110</v>
      </c>
      <c r="K80" t="s">
        <v>882</v>
      </c>
      <c r="L80" t="s">
        <v>881</v>
      </c>
      <c r="M80">
        <v>22</v>
      </c>
      <c r="N80" t="s">
        <v>979</v>
      </c>
      <c r="O80">
        <v>17</v>
      </c>
      <c r="P80">
        <v>3249174</v>
      </c>
      <c r="Q80">
        <v>324917.40000000002</v>
      </c>
      <c r="R80">
        <v>41737</v>
      </c>
      <c r="S80">
        <v>632.45763888888905</v>
      </c>
      <c r="T80">
        <v>2015</v>
      </c>
      <c r="U80">
        <v>12</v>
      </c>
      <c r="V80" t="s">
        <v>1010</v>
      </c>
    </row>
    <row r="81" spans="1:22" x14ac:dyDescent="0.25">
      <c r="A81" t="s">
        <v>379</v>
      </c>
      <c r="B81">
        <v>259</v>
      </c>
      <c r="C81">
        <v>295</v>
      </c>
      <c r="D81" t="s">
        <v>991</v>
      </c>
      <c r="E81">
        <v>0.1</v>
      </c>
      <c r="F81">
        <v>1</v>
      </c>
      <c r="G81" t="s">
        <v>307</v>
      </c>
      <c r="H81" t="s">
        <v>289</v>
      </c>
      <c r="I81" t="s">
        <v>6</v>
      </c>
      <c r="J81">
        <v>110</v>
      </c>
      <c r="K81" t="s">
        <v>882</v>
      </c>
      <c r="L81" t="s">
        <v>881</v>
      </c>
      <c r="M81">
        <v>22</v>
      </c>
      <c r="N81" t="s">
        <v>984</v>
      </c>
      <c r="O81">
        <v>22</v>
      </c>
      <c r="P81">
        <v>4263304</v>
      </c>
      <c r="Q81">
        <v>426330.4</v>
      </c>
      <c r="R81">
        <v>41795</v>
      </c>
      <c r="S81">
        <v>574.45763888888905</v>
      </c>
      <c r="T81">
        <v>2015</v>
      </c>
      <c r="U81">
        <v>12</v>
      </c>
      <c r="V81" t="s">
        <v>1010</v>
      </c>
    </row>
    <row r="82" spans="1:22" x14ac:dyDescent="0.25">
      <c r="A82" t="s">
        <v>13</v>
      </c>
      <c r="B82">
        <v>365</v>
      </c>
      <c r="C82">
        <v>42</v>
      </c>
      <c r="D82" t="s">
        <v>991</v>
      </c>
      <c r="E82">
        <v>0.1</v>
      </c>
      <c r="F82">
        <v>1</v>
      </c>
      <c r="G82" t="s">
        <v>297</v>
      </c>
      <c r="H82" t="s">
        <v>289</v>
      </c>
      <c r="I82" t="s">
        <v>13</v>
      </c>
      <c r="J82">
        <v>39</v>
      </c>
      <c r="K82" t="s">
        <v>882</v>
      </c>
      <c r="L82" t="s">
        <v>881</v>
      </c>
      <c r="M82">
        <v>22</v>
      </c>
      <c r="N82" t="s">
        <v>975</v>
      </c>
      <c r="O82">
        <v>13</v>
      </c>
      <c r="P82">
        <v>6433642</v>
      </c>
      <c r="Q82">
        <v>643364.19999999995</v>
      </c>
      <c r="R82">
        <v>41831</v>
      </c>
      <c r="S82">
        <v>538.45763888888905</v>
      </c>
      <c r="T82">
        <v>2015</v>
      </c>
      <c r="U82">
        <v>12</v>
      </c>
      <c r="V82" t="s">
        <v>1010</v>
      </c>
    </row>
    <row r="83" spans="1:22" x14ac:dyDescent="0.25">
      <c r="A83" t="s">
        <v>370</v>
      </c>
      <c r="B83">
        <v>141</v>
      </c>
      <c r="C83">
        <v>53</v>
      </c>
      <c r="D83" t="s">
        <v>991</v>
      </c>
      <c r="E83">
        <v>0.1</v>
      </c>
      <c r="F83">
        <v>1</v>
      </c>
      <c r="G83" t="s">
        <v>183</v>
      </c>
      <c r="H83" t="s">
        <v>165</v>
      </c>
      <c r="I83" t="s">
        <v>13</v>
      </c>
      <c r="J83">
        <v>49</v>
      </c>
      <c r="K83" t="s">
        <v>882</v>
      </c>
      <c r="L83" t="s">
        <v>881</v>
      </c>
      <c r="M83">
        <v>22</v>
      </c>
      <c r="N83" t="s">
        <v>981</v>
      </c>
      <c r="O83">
        <v>19</v>
      </c>
      <c r="P83">
        <v>2138793</v>
      </c>
      <c r="Q83">
        <v>213879.3</v>
      </c>
      <c r="R83">
        <v>41975</v>
      </c>
      <c r="S83">
        <v>394.45763888888899</v>
      </c>
      <c r="T83">
        <v>2015</v>
      </c>
      <c r="U83">
        <v>12</v>
      </c>
      <c r="V83" t="s">
        <v>1010</v>
      </c>
    </row>
    <row r="84" spans="1:22" x14ac:dyDescent="0.25">
      <c r="A84" t="s">
        <v>370</v>
      </c>
      <c r="B84">
        <v>5</v>
      </c>
      <c r="C84">
        <v>206</v>
      </c>
      <c r="D84" t="s">
        <v>991</v>
      </c>
      <c r="E84">
        <v>0.1</v>
      </c>
      <c r="F84">
        <v>1</v>
      </c>
      <c r="G84" t="s">
        <v>305</v>
      </c>
      <c r="H84" t="s">
        <v>289</v>
      </c>
      <c r="I84" t="s">
        <v>6</v>
      </c>
      <c r="J84">
        <v>103</v>
      </c>
      <c r="K84" t="s">
        <v>882</v>
      </c>
      <c r="L84" t="s">
        <v>881</v>
      </c>
      <c r="M84">
        <v>22</v>
      </c>
      <c r="N84" t="s">
        <v>979</v>
      </c>
      <c r="O84">
        <v>17</v>
      </c>
      <c r="P84">
        <v>61254</v>
      </c>
      <c r="Q84">
        <v>6125.4</v>
      </c>
      <c r="R84">
        <v>41987</v>
      </c>
      <c r="S84">
        <v>382.45763888888899</v>
      </c>
      <c r="T84">
        <v>2015</v>
      </c>
      <c r="U84">
        <v>12</v>
      </c>
      <c r="V84" t="s">
        <v>1010</v>
      </c>
    </row>
    <row r="85" spans="1:22" x14ac:dyDescent="0.25">
      <c r="A85" t="s">
        <v>370</v>
      </c>
      <c r="B85">
        <v>6</v>
      </c>
      <c r="C85">
        <v>392</v>
      </c>
      <c r="D85" t="s">
        <v>991</v>
      </c>
      <c r="E85">
        <v>0.1</v>
      </c>
      <c r="F85">
        <v>1</v>
      </c>
      <c r="G85" t="s">
        <v>274</v>
      </c>
      <c r="H85" t="s">
        <v>165</v>
      </c>
      <c r="I85" t="s">
        <v>6</v>
      </c>
      <c r="J85">
        <v>305</v>
      </c>
      <c r="K85" t="s">
        <v>882</v>
      </c>
      <c r="L85" t="s">
        <v>881</v>
      </c>
      <c r="M85">
        <v>22</v>
      </c>
      <c r="N85" t="s">
        <v>973</v>
      </c>
      <c r="O85">
        <v>11</v>
      </c>
      <c r="P85">
        <v>65932</v>
      </c>
      <c r="Q85">
        <v>6593.2</v>
      </c>
      <c r="R85">
        <v>41968</v>
      </c>
      <c r="S85">
        <v>401.45763888888899</v>
      </c>
      <c r="T85">
        <v>2015</v>
      </c>
      <c r="U85">
        <v>12</v>
      </c>
      <c r="V85" t="s">
        <v>1010</v>
      </c>
    </row>
    <row r="86" spans="1:22" x14ac:dyDescent="0.25">
      <c r="A86" t="s">
        <v>379</v>
      </c>
      <c r="B86">
        <v>182</v>
      </c>
      <c r="C86">
        <v>66</v>
      </c>
      <c r="D86" t="s">
        <v>991</v>
      </c>
      <c r="E86">
        <v>0.1</v>
      </c>
      <c r="F86">
        <v>1</v>
      </c>
      <c r="G86" t="s">
        <v>188</v>
      </c>
      <c r="H86" t="s">
        <v>165</v>
      </c>
      <c r="I86" t="s">
        <v>13</v>
      </c>
      <c r="J86">
        <v>57</v>
      </c>
      <c r="K86" t="s">
        <v>882</v>
      </c>
      <c r="L86" t="s">
        <v>881</v>
      </c>
      <c r="M86">
        <v>22</v>
      </c>
      <c r="N86" t="s">
        <v>983</v>
      </c>
      <c r="O86">
        <v>21</v>
      </c>
      <c r="P86">
        <v>2847321</v>
      </c>
      <c r="Q86">
        <v>284732.09999999998</v>
      </c>
      <c r="R86">
        <v>41815</v>
      </c>
      <c r="S86">
        <v>554.45763888888905</v>
      </c>
      <c r="T86">
        <v>2015</v>
      </c>
      <c r="U86">
        <v>12</v>
      </c>
      <c r="V86" t="s">
        <v>1010</v>
      </c>
    </row>
    <row r="87" spans="1:22" x14ac:dyDescent="0.25">
      <c r="A87" t="s">
        <v>379</v>
      </c>
      <c r="B87">
        <v>165</v>
      </c>
      <c r="C87">
        <v>329</v>
      </c>
      <c r="D87" t="s">
        <v>991</v>
      </c>
      <c r="E87">
        <v>0.1</v>
      </c>
      <c r="F87">
        <v>1</v>
      </c>
      <c r="G87" t="s">
        <v>335</v>
      </c>
      <c r="H87" t="s">
        <v>289</v>
      </c>
      <c r="I87" t="s">
        <v>13</v>
      </c>
      <c r="J87">
        <v>254</v>
      </c>
      <c r="K87" t="s">
        <v>882</v>
      </c>
      <c r="L87" t="s">
        <v>881</v>
      </c>
      <c r="M87">
        <v>22</v>
      </c>
      <c r="N87" t="s">
        <v>976</v>
      </c>
      <c r="O87">
        <v>14</v>
      </c>
      <c r="P87">
        <v>2532027</v>
      </c>
      <c r="Q87">
        <v>253202.7</v>
      </c>
      <c r="R87">
        <v>41769</v>
      </c>
      <c r="S87">
        <v>600.45763888888905</v>
      </c>
      <c r="T87">
        <v>2015</v>
      </c>
      <c r="U87">
        <v>12</v>
      </c>
      <c r="V87" t="s">
        <v>1010</v>
      </c>
    </row>
    <row r="88" spans="1:22" x14ac:dyDescent="0.25">
      <c r="A88" t="s">
        <v>13</v>
      </c>
      <c r="B88">
        <v>352</v>
      </c>
      <c r="C88">
        <v>218</v>
      </c>
      <c r="D88" t="s">
        <v>991</v>
      </c>
      <c r="E88">
        <v>0.1</v>
      </c>
      <c r="F88">
        <v>1</v>
      </c>
      <c r="G88" t="s">
        <v>191</v>
      </c>
      <c r="H88" t="s">
        <v>165</v>
      </c>
      <c r="I88" t="s">
        <v>13</v>
      </c>
      <c r="J88">
        <v>61</v>
      </c>
      <c r="K88" t="s">
        <v>882</v>
      </c>
      <c r="L88" t="s">
        <v>881</v>
      </c>
      <c r="M88">
        <v>22</v>
      </c>
      <c r="N88" t="s">
        <v>986</v>
      </c>
      <c r="O88">
        <v>24</v>
      </c>
      <c r="P88">
        <v>6203732</v>
      </c>
      <c r="Q88">
        <v>620373.19999999995</v>
      </c>
      <c r="R88">
        <v>41902</v>
      </c>
      <c r="S88">
        <v>436.45763888888899</v>
      </c>
      <c r="T88">
        <v>2015</v>
      </c>
      <c r="U88">
        <v>11</v>
      </c>
      <c r="V88" t="s">
        <v>1003</v>
      </c>
    </row>
    <row r="89" spans="1:22" x14ac:dyDescent="0.25">
      <c r="A89" t="s">
        <v>379</v>
      </c>
      <c r="B89">
        <v>242</v>
      </c>
      <c r="C89">
        <v>473</v>
      </c>
      <c r="D89" t="s">
        <v>991</v>
      </c>
      <c r="E89">
        <v>0.1</v>
      </c>
      <c r="F89">
        <v>1</v>
      </c>
      <c r="G89" t="s">
        <v>285</v>
      </c>
      <c r="H89" t="s">
        <v>165</v>
      </c>
      <c r="I89" t="s">
        <v>6</v>
      </c>
      <c r="J89">
        <v>352</v>
      </c>
      <c r="K89" t="s">
        <v>882</v>
      </c>
      <c r="L89" t="s">
        <v>881</v>
      </c>
      <c r="M89">
        <v>22</v>
      </c>
      <c r="N89" t="s">
        <v>981</v>
      </c>
      <c r="O89">
        <v>19</v>
      </c>
      <c r="P89">
        <v>4001896</v>
      </c>
      <c r="Q89">
        <v>400189.6</v>
      </c>
      <c r="R89">
        <v>41789</v>
      </c>
      <c r="S89">
        <v>549.45763888888905</v>
      </c>
      <c r="T89">
        <v>2015</v>
      </c>
      <c r="U89">
        <v>11</v>
      </c>
      <c r="V89" t="s">
        <v>1003</v>
      </c>
    </row>
    <row r="90" spans="1:22" x14ac:dyDescent="0.25">
      <c r="A90" t="s">
        <v>370</v>
      </c>
      <c r="B90">
        <v>50</v>
      </c>
      <c r="C90">
        <v>415</v>
      </c>
      <c r="D90" t="s">
        <v>991</v>
      </c>
      <c r="E90">
        <v>0.1</v>
      </c>
      <c r="F90">
        <v>1</v>
      </c>
      <c r="G90" t="s">
        <v>278</v>
      </c>
      <c r="H90" t="s">
        <v>165</v>
      </c>
      <c r="I90" t="s">
        <v>6</v>
      </c>
      <c r="J90">
        <v>324</v>
      </c>
      <c r="K90" t="s">
        <v>882</v>
      </c>
      <c r="L90" t="s">
        <v>881</v>
      </c>
      <c r="M90">
        <v>22</v>
      </c>
      <c r="N90" t="s">
        <v>980</v>
      </c>
      <c r="O90">
        <v>18</v>
      </c>
      <c r="P90">
        <v>648356</v>
      </c>
      <c r="Q90">
        <v>64835.6</v>
      </c>
      <c r="R90">
        <v>41819</v>
      </c>
      <c r="S90">
        <v>519.45763888888905</v>
      </c>
      <c r="T90">
        <v>2015</v>
      </c>
      <c r="U90">
        <v>11</v>
      </c>
      <c r="V90" t="s">
        <v>1003</v>
      </c>
    </row>
    <row r="91" spans="1:22" x14ac:dyDescent="0.25">
      <c r="A91" t="s">
        <v>379</v>
      </c>
      <c r="B91">
        <v>167</v>
      </c>
      <c r="C91">
        <v>74</v>
      </c>
      <c r="D91" t="s">
        <v>991</v>
      </c>
      <c r="E91">
        <v>0.1</v>
      </c>
      <c r="F91">
        <v>1</v>
      </c>
      <c r="G91" t="s">
        <v>192</v>
      </c>
      <c r="H91" t="s">
        <v>165</v>
      </c>
      <c r="I91" t="s">
        <v>6</v>
      </c>
      <c r="J91">
        <v>62</v>
      </c>
      <c r="K91" t="s">
        <v>882</v>
      </c>
      <c r="L91" t="s">
        <v>881</v>
      </c>
      <c r="M91">
        <v>22</v>
      </c>
      <c r="N91" t="s">
        <v>971</v>
      </c>
      <c r="O91">
        <v>9</v>
      </c>
      <c r="P91">
        <v>2558630</v>
      </c>
      <c r="Q91">
        <v>255863</v>
      </c>
      <c r="R91">
        <v>41971</v>
      </c>
      <c r="S91">
        <v>367.45763888888899</v>
      </c>
      <c r="T91">
        <v>2015</v>
      </c>
      <c r="U91">
        <v>11</v>
      </c>
      <c r="V91" t="s">
        <v>1003</v>
      </c>
    </row>
    <row r="92" spans="1:22" x14ac:dyDescent="0.25">
      <c r="A92" t="s">
        <v>379</v>
      </c>
      <c r="B92">
        <v>269</v>
      </c>
      <c r="C92">
        <v>65</v>
      </c>
      <c r="D92" t="s">
        <v>991</v>
      </c>
      <c r="E92">
        <v>0.1</v>
      </c>
      <c r="F92">
        <v>1</v>
      </c>
      <c r="G92" t="s">
        <v>300</v>
      </c>
      <c r="H92" t="s">
        <v>289</v>
      </c>
      <c r="I92" t="s">
        <v>11</v>
      </c>
      <c r="J92">
        <v>56</v>
      </c>
      <c r="K92" t="s">
        <v>882</v>
      </c>
      <c r="L92" t="s">
        <v>881</v>
      </c>
      <c r="M92">
        <v>22</v>
      </c>
      <c r="N92" t="s">
        <v>972</v>
      </c>
      <c r="O92">
        <v>10</v>
      </c>
      <c r="P92">
        <v>4517628</v>
      </c>
      <c r="Q92">
        <v>451762.8</v>
      </c>
      <c r="R92">
        <v>41770</v>
      </c>
      <c r="S92">
        <v>568.45763888888905</v>
      </c>
      <c r="T92">
        <v>2015</v>
      </c>
      <c r="U92">
        <v>11</v>
      </c>
      <c r="V92" t="s">
        <v>1003</v>
      </c>
    </row>
    <row r="93" spans="1:22" x14ac:dyDescent="0.25">
      <c r="A93" t="s">
        <v>370</v>
      </c>
      <c r="B93">
        <v>40</v>
      </c>
      <c r="C93">
        <v>78</v>
      </c>
      <c r="D93" t="s">
        <v>991</v>
      </c>
      <c r="E93">
        <v>0.1</v>
      </c>
      <c r="F93">
        <v>1</v>
      </c>
      <c r="G93" t="s">
        <v>195</v>
      </c>
      <c r="H93" t="s">
        <v>165</v>
      </c>
      <c r="I93" t="s">
        <v>11</v>
      </c>
      <c r="J93">
        <v>66</v>
      </c>
      <c r="K93" t="s">
        <v>882</v>
      </c>
      <c r="L93" t="s">
        <v>881</v>
      </c>
      <c r="M93">
        <v>22</v>
      </c>
      <c r="N93" t="s">
        <v>970</v>
      </c>
      <c r="O93">
        <v>8</v>
      </c>
      <c r="P93">
        <v>448423</v>
      </c>
      <c r="Q93">
        <v>44842.3</v>
      </c>
      <c r="R93">
        <v>41691</v>
      </c>
      <c r="S93">
        <v>647.45763888888905</v>
      </c>
      <c r="T93">
        <v>2015</v>
      </c>
      <c r="U93">
        <v>11</v>
      </c>
      <c r="V93" t="s">
        <v>1003</v>
      </c>
    </row>
    <row r="94" spans="1:22" x14ac:dyDescent="0.25">
      <c r="A94" t="s">
        <v>370</v>
      </c>
      <c r="B94">
        <v>140</v>
      </c>
      <c r="C94">
        <v>323</v>
      </c>
      <c r="D94" t="s">
        <v>991</v>
      </c>
      <c r="E94">
        <v>0.1</v>
      </c>
      <c r="F94">
        <v>1</v>
      </c>
      <c r="G94" t="s">
        <v>112</v>
      </c>
      <c r="H94" t="s">
        <v>5</v>
      </c>
      <c r="I94" t="s">
        <v>6</v>
      </c>
      <c r="J94">
        <v>250</v>
      </c>
      <c r="K94" t="s">
        <v>882</v>
      </c>
      <c r="L94" t="s">
        <v>881</v>
      </c>
      <c r="M94">
        <v>22</v>
      </c>
      <c r="N94" t="s">
        <v>972</v>
      </c>
      <c r="O94">
        <v>10</v>
      </c>
      <c r="P94">
        <v>2135704</v>
      </c>
      <c r="Q94">
        <v>213570.4</v>
      </c>
      <c r="R94">
        <v>41713</v>
      </c>
      <c r="S94">
        <v>625.45763888888905</v>
      </c>
      <c r="T94">
        <v>2015</v>
      </c>
      <c r="U94">
        <v>11</v>
      </c>
      <c r="V94" t="s">
        <v>1003</v>
      </c>
    </row>
    <row r="95" spans="1:22" x14ac:dyDescent="0.25">
      <c r="A95" t="s">
        <v>13</v>
      </c>
      <c r="B95">
        <v>382</v>
      </c>
      <c r="C95">
        <v>411</v>
      </c>
      <c r="D95" t="s">
        <v>991</v>
      </c>
      <c r="E95">
        <v>0.1</v>
      </c>
      <c r="F95">
        <v>1</v>
      </c>
      <c r="G95" t="s">
        <v>307</v>
      </c>
      <c r="H95" t="s">
        <v>289</v>
      </c>
      <c r="I95" t="s">
        <v>6</v>
      </c>
      <c r="J95">
        <v>110</v>
      </c>
      <c r="K95" t="s">
        <v>882</v>
      </c>
      <c r="L95" t="s">
        <v>881</v>
      </c>
      <c r="M95">
        <v>22</v>
      </c>
      <c r="N95" t="s">
        <v>964</v>
      </c>
      <c r="O95">
        <v>2</v>
      </c>
      <c r="P95">
        <v>6949790</v>
      </c>
      <c r="Q95">
        <v>694979</v>
      </c>
      <c r="R95">
        <v>41770</v>
      </c>
      <c r="S95">
        <v>568.45763888888905</v>
      </c>
      <c r="T95">
        <v>2015</v>
      </c>
      <c r="U95">
        <v>11</v>
      </c>
      <c r="V95" t="s">
        <v>1003</v>
      </c>
    </row>
    <row r="96" spans="1:22" x14ac:dyDescent="0.25">
      <c r="A96" t="s">
        <v>370</v>
      </c>
      <c r="B96">
        <v>18</v>
      </c>
      <c r="C96">
        <v>485</v>
      </c>
      <c r="D96" t="s">
        <v>991</v>
      </c>
      <c r="E96">
        <v>0.1</v>
      </c>
      <c r="F96">
        <v>1</v>
      </c>
      <c r="G96" t="s">
        <v>215</v>
      </c>
      <c r="H96" t="s">
        <v>165</v>
      </c>
      <c r="I96" t="s">
        <v>6</v>
      </c>
      <c r="J96">
        <v>100</v>
      </c>
      <c r="K96" t="s">
        <v>882</v>
      </c>
      <c r="L96" t="s">
        <v>881</v>
      </c>
      <c r="M96">
        <v>22</v>
      </c>
      <c r="N96" t="s">
        <v>965</v>
      </c>
      <c r="O96">
        <v>3</v>
      </c>
      <c r="P96">
        <v>165120</v>
      </c>
      <c r="Q96">
        <v>16512</v>
      </c>
      <c r="R96">
        <v>41904</v>
      </c>
      <c r="S96">
        <v>404.45763888888899</v>
      </c>
      <c r="T96">
        <v>2015</v>
      </c>
      <c r="U96">
        <v>10</v>
      </c>
      <c r="V96" t="s">
        <v>1011</v>
      </c>
    </row>
    <row r="97" spans="1:22" x14ac:dyDescent="0.25">
      <c r="A97" t="s">
        <v>13</v>
      </c>
      <c r="B97">
        <v>397</v>
      </c>
      <c r="C97">
        <v>88</v>
      </c>
      <c r="D97" t="s">
        <v>991</v>
      </c>
      <c r="E97">
        <v>0.1</v>
      </c>
      <c r="F97">
        <v>1</v>
      </c>
      <c r="G97" t="s">
        <v>33</v>
      </c>
      <c r="H97" t="s">
        <v>5</v>
      </c>
      <c r="I97" t="s">
        <v>13</v>
      </c>
      <c r="J97">
        <v>76</v>
      </c>
      <c r="K97" t="s">
        <v>882</v>
      </c>
      <c r="L97" t="s">
        <v>881</v>
      </c>
      <c r="M97">
        <v>22</v>
      </c>
      <c r="N97" t="s">
        <v>979</v>
      </c>
      <c r="O97">
        <v>17</v>
      </c>
      <c r="P97">
        <v>7329776</v>
      </c>
      <c r="Q97">
        <v>732977.6</v>
      </c>
      <c r="R97">
        <v>41830</v>
      </c>
      <c r="S97">
        <v>411.29166666666401</v>
      </c>
      <c r="T97">
        <v>2015</v>
      </c>
      <c r="U97">
        <v>8</v>
      </c>
      <c r="V97" t="s">
        <v>1004</v>
      </c>
    </row>
    <row r="98" spans="1:22" x14ac:dyDescent="0.25">
      <c r="A98" t="s">
        <v>379</v>
      </c>
      <c r="B98">
        <v>267</v>
      </c>
      <c r="C98">
        <v>96</v>
      </c>
      <c r="D98" t="s">
        <v>991</v>
      </c>
      <c r="E98">
        <v>0.1</v>
      </c>
      <c r="F98">
        <v>1</v>
      </c>
      <c r="G98" t="s">
        <v>206</v>
      </c>
      <c r="H98" t="s">
        <v>165</v>
      </c>
      <c r="I98" t="s">
        <v>13</v>
      </c>
      <c r="J98">
        <v>84</v>
      </c>
      <c r="K98" t="s">
        <v>882</v>
      </c>
      <c r="L98" t="s">
        <v>881</v>
      </c>
      <c r="M98">
        <v>22</v>
      </c>
      <c r="N98" t="s">
        <v>965</v>
      </c>
      <c r="O98">
        <v>3</v>
      </c>
      <c r="P98">
        <v>4419265</v>
      </c>
      <c r="Q98">
        <v>441926.5</v>
      </c>
      <c r="R98">
        <v>41676</v>
      </c>
      <c r="S98">
        <v>565.29166666666401</v>
      </c>
      <c r="T98">
        <v>2015</v>
      </c>
      <c r="U98">
        <v>8</v>
      </c>
      <c r="V98" t="s">
        <v>1004</v>
      </c>
    </row>
    <row r="99" spans="1:22" x14ac:dyDescent="0.25">
      <c r="A99" t="s">
        <v>379</v>
      </c>
      <c r="B99">
        <v>255</v>
      </c>
      <c r="C99">
        <v>450</v>
      </c>
      <c r="D99" t="s">
        <v>991</v>
      </c>
      <c r="E99">
        <v>0.1</v>
      </c>
      <c r="F99">
        <v>1</v>
      </c>
      <c r="G99" t="s">
        <v>157</v>
      </c>
      <c r="H99" t="s">
        <v>5</v>
      </c>
      <c r="I99" t="s">
        <v>11</v>
      </c>
      <c r="J99">
        <v>344</v>
      </c>
      <c r="K99" t="s">
        <v>882</v>
      </c>
      <c r="L99" t="s">
        <v>881</v>
      </c>
      <c r="M99">
        <v>22</v>
      </c>
      <c r="N99" t="s">
        <v>968</v>
      </c>
      <c r="O99">
        <v>6</v>
      </c>
      <c r="P99">
        <v>4216969</v>
      </c>
      <c r="Q99">
        <v>421696.9</v>
      </c>
      <c r="R99">
        <v>41680</v>
      </c>
      <c r="S99">
        <v>534.25</v>
      </c>
      <c r="T99">
        <v>2015</v>
      </c>
      <c r="U99">
        <v>7</v>
      </c>
      <c r="V99" t="s">
        <v>1012</v>
      </c>
    </row>
    <row r="100" spans="1:22" x14ac:dyDescent="0.25">
      <c r="A100" t="s">
        <v>379</v>
      </c>
      <c r="B100">
        <v>263</v>
      </c>
      <c r="C100">
        <v>441</v>
      </c>
      <c r="D100" t="s">
        <v>991</v>
      </c>
      <c r="E100">
        <v>0.1</v>
      </c>
      <c r="F100">
        <v>1</v>
      </c>
      <c r="G100" t="s">
        <v>155</v>
      </c>
      <c r="H100" t="s">
        <v>5</v>
      </c>
      <c r="I100" t="s">
        <v>11</v>
      </c>
      <c r="J100">
        <v>338</v>
      </c>
      <c r="K100" t="s">
        <v>882</v>
      </c>
      <c r="L100" t="s">
        <v>881</v>
      </c>
      <c r="M100">
        <v>22</v>
      </c>
      <c r="N100" t="s">
        <v>975</v>
      </c>
      <c r="O100">
        <v>13</v>
      </c>
      <c r="P100">
        <v>4360148</v>
      </c>
      <c r="Q100">
        <v>436014.8</v>
      </c>
      <c r="R100">
        <v>41810</v>
      </c>
      <c r="S100">
        <v>406.33333333333599</v>
      </c>
      <c r="T100">
        <v>2015</v>
      </c>
      <c r="U100">
        <v>7</v>
      </c>
      <c r="V100" t="s">
        <v>1012</v>
      </c>
    </row>
    <row r="101" spans="1:22" x14ac:dyDescent="0.25">
      <c r="A101" t="s">
        <v>370</v>
      </c>
      <c r="B101">
        <v>52</v>
      </c>
      <c r="C101">
        <v>87</v>
      </c>
      <c r="D101" t="s">
        <v>991</v>
      </c>
      <c r="E101">
        <v>0.1</v>
      </c>
      <c r="F101">
        <v>1</v>
      </c>
      <c r="G101" t="s">
        <v>32</v>
      </c>
      <c r="H101" t="s">
        <v>5</v>
      </c>
      <c r="I101" t="s">
        <v>13</v>
      </c>
      <c r="J101">
        <v>75</v>
      </c>
      <c r="K101" t="s">
        <v>882</v>
      </c>
      <c r="L101" t="s">
        <v>881</v>
      </c>
      <c r="M101">
        <v>22</v>
      </c>
      <c r="N101" t="s">
        <v>980</v>
      </c>
      <c r="O101">
        <v>18</v>
      </c>
      <c r="P101">
        <v>664119</v>
      </c>
      <c r="Q101">
        <v>66411.899999999994</v>
      </c>
      <c r="R101">
        <v>41728</v>
      </c>
      <c r="S101">
        <v>488.33333333333599</v>
      </c>
      <c r="T101">
        <v>2015</v>
      </c>
      <c r="U101">
        <v>7</v>
      </c>
      <c r="V101" t="s">
        <v>1012</v>
      </c>
    </row>
    <row r="102" spans="1:22" x14ac:dyDescent="0.25">
      <c r="A102" t="s">
        <v>370</v>
      </c>
      <c r="B102">
        <v>58</v>
      </c>
      <c r="C102">
        <v>230</v>
      </c>
      <c r="D102" t="s">
        <v>992</v>
      </c>
      <c r="E102">
        <v>0.2</v>
      </c>
      <c r="F102">
        <v>2</v>
      </c>
      <c r="G102" t="s">
        <v>234</v>
      </c>
      <c r="H102" t="s">
        <v>165</v>
      </c>
      <c r="I102" t="s">
        <v>11</v>
      </c>
      <c r="J102">
        <v>182</v>
      </c>
      <c r="K102" t="s">
        <v>882</v>
      </c>
      <c r="L102" t="s">
        <v>881</v>
      </c>
      <c r="M102">
        <v>22</v>
      </c>
      <c r="N102" t="s">
        <v>973</v>
      </c>
      <c r="O102">
        <v>11</v>
      </c>
      <c r="P102">
        <v>747030</v>
      </c>
      <c r="Q102">
        <v>149406</v>
      </c>
      <c r="R102">
        <v>41702</v>
      </c>
      <c r="S102">
        <v>542.45763888888905</v>
      </c>
      <c r="T102">
        <v>2015</v>
      </c>
      <c r="U102">
        <v>8</v>
      </c>
      <c r="V102" t="s">
        <v>1004</v>
      </c>
    </row>
    <row r="103" spans="1:22" x14ac:dyDescent="0.25">
      <c r="A103" t="s">
        <v>370</v>
      </c>
      <c r="B103">
        <v>87</v>
      </c>
      <c r="C103">
        <v>240</v>
      </c>
      <c r="D103" t="s">
        <v>992</v>
      </c>
      <c r="E103">
        <v>0.2</v>
      </c>
      <c r="F103">
        <v>2</v>
      </c>
      <c r="G103" t="s">
        <v>239</v>
      </c>
      <c r="H103" t="s">
        <v>165</v>
      </c>
      <c r="I103" t="s">
        <v>13</v>
      </c>
      <c r="J103">
        <v>191</v>
      </c>
      <c r="K103" t="s">
        <v>882</v>
      </c>
      <c r="L103" t="s">
        <v>881</v>
      </c>
      <c r="M103">
        <v>22</v>
      </c>
      <c r="N103" t="s">
        <v>968</v>
      </c>
      <c r="O103">
        <v>6</v>
      </c>
      <c r="P103">
        <v>1301968</v>
      </c>
      <c r="Q103">
        <v>260393.60000000001</v>
      </c>
      <c r="R103">
        <v>41760</v>
      </c>
      <c r="S103">
        <v>457.45763888888899</v>
      </c>
      <c r="T103">
        <v>2015</v>
      </c>
      <c r="U103">
        <v>8</v>
      </c>
      <c r="V103" t="s">
        <v>1004</v>
      </c>
    </row>
    <row r="104" spans="1:22" x14ac:dyDescent="0.25">
      <c r="A104" t="s">
        <v>379</v>
      </c>
      <c r="B104">
        <v>231</v>
      </c>
      <c r="C104">
        <v>241</v>
      </c>
      <c r="D104" t="s">
        <v>992</v>
      </c>
      <c r="E104">
        <v>0.2</v>
      </c>
      <c r="F104">
        <v>2</v>
      </c>
      <c r="G104" t="s">
        <v>240</v>
      </c>
      <c r="H104" t="s">
        <v>165</v>
      </c>
      <c r="I104" t="s">
        <v>13</v>
      </c>
      <c r="J104">
        <v>192</v>
      </c>
      <c r="K104" t="s">
        <v>882</v>
      </c>
      <c r="L104" t="s">
        <v>881</v>
      </c>
      <c r="M104">
        <v>22</v>
      </c>
      <c r="N104" t="s">
        <v>985</v>
      </c>
      <c r="O104">
        <v>23</v>
      </c>
      <c r="P104">
        <v>3740355</v>
      </c>
      <c r="Q104">
        <v>748071</v>
      </c>
      <c r="R104">
        <v>41821</v>
      </c>
      <c r="S104">
        <v>396.45763888888899</v>
      </c>
      <c r="T104">
        <v>2015</v>
      </c>
      <c r="U104">
        <v>8</v>
      </c>
      <c r="V104" t="s">
        <v>1004</v>
      </c>
    </row>
    <row r="105" spans="1:22" x14ac:dyDescent="0.25">
      <c r="A105" t="s">
        <v>379</v>
      </c>
      <c r="B105">
        <v>186</v>
      </c>
      <c r="C105">
        <v>266</v>
      </c>
      <c r="D105" t="s">
        <v>992</v>
      </c>
      <c r="E105">
        <v>0.2</v>
      </c>
      <c r="F105">
        <v>2</v>
      </c>
      <c r="G105" t="s">
        <v>326</v>
      </c>
      <c r="H105" t="s">
        <v>289</v>
      </c>
      <c r="I105" t="s">
        <v>13</v>
      </c>
      <c r="J105">
        <v>211</v>
      </c>
      <c r="K105" t="s">
        <v>882</v>
      </c>
      <c r="L105" t="s">
        <v>881</v>
      </c>
      <c r="M105">
        <v>22</v>
      </c>
      <c r="N105" t="s">
        <v>979</v>
      </c>
      <c r="O105">
        <v>17</v>
      </c>
      <c r="P105">
        <v>3005639</v>
      </c>
      <c r="Q105">
        <v>601127.80000000005</v>
      </c>
      <c r="R105">
        <v>41771</v>
      </c>
      <c r="S105">
        <v>414.45763888888899</v>
      </c>
      <c r="T105">
        <v>2015</v>
      </c>
      <c r="U105">
        <v>6</v>
      </c>
      <c r="V105" t="s">
        <v>1005</v>
      </c>
    </row>
    <row r="106" spans="1:22" x14ac:dyDescent="0.25">
      <c r="A106" t="s">
        <v>370</v>
      </c>
      <c r="B106">
        <v>147</v>
      </c>
      <c r="C106">
        <v>348</v>
      </c>
      <c r="D106" t="s">
        <v>992</v>
      </c>
      <c r="E106">
        <v>0.2</v>
      </c>
      <c r="F106">
        <v>2</v>
      </c>
      <c r="G106" t="s">
        <v>121</v>
      </c>
      <c r="H106" t="s">
        <v>5</v>
      </c>
      <c r="I106" t="s">
        <v>6</v>
      </c>
      <c r="J106">
        <v>270</v>
      </c>
      <c r="K106" t="s">
        <v>882</v>
      </c>
      <c r="L106" t="s">
        <v>881</v>
      </c>
      <c r="M106">
        <v>22</v>
      </c>
      <c r="N106" t="s">
        <v>966</v>
      </c>
      <c r="O106">
        <v>4</v>
      </c>
      <c r="P106">
        <v>2200700</v>
      </c>
      <c r="Q106">
        <v>440140</v>
      </c>
      <c r="R106">
        <v>41732</v>
      </c>
      <c r="S106">
        <v>453.45763888888899</v>
      </c>
      <c r="T106">
        <v>2015</v>
      </c>
      <c r="U106">
        <v>6</v>
      </c>
      <c r="V106" t="s">
        <v>1005</v>
      </c>
    </row>
    <row r="107" spans="1:22" x14ac:dyDescent="0.25">
      <c r="A107" t="s">
        <v>379</v>
      </c>
      <c r="B107">
        <v>172</v>
      </c>
      <c r="C107">
        <v>349</v>
      </c>
      <c r="D107" t="s">
        <v>992</v>
      </c>
      <c r="E107">
        <v>0.2</v>
      </c>
      <c r="F107">
        <v>2</v>
      </c>
      <c r="G107" t="s">
        <v>122</v>
      </c>
      <c r="H107" t="s">
        <v>5</v>
      </c>
      <c r="I107" t="s">
        <v>6</v>
      </c>
      <c r="J107">
        <v>271</v>
      </c>
      <c r="K107" t="s">
        <v>882</v>
      </c>
      <c r="L107" t="s">
        <v>881</v>
      </c>
      <c r="M107">
        <v>22</v>
      </c>
      <c r="N107" t="s">
        <v>972</v>
      </c>
      <c r="O107">
        <v>10</v>
      </c>
      <c r="P107">
        <v>2630698</v>
      </c>
      <c r="Q107">
        <v>526139.6</v>
      </c>
      <c r="R107">
        <v>41758</v>
      </c>
      <c r="S107">
        <v>427.45763888888899</v>
      </c>
      <c r="T107">
        <v>2015</v>
      </c>
      <c r="U107">
        <v>6</v>
      </c>
      <c r="V107" t="s">
        <v>1005</v>
      </c>
    </row>
    <row r="108" spans="1:22" x14ac:dyDescent="0.25">
      <c r="A108" t="s">
        <v>13</v>
      </c>
      <c r="B108">
        <v>370</v>
      </c>
      <c r="C108">
        <v>351</v>
      </c>
      <c r="D108" t="s">
        <v>992</v>
      </c>
      <c r="E108">
        <v>0.2</v>
      </c>
      <c r="F108">
        <v>2</v>
      </c>
      <c r="G108" t="s">
        <v>124</v>
      </c>
      <c r="H108" t="s">
        <v>5</v>
      </c>
      <c r="I108" t="s">
        <v>6</v>
      </c>
      <c r="J108">
        <v>273</v>
      </c>
      <c r="K108" t="s">
        <v>882</v>
      </c>
      <c r="L108" t="s">
        <v>881</v>
      </c>
      <c r="M108">
        <v>22</v>
      </c>
      <c r="N108" t="s">
        <v>970</v>
      </c>
      <c r="O108">
        <v>8</v>
      </c>
      <c r="P108">
        <v>6552164</v>
      </c>
      <c r="Q108">
        <v>1310432.8</v>
      </c>
      <c r="R108">
        <v>41652</v>
      </c>
      <c r="S108">
        <v>533.45763888888905</v>
      </c>
      <c r="T108">
        <v>2015</v>
      </c>
      <c r="U108">
        <v>6</v>
      </c>
      <c r="V108" t="s">
        <v>1005</v>
      </c>
    </row>
    <row r="109" spans="1:22" x14ac:dyDescent="0.25">
      <c r="A109" t="s">
        <v>370</v>
      </c>
      <c r="B109">
        <v>46</v>
      </c>
      <c r="C109">
        <v>352</v>
      </c>
      <c r="D109" t="s">
        <v>992</v>
      </c>
      <c r="E109">
        <v>0.2</v>
      </c>
      <c r="F109">
        <v>2</v>
      </c>
      <c r="G109" t="s">
        <v>125</v>
      </c>
      <c r="H109" t="s">
        <v>5</v>
      </c>
      <c r="I109" t="s">
        <v>6</v>
      </c>
      <c r="J109">
        <v>274</v>
      </c>
      <c r="K109" t="s">
        <v>882</v>
      </c>
      <c r="L109" t="s">
        <v>881</v>
      </c>
      <c r="M109">
        <v>22</v>
      </c>
      <c r="N109" t="s">
        <v>978</v>
      </c>
      <c r="O109">
        <v>16</v>
      </c>
      <c r="P109">
        <v>565035</v>
      </c>
      <c r="Q109">
        <v>113007</v>
      </c>
      <c r="R109">
        <v>41739</v>
      </c>
      <c r="S109">
        <v>446.45763888888899</v>
      </c>
      <c r="T109">
        <v>2015</v>
      </c>
      <c r="U109">
        <v>6</v>
      </c>
      <c r="V109" t="s">
        <v>1005</v>
      </c>
    </row>
    <row r="110" spans="1:22" x14ac:dyDescent="0.25">
      <c r="A110" t="s">
        <v>379</v>
      </c>
      <c r="B110">
        <v>262</v>
      </c>
      <c r="C110">
        <v>354</v>
      </c>
      <c r="D110" t="s">
        <v>993</v>
      </c>
      <c r="E110">
        <v>0.4</v>
      </c>
      <c r="F110">
        <v>3</v>
      </c>
      <c r="G110" t="s">
        <v>126</v>
      </c>
      <c r="H110" t="s">
        <v>5</v>
      </c>
      <c r="I110" t="s">
        <v>13</v>
      </c>
      <c r="J110">
        <v>276</v>
      </c>
      <c r="K110" t="s">
        <v>882</v>
      </c>
      <c r="L110" t="s">
        <v>881</v>
      </c>
      <c r="M110">
        <v>22</v>
      </c>
      <c r="N110" t="s">
        <v>966</v>
      </c>
      <c r="O110">
        <v>4</v>
      </c>
      <c r="P110">
        <v>4338832</v>
      </c>
      <c r="Q110">
        <v>1735532.8</v>
      </c>
      <c r="R110">
        <v>41709</v>
      </c>
      <c r="S110">
        <v>476.45763888888899</v>
      </c>
      <c r="T110">
        <v>2015</v>
      </c>
      <c r="U110">
        <v>6</v>
      </c>
      <c r="V110" t="s">
        <v>1005</v>
      </c>
    </row>
    <row r="111" spans="1:22" x14ac:dyDescent="0.25">
      <c r="A111" t="s">
        <v>370</v>
      </c>
      <c r="B111">
        <v>97</v>
      </c>
      <c r="C111">
        <v>378</v>
      </c>
      <c r="D111" t="s">
        <v>993</v>
      </c>
      <c r="E111">
        <v>0.4</v>
      </c>
      <c r="F111">
        <v>3</v>
      </c>
      <c r="G111" t="s">
        <v>302</v>
      </c>
      <c r="H111" t="s">
        <v>289</v>
      </c>
      <c r="I111" t="s">
        <v>13</v>
      </c>
      <c r="J111">
        <v>70</v>
      </c>
      <c r="K111" t="s">
        <v>882</v>
      </c>
      <c r="L111" t="s">
        <v>881</v>
      </c>
      <c r="M111">
        <v>22</v>
      </c>
      <c r="N111" t="s">
        <v>963</v>
      </c>
      <c r="O111">
        <v>1</v>
      </c>
      <c r="P111">
        <v>1446339</v>
      </c>
      <c r="Q111">
        <v>578535.6</v>
      </c>
      <c r="R111">
        <v>41685</v>
      </c>
      <c r="S111">
        <v>500.45763888888899</v>
      </c>
      <c r="T111">
        <v>2015</v>
      </c>
      <c r="U111">
        <v>6</v>
      </c>
      <c r="V111" t="s">
        <v>1005</v>
      </c>
    </row>
    <row r="112" spans="1:22" x14ac:dyDescent="0.25">
      <c r="A112" t="s">
        <v>13</v>
      </c>
      <c r="B112">
        <v>422</v>
      </c>
      <c r="C112">
        <v>405</v>
      </c>
      <c r="D112" t="s">
        <v>993</v>
      </c>
      <c r="E112">
        <v>0.4</v>
      </c>
      <c r="F112">
        <v>3</v>
      </c>
      <c r="G112" t="s">
        <v>148</v>
      </c>
      <c r="H112" t="s">
        <v>5</v>
      </c>
      <c r="I112" t="s">
        <v>6</v>
      </c>
      <c r="J112">
        <v>316</v>
      </c>
      <c r="K112" t="s">
        <v>882</v>
      </c>
      <c r="L112" t="s">
        <v>881</v>
      </c>
      <c r="M112">
        <v>22</v>
      </c>
      <c r="N112" t="s">
        <v>971</v>
      </c>
      <c r="O112">
        <v>9</v>
      </c>
      <c r="P112">
        <v>8286539</v>
      </c>
      <c r="Q112">
        <v>3314615.6</v>
      </c>
      <c r="R112">
        <v>41744</v>
      </c>
      <c r="S112">
        <v>441.45763888888899</v>
      </c>
      <c r="T112">
        <v>2015</v>
      </c>
      <c r="U112">
        <v>6</v>
      </c>
      <c r="V112" t="s">
        <v>1005</v>
      </c>
    </row>
    <row r="113" spans="1:22" x14ac:dyDescent="0.25">
      <c r="A113" t="s">
        <v>370</v>
      </c>
      <c r="B113">
        <v>86</v>
      </c>
      <c r="C113">
        <v>413</v>
      </c>
      <c r="D113" t="s">
        <v>993</v>
      </c>
      <c r="E113">
        <v>0.4</v>
      </c>
      <c r="F113">
        <v>3</v>
      </c>
      <c r="G113" t="s">
        <v>99</v>
      </c>
      <c r="H113" t="s">
        <v>5</v>
      </c>
      <c r="I113" t="s">
        <v>6</v>
      </c>
      <c r="J113">
        <v>220</v>
      </c>
      <c r="K113" t="s">
        <v>882</v>
      </c>
      <c r="L113" t="s">
        <v>881</v>
      </c>
      <c r="M113">
        <v>22</v>
      </c>
      <c r="N113" t="s">
        <v>970</v>
      </c>
      <c r="O113">
        <v>8</v>
      </c>
      <c r="P113">
        <v>1286738</v>
      </c>
      <c r="Q113">
        <v>514695.2</v>
      </c>
      <c r="R113">
        <v>41645</v>
      </c>
      <c r="S113">
        <v>540.45763888888905</v>
      </c>
      <c r="T113">
        <v>2015</v>
      </c>
      <c r="U113">
        <v>6</v>
      </c>
      <c r="V113" t="s">
        <v>1005</v>
      </c>
    </row>
    <row r="114" spans="1:22" x14ac:dyDescent="0.25">
      <c r="A114" t="s">
        <v>379</v>
      </c>
      <c r="B114">
        <v>228</v>
      </c>
      <c r="C114">
        <v>344</v>
      </c>
      <c r="D114" t="s">
        <v>992</v>
      </c>
      <c r="E114">
        <v>0.2</v>
      </c>
      <c r="F114">
        <v>2</v>
      </c>
      <c r="G114" t="s">
        <v>118</v>
      </c>
      <c r="H114" t="s">
        <v>5</v>
      </c>
      <c r="I114" t="s">
        <v>6</v>
      </c>
      <c r="J114">
        <v>267</v>
      </c>
      <c r="K114" t="s">
        <v>882</v>
      </c>
      <c r="L114" t="s">
        <v>881</v>
      </c>
      <c r="M114">
        <v>22</v>
      </c>
      <c r="N114" t="s">
        <v>986</v>
      </c>
      <c r="O114">
        <v>24</v>
      </c>
      <c r="P114">
        <v>3700117</v>
      </c>
      <c r="Q114">
        <v>740023.4</v>
      </c>
      <c r="R114">
        <v>41668</v>
      </c>
      <c r="S114">
        <v>516.45763888888905</v>
      </c>
      <c r="T114">
        <v>2015</v>
      </c>
      <c r="U114">
        <v>6</v>
      </c>
      <c r="V114" t="s">
        <v>1005</v>
      </c>
    </row>
    <row r="115" spans="1:22" x14ac:dyDescent="0.25">
      <c r="A115" t="s">
        <v>370</v>
      </c>
      <c r="B115">
        <v>57</v>
      </c>
      <c r="C115">
        <v>382</v>
      </c>
      <c r="D115" t="s">
        <v>993</v>
      </c>
      <c r="E115">
        <v>0.4</v>
      </c>
      <c r="F115">
        <v>3</v>
      </c>
      <c r="G115" t="s">
        <v>133</v>
      </c>
      <c r="H115" t="s">
        <v>5</v>
      </c>
      <c r="I115" t="s">
        <v>13</v>
      </c>
      <c r="J115">
        <v>296</v>
      </c>
      <c r="K115" t="s">
        <v>882</v>
      </c>
      <c r="L115" t="s">
        <v>881</v>
      </c>
      <c r="M115">
        <v>22</v>
      </c>
      <c r="N115" t="s">
        <v>969</v>
      </c>
      <c r="O115">
        <v>7</v>
      </c>
      <c r="P115">
        <v>740103</v>
      </c>
      <c r="Q115">
        <v>296041.2</v>
      </c>
      <c r="R115">
        <v>41640</v>
      </c>
      <c r="S115">
        <v>544.45763888888905</v>
      </c>
      <c r="T115">
        <v>2015</v>
      </c>
      <c r="U115">
        <v>6</v>
      </c>
      <c r="V115" t="s">
        <v>1005</v>
      </c>
    </row>
    <row r="116" spans="1:22" x14ac:dyDescent="0.25">
      <c r="A116" t="s">
        <v>379</v>
      </c>
      <c r="B116">
        <v>266</v>
      </c>
      <c r="C116">
        <v>385</v>
      </c>
      <c r="D116" t="s">
        <v>992</v>
      </c>
      <c r="E116">
        <v>0.2</v>
      </c>
      <c r="F116">
        <v>2</v>
      </c>
      <c r="G116" t="s">
        <v>136</v>
      </c>
      <c r="H116" t="s">
        <v>5</v>
      </c>
      <c r="I116" t="s">
        <v>6</v>
      </c>
      <c r="J116">
        <v>299</v>
      </c>
      <c r="K116" t="s">
        <v>882</v>
      </c>
      <c r="L116" t="s">
        <v>881</v>
      </c>
      <c r="M116">
        <v>22</v>
      </c>
      <c r="N116" t="s">
        <v>972</v>
      </c>
      <c r="O116">
        <v>10</v>
      </c>
      <c r="P116">
        <v>4415130</v>
      </c>
      <c r="Q116">
        <v>883026</v>
      </c>
      <c r="R116">
        <v>41738</v>
      </c>
      <c r="S116">
        <v>446.45763888888899</v>
      </c>
      <c r="T116">
        <v>2015</v>
      </c>
      <c r="U116">
        <v>6</v>
      </c>
      <c r="V116" t="s">
        <v>1005</v>
      </c>
    </row>
    <row r="117" spans="1:22" x14ac:dyDescent="0.25">
      <c r="A117" t="s">
        <v>379</v>
      </c>
      <c r="B117">
        <v>287</v>
      </c>
      <c r="C117">
        <v>387</v>
      </c>
      <c r="D117" t="s">
        <v>992</v>
      </c>
      <c r="E117">
        <v>0.2</v>
      </c>
      <c r="F117">
        <v>2</v>
      </c>
      <c r="G117" t="s">
        <v>109</v>
      </c>
      <c r="H117" t="s">
        <v>5</v>
      </c>
      <c r="I117" t="s">
        <v>6</v>
      </c>
      <c r="J117">
        <v>246</v>
      </c>
      <c r="K117" t="s">
        <v>882</v>
      </c>
      <c r="L117" t="s">
        <v>881</v>
      </c>
      <c r="M117">
        <v>22</v>
      </c>
      <c r="N117" t="s">
        <v>987</v>
      </c>
      <c r="O117">
        <v>25</v>
      </c>
      <c r="P117">
        <v>4915845</v>
      </c>
      <c r="Q117">
        <v>983169</v>
      </c>
      <c r="R117">
        <v>41656</v>
      </c>
      <c r="S117">
        <v>528.45763888888905</v>
      </c>
      <c r="T117">
        <v>2015</v>
      </c>
      <c r="U117">
        <v>6</v>
      </c>
      <c r="V117" t="s">
        <v>1005</v>
      </c>
    </row>
    <row r="118" spans="1:22" x14ac:dyDescent="0.25">
      <c r="A118" t="s">
        <v>13</v>
      </c>
      <c r="B118">
        <v>327</v>
      </c>
      <c r="C118">
        <v>388</v>
      </c>
      <c r="D118" t="s">
        <v>992</v>
      </c>
      <c r="E118">
        <v>0.2</v>
      </c>
      <c r="F118">
        <v>2</v>
      </c>
      <c r="G118" t="s">
        <v>348</v>
      </c>
      <c r="H118" t="s">
        <v>289</v>
      </c>
      <c r="I118" t="s">
        <v>13</v>
      </c>
      <c r="J118">
        <v>301</v>
      </c>
      <c r="K118" t="s">
        <v>882</v>
      </c>
      <c r="L118" t="s">
        <v>881</v>
      </c>
      <c r="M118">
        <v>22</v>
      </c>
      <c r="N118" t="s">
        <v>985</v>
      </c>
      <c r="O118">
        <v>23</v>
      </c>
      <c r="P118">
        <v>5672615</v>
      </c>
      <c r="Q118">
        <v>1134523</v>
      </c>
      <c r="R118">
        <v>41655</v>
      </c>
      <c r="S118">
        <v>529.45763888888905</v>
      </c>
      <c r="T118">
        <v>2015</v>
      </c>
      <c r="U118">
        <v>6</v>
      </c>
      <c r="V118" t="s">
        <v>1005</v>
      </c>
    </row>
    <row r="119" spans="1:22" x14ac:dyDescent="0.25">
      <c r="A119" t="s">
        <v>379</v>
      </c>
      <c r="B119">
        <v>187</v>
      </c>
      <c r="C119">
        <v>389</v>
      </c>
      <c r="D119" t="s">
        <v>992</v>
      </c>
      <c r="E119">
        <v>0.2</v>
      </c>
      <c r="F119">
        <v>2</v>
      </c>
      <c r="G119" t="s">
        <v>349</v>
      </c>
      <c r="H119" t="s">
        <v>289</v>
      </c>
      <c r="I119" t="s">
        <v>6</v>
      </c>
      <c r="J119">
        <v>302</v>
      </c>
      <c r="K119" t="s">
        <v>882</v>
      </c>
      <c r="L119" t="s">
        <v>881</v>
      </c>
      <c r="M119">
        <v>22</v>
      </c>
      <c r="N119" t="s">
        <v>976</v>
      </c>
      <c r="O119">
        <v>14</v>
      </c>
      <c r="P119">
        <v>3085396</v>
      </c>
      <c r="Q119">
        <v>617079.19999999995</v>
      </c>
      <c r="R119">
        <v>41746</v>
      </c>
      <c r="S119">
        <v>438.45763888888899</v>
      </c>
      <c r="T119">
        <v>2015</v>
      </c>
      <c r="U119">
        <v>6</v>
      </c>
      <c r="V119" t="s">
        <v>1005</v>
      </c>
    </row>
    <row r="120" spans="1:22" x14ac:dyDescent="0.25">
      <c r="A120" t="s">
        <v>370</v>
      </c>
      <c r="B120">
        <v>2</v>
      </c>
      <c r="C120">
        <v>483</v>
      </c>
      <c r="D120" t="s">
        <v>992</v>
      </c>
      <c r="E120">
        <v>0.2</v>
      </c>
      <c r="F120">
        <v>2</v>
      </c>
      <c r="G120" t="s">
        <v>162</v>
      </c>
      <c r="H120" t="s">
        <v>5</v>
      </c>
      <c r="I120" t="s">
        <v>13</v>
      </c>
      <c r="J120">
        <v>356</v>
      </c>
      <c r="K120" t="s">
        <v>882</v>
      </c>
      <c r="L120" t="s">
        <v>881</v>
      </c>
      <c r="M120">
        <v>22</v>
      </c>
      <c r="N120" t="s">
        <v>973</v>
      </c>
      <c r="O120">
        <v>11</v>
      </c>
      <c r="P120">
        <v>24700</v>
      </c>
      <c r="Q120">
        <v>4940</v>
      </c>
      <c r="R120">
        <v>41762</v>
      </c>
      <c r="S120">
        <v>419.45763888888899</v>
      </c>
      <c r="T120">
        <v>2015</v>
      </c>
      <c r="U120">
        <v>6</v>
      </c>
      <c r="V120" t="s">
        <v>1005</v>
      </c>
    </row>
    <row r="121" spans="1:22" x14ac:dyDescent="0.25">
      <c r="A121" t="s">
        <v>379</v>
      </c>
      <c r="B121">
        <v>317</v>
      </c>
      <c r="C121">
        <v>364</v>
      </c>
      <c r="D121" t="s">
        <v>992</v>
      </c>
      <c r="E121">
        <v>0.2</v>
      </c>
      <c r="F121">
        <v>2</v>
      </c>
      <c r="G121" t="s">
        <v>268</v>
      </c>
      <c r="H121" t="s">
        <v>165</v>
      </c>
      <c r="I121" t="s">
        <v>6</v>
      </c>
      <c r="J121">
        <v>285</v>
      </c>
      <c r="K121" t="s">
        <v>882</v>
      </c>
      <c r="L121" t="s">
        <v>881</v>
      </c>
      <c r="M121">
        <v>22</v>
      </c>
      <c r="N121" t="s">
        <v>966</v>
      </c>
      <c r="O121">
        <v>4</v>
      </c>
      <c r="P121">
        <v>5438441</v>
      </c>
      <c r="Q121">
        <v>1087688.2</v>
      </c>
      <c r="R121">
        <v>41808</v>
      </c>
      <c r="S121">
        <v>372.45763888888899</v>
      </c>
      <c r="T121">
        <v>2015</v>
      </c>
      <c r="U121">
        <v>6</v>
      </c>
      <c r="V121" t="s">
        <v>1005</v>
      </c>
    </row>
    <row r="122" spans="1:22" x14ac:dyDescent="0.25">
      <c r="A122" t="s">
        <v>370</v>
      </c>
      <c r="B122">
        <v>130</v>
      </c>
      <c r="C122">
        <v>357</v>
      </c>
      <c r="D122" t="s">
        <v>992</v>
      </c>
      <c r="E122">
        <v>0.2</v>
      </c>
      <c r="F122">
        <v>2</v>
      </c>
      <c r="G122" t="s">
        <v>129</v>
      </c>
      <c r="H122" t="s">
        <v>5</v>
      </c>
      <c r="I122" t="s">
        <v>13</v>
      </c>
      <c r="J122">
        <v>279</v>
      </c>
      <c r="K122" t="s">
        <v>882</v>
      </c>
      <c r="L122" t="s">
        <v>881</v>
      </c>
      <c r="M122">
        <v>22</v>
      </c>
      <c r="N122" t="s">
        <v>982</v>
      </c>
      <c r="O122">
        <v>20</v>
      </c>
      <c r="P122">
        <v>1922932</v>
      </c>
      <c r="Q122">
        <v>384586.4</v>
      </c>
      <c r="R122">
        <v>41714</v>
      </c>
      <c r="S122">
        <v>464.45763888888899</v>
      </c>
      <c r="T122">
        <v>2015</v>
      </c>
      <c r="U122">
        <v>6</v>
      </c>
      <c r="V122" t="s">
        <v>1005</v>
      </c>
    </row>
    <row r="123" spans="1:22" x14ac:dyDescent="0.25">
      <c r="A123" t="s">
        <v>370</v>
      </c>
      <c r="B123">
        <v>59</v>
      </c>
      <c r="C123">
        <v>356</v>
      </c>
      <c r="D123" t="s">
        <v>992</v>
      </c>
      <c r="E123">
        <v>0.2</v>
      </c>
      <c r="F123">
        <v>2</v>
      </c>
      <c r="G123" t="s">
        <v>128</v>
      </c>
      <c r="H123" t="s">
        <v>5</v>
      </c>
      <c r="I123" t="s">
        <v>6</v>
      </c>
      <c r="J123">
        <v>278</v>
      </c>
      <c r="K123" t="s">
        <v>882</v>
      </c>
      <c r="L123" t="s">
        <v>881</v>
      </c>
      <c r="M123">
        <v>22</v>
      </c>
      <c r="N123" t="s">
        <v>982</v>
      </c>
      <c r="O123">
        <v>20</v>
      </c>
      <c r="P123">
        <v>767582</v>
      </c>
      <c r="Q123">
        <v>153516.4</v>
      </c>
      <c r="R123">
        <v>41763</v>
      </c>
      <c r="S123">
        <v>409.45763888888899</v>
      </c>
      <c r="T123">
        <v>2015</v>
      </c>
      <c r="U123">
        <v>6</v>
      </c>
      <c r="V123" t="s">
        <v>1005</v>
      </c>
    </row>
    <row r="124" spans="1:22" x14ac:dyDescent="0.25">
      <c r="A124" t="s">
        <v>370</v>
      </c>
      <c r="B124">
        <v>110</v>
      </c>
      <c r="C124">
        <v>179</v>
      </c>
      <c r="D124" t="s">
        <v>992</v>
      </c>
      <c r="E124">
        <v>0.2</v>
      </c>
      <c r="F124">
        <v>2</v>
      </c>
      <c r="G124" t="s">
        <v>65</v>
      </c>
      <c r="H124" t="s">
        <v>5</v>
      </c>
      <c r="I124" t="s">
        <v>11</v>
      </c>
      <c r="J124">
        <v>143</v>
      </c>
      <c r="K124" t="s">
        <v>882</v>
      </c>
      <c r="L124" t="s">
        <v>881</v>
      </c>
      <c r="M124">
        <v>22</v>
      </c>
      <c r="N124" t="s">
        <v>978</v>
      </c>
      <c r="O124">
        <v>16</v>
      </c>
      <c r="P124">
        <v>1646049</v>
      </c>
      <c r="Q124">
        <v>329209.8</v>
      </c>
      <c r="R124">
        <v>41731</v>
      </c>
      <c r="S124">
        <v>439.45763888888899</v>
      </c>
      <c r="T124">
        <v>2015</v>
      </c>
      <c r="U124">
        <v>6</v>
      </c>
      <c r="V124" t="s">
        <v>1005</v>
      </c>
    </row>
    <row r="125" spans="1:22" x14ac:dyDescent="0.25">
      <c r="A125" t="s">
        <v>370</v>
      </c>
      <c r="B125">
        <v>138</v>
      </c>
      <c r="C125">
        <v>181</v>
      </c>
      <c r="D125" t="s">
        <v>992</v>
      </c>
      <c r="E125">
        <v>0.2</v>
      </c>
      <c r="F125">
        <v>2</v>
      </c>
      <c r="G125" t="s">
        <v>67</v>
      </c>
      <c r="H125" t="s">
        <v>5</v>
      </c>
      <c r="I125" t="s">
        <v>11</v>
      </c>
      <c r="J125">
        <v>145</v>
      </c>
      <c r="K125" t="s">
        <v>882</v>
      </c>
      <c r="L125" t="s">
        <v>881</v>
      </c>
      <c r="M125">
        <v>22</v>
      </c>
      <c r="N125" t="s">
        <v>985</v>
      </c>
      <c r="O125">
        <v>23</v>
      </c>
      <c r="P125">
        <v>2121888</v>
      </c>
      <c r="Q125">
        <v>424377.59999999998</v>
      </c>
      <c r="R125">
        <v>41681</v>
      </c>
      <c r="S125">
        <v>489.45763888888899</v>
      </c>
      <c r="T125">
        <v>2015</v>
      </c>
      <c r="U125">
        <v>6</v>
      </c>
      <c r="V125" t="s">
        <v>1005</v>
      </c>
    </row>
    <row r="126" spans="1:22" x14ac:dyDescent="0.25">
      <c r="A126" t="s">
        <v>379</v>
      </c>
      <c r="B126">
        <v>162</v>
      </c>
      <c r="C126">
        <v>183</v>
      </c>
      <c r="D126" t="s">
        <v>992</v>
      </c>
      <c r="E126">
        <v>0.2</v>
      </c>
      <c r="F126">
        <v>2</v>
      </c>
      <c r="G126" t="s">
        <v>69</v>
      </c>
      <c r="H126" t="s">
        <v>5</v>
      </c>
      <c r="I126" t="s">
        <v>11</v>
      </c>
      <c r="J126">
        <v>147</v>
      </c>
      <c r="K126" t="s">
        <v>882</v>
      </c>
      <c r="L126" t="s">
        <v>881</v>
      </c>
      <c r="M126">
        <v>22</v>
      </c>
      <c r="N126" t="s">
        <v>985</v>
      </c>
      <c r="O126">
        <v>23</v>
      </c>
      <c r="P126">
        <v>2461379</v>
      </c>
      <c r="Q126">
        <v>492275.8</v>
      </c>
      <c r="R126">
        <v>41730</v>
      </c>
      <c r="S126">
        <v>440.45763888888899</v>
      </c>
      <c r="T126">
        <v>2015</v>
      </c>
      <c r="U126">
        <v>6</v>
      </c>
      <c r="V126" t="s">
        <v>1005</v>
      </c>
    </row>
    <row r="127" spans="1:22" x14ac:dyDescent="0.25">
      <c r="A127" t="s">
        <v>370</v>
      </c>
      <c r="B127">
        <v>149</v>
      </c>
      <c r="C127">
        <v>184</v>
      </c>
      <c r="D127" t="s">
        <v>993</v>
      </c>
      <c r="E127">
        <v>0.4</v>
      </c>
      <c r="F127">
        <v>3</v>
      </c>
      <c r="G127" t="s">
        <v>70</v>
      </c>
      <c r="H127" t="s">
        <v>5</v>
      </c>
      <c r="I127" t="s">
        <v>11</v>
      </c>
      <c r="J127">
        <v>148</v>
      </c>
      <c r="K127" t="s">
        <v>882</v>
      </c>
      <c r="L127" t="s">
        <v>881</v>
      </c>
      <c r="M127">
        <v>22</v>
      </c>
      <c r="N127" t="s">
        <v>980</v>
      </c>
      <c r="O127">
        <v>18</v>
      </c>
      <c r="P127">
        <v>2211507</v>
      </c>
      <c r="Q127">
        <v>884602.8</v>
      </c>
      <c r="R127">
        <v>41805</v>
      </c>
      <c r="S127">
        <v>365.45763888888899</v>
      </c>
      <c r="T127">
        <v>2015</v>
      </c>
      <c r="U127">
        <v>6</v>
      </c>
      <c r="V127" t="s">
        <v>1005</v>
      </c>
    </row>
    <row r="128" spans="1:22" x14ac:dyDescent="0.25">
      <c r="A128" t="s">
        <v>370</v>
      </c>
      <c r="B128">
        <v>145</v>
      </c>
      <c r="C128">
        <v>55</v>
      </c>
      <c r="D128" t="s">
        <v>992</v>
      </c>
      <c r="E128">
        <v>0.2</v>
      </c>
      <c r="F128">
        <v>2</v>
      </c>
      <c r="G128" t="s">
        <v>8</v>
      </c>
      <c r="H128" t="s">
        <v>5</v>
      </c>
      <c r="I128" t="s">
        <v>6</v>
      </c>
      <c r="J128">
        <v>11</v>
      </c>
      <c r="K128" t="s">
        <v>882</v>
      </c>
      <c r="L128" t="s">
        <v>881</v>
      </c>
      <c r="M128">
        <v>22</v>
      </c>
      <c r="N128" t="s">
        <v>981</v>
      </c>
      <c r="O128">
        <v>19</v>
      </c>
      <c r="P128">
        <v>2185792</v>
      </c>
      <c r="Q128">
        <v>437158.40000000002</v>
      </c>
      <c r="R128">
        <v>41699</v>
      </c>
      <c r="S128">
        <v>457.45763888888899</v>
      </c>
      <c r="T128">
        <v>2015</v>
      </c>
      <c r="U128">
        <v>6</v>
      </c>
      <c r="V128" t="s">
        <v>1005</v>
      </c>
    </row>
    <row r="129" spans="1:22" x14ac:dyDescent="0.25">
      <c r="A129" t="s">
        <v>379</v>
      </c>
      <c r="B129">
        <v>179</v>
      </c>
      <c r="C129">
        <v>70</v>
      </c>
      <c r="D129" t="s">
        <v>992</v>
      </c>
      <c r="E129">
        <v>0.2</v>
      </c>
      <c r="F129">
        <v>2</v>
      </c>
      <c r="G129" t="s">
        <v>8</v>
      </c>
      <c r="H129" t="s">
        <v>5</v>
      </c>
      <c r="I129" t="s">
        <v>6</v>
      </c>
      <c r="J129">
        <v>11</v>
      </c>
      <c r="K129" t="s">
        <v>882</v>
      </c>
      <c r="L129" t="s">
        <v>881</v>
      </c>
      <c r="M129">
        <v>22</v>
      </c>
      <c r="N129" t="s">
        <v>968</v>
      </c>
      <c r="O129">
        <v>6</v>
      </c>
      <c r="P129">
        <v>2707103</v>
      </c>
      <c r="Q129">
        <v>541420.6</v>
      </c>
      <c r="R129">
        <v>41760</v>
      </c>
      <c r="S129">
        <v>396.45763888888899</v>
      </c>
      <c r="T129">
        <v>2015</v>
      </c>
      <c r="U129">
        <v>6</v>
      </c>
      <c r="V129" t="s">
        <v>1005</v>
      </c>
    </row>
    <row r="130" spans="1:22" x14ac:dyDescent="0.25">
      <c r="A130" t="s">
        <v>370</v>
      </c>
      <c r="B130">
        <v>16</v>
      </c>
      <c r="C130">
        <v>342</v>
      </c>
      <c r="D130" t="s">
        <v>992</v>
      </c>
      <c r="E130">
        <v>0.2</v>
      </c>
      <c r="F130">
        <v>2</v>
      </c>
      <c r="G130" t="s">
        <v>341</v>
      </c>
      <c r="H130" t="s">
        <v>289</v>
      </c>
      <c r="I130" t="s">
        <v>6</v>
      </c>
      <c r="J130">
        <v>265</v>
      </c>
      <c r="K130" t="s">
        <v>882</v>
      </c>
      <c r="L130" t="s">
        <v>881</v>
      </c>
      <c r="M130">
        <v>22</v>
      </c>
      <c r="N130" t="s">
        <v>976</v>
      </c>
      <c r="O130">
        <v>14</v>
      </c>
      <c r="P130">
        <v>126582</v>
      </c>
      <c r="Q130">
        <v>25316.400000000001</v>
      </c>
      <c r="R130">
        <v>41730</v>
      </c>
      <c r="S130">
        <v>426.45763888888899</v>
      </c>
      <c r="T130">
        <v>2015</v>
      </c>
      <c r="U130">
        <v>6</v>
      </c>
      <c r="V130" t="s">
        <v>1005</v>
      </c>
    </row>
    <row r="131" spans="1:22" x14ac:dyDescent="0.25">
      <c r="A131" t="s">
        <v>370</v>
      </c>
      <c r="B131">
        <v>66</v>
      </c>
      <c r="C131">
        <v>180</v>
      </c>
      <c r="D131" t="s">
        <v>992</v>
      </c>
      <c r="E131">
        <v>0.2</v>
      </c>
      <c r="F131">
        <v>2</v>
      </c>
      <c r="G131" t="s">
        <v>66</v>
      </c>
      <c r="H131" t="s">
        <v>5</v>
      </c>
      <c r="I131" t="s">
        <v>11</v>
      </c>
      <c r="J131">
        <v>144</v>
      </c>
      <c r="K131" t="s">
        <v>882</v>
      </c>
      <c r="L131" t="s">
        <v>881</v>
      </c>
      <c r="M131">
        <v>22</v>
      </c>
      <c r="N131" t="s">
        <v>984</v>
      </c>
      <c r="O131">
        <v>22</v>
      </c>
      <c r="P131">
        <v>930892</v>
      </c>
      <c r="Q131">
        <v>186178.4</v>
      </c>
      <c r="R131">
        <v>41754</v>
      </c>
      <c r="S131">
        <v>401.45763888888899</v>
      </c>
      <c r="T131">
        <v>2015</v>
      </c>
      <c r="U131">
        <v>5</v>
      </c>
      <c r="V131" t="s">
        <v>1006</v>
      </c>
    </row>
    <row r="132" spans="1:22" x14ac:dyDescent="0.25">
      <c r="A132" t="s">
        <v>370</v>
      </c>
      <c r="B132">
        <v>15</v>
      </c>
      <c r="C132">
        <v>402</v>
      </c>
      <c r="D132" t="s">
        <v>993</v>
      </c>
      <c r="E132">
        <v>0.4</v>
      </c>
      <c r="F132">
        <v>3</v>
      </c>
      <c r="G132" t="s">
        <v>106</v>
      </c>
      <c r="H132" t="s">
        <v>5</v>
      </c>
      <c r="I132" t="s">
        <v>6</v>
      </c>
      <c r="J132">
        <v>239</v>
      </c>
      <c r="K132" t="s">
        <v>882</v>
      </c>
      <c r="L132" t="s">
        <v>881</v>
      </c>
      <c r="M132">
        <v>22</v>
      </c>
      <c r="N132" t="s">
        <v>983</v>
      </c>
      <c r="O132">
        <v>21</v>
      </c>
      <c r="P132">
        <v>124644</v>
      </c>
      <c r="Q132">
        <v>49857.599999999999</v>
      </c>
      <c r="R132">
        <v>41751</v>
      </c>
      <c r="S132">
        <v>404.45763888888899</v>
      </c>
      <c r="T132">
        <v>2015</v>
      </c>
      <c r="U132">
        <v>5</v>
      </c>
      <c r="V132" t="s">
        <v>1006</v>
      </c>
    </row>
    <row r="133" spans="1:22" x14ac:dyDescent="0.25">
      <c r="A133" t="s">
        <v>370</v>
      </c>
      <c r="B133">
        <v>103</v>
      </c>
      <c r="C133">
        <v>480</v>
      </c>
      <c r="D133" t="s">
        <v>993</v>
      </c>
      <c r="E133">
        <v>0.4</v>
      </c>
      <c r="F133">
        <v>3</v>
      </c>
      <c r="G133" t="s">
        <v>196</v>
      </c>
      <c r="H133" t="s">
        <v>165</v>
      </c>
      <c r="I133" t="s">
        <v>6</v>
      </c>
      <c r="J133">
        <v>69</v>
      </c>
      <c r="K133" t="s">
        <v>882</v>
      </c>
      <c r="L133" t="s">
        <v>881</v>
      </c>
      <c r="M133">
        <v>22</v>
      </c>
      <c r="N133" t="s">
        <v>985</v>
      </c>
      <c r="O133">
        <v>23</v>
      </c>
      <c r="P133">
        <v>1513800</v>
      </c>
      <c r="Q133">
        <v>605520</v>
      </c>
      <c r="R133">
        <v>41731</v>
      </c>
      <c r="S133">
        <v>424.45763888888899</v>
      </c>
      <c r="T133">
        <v>2015</v>
      </c>
      <c r="U133">
        <v>5</v>
      </c>
      <c r="V133" t="s">
        <v>1006</v>
      </c>
    </row>
    <row r="134" spans="1:22" x14ac:dyDescent="0.25">
      <c r="A134" t="s">
        <v>370</v>
      </c>
      <c r="B134">
        <v>61</v>
      </c>
      <c r="C134">
        <v>301</v>
      </c>
      <c r="D134" t="s">
        <v>992</v>
      </c>
      <c r="E134">
        <v>0.2</v>
      </c>
      <c r="F134">
        <v>2</v>
      </c>
      <c r="G134" t="s">
        <v>259</v>
      </c>
      <c r="H134" t="s">
        <v>165</v>
      </c>
      <c r="I134" t="s">
        <v>6</v>
      </c>
      <c r="J134">
        <v>237</v>
      </c>
      <c r="K134" t="s">
        <v>882</v>
      </c>
      <c r="L134" t="s">
        <v>881</v>
      </c>
      <c r="M134">
        <v>22</v>
      </c>
      <c r="N134" t="s">
        <v>978</v>
      </c>
      <c r="O134">
        <v>16</v>
      </c>
      <c r="P134">
        <v>825397</v>
      </c>
      <c r="Q134">
        <v>165079.4</v>
      </c>
      <c r="R134">
        <v>41699</v>
      </c>
      <c r="S134">
        <v>454.45763888888899</v>
      </c>
      <c r="T134">
        <v>2015</v>
      </c>
      <c r="U134">
        <v>5</v>
      </c>
      <c r="V134" t="s">
        <v>1006</v>
      </c>
    </row>
    <row r="135" spans="1:22" x14ac:dyDescent="0.25">
      <c r="A135" t="s">
        <v>370</v>
      </c>
      <c r="B135">
        <v>131</v>
      </c>
      <c r="C135">
        <v>343</v>
      </c>
      <c r="D135" t="s">
        <v>994</v>
      </c>
      <c r="E135">
        <v>0.6</v>
      </c>
      <c r="F135">
        <v>4</v>
      </c>
      <c r="G135" t="s">
        <v>117</v>
      </c>
      <c r="H135" t="s">
        <v>5</v>
      </c>
      <c r="I135" t="s">
        <v>6</v>
      </c>
      <c r="J135">
        <v>266</v>
      </c>
      <c r="K135" t="s">
        <v>882</v>
      </c>
      <c r="L135" t="s">
        <v>881</v>
      </c>
      <c r="M135">
        <v>22</v>
      </c>
      <c r="N135" t="s">
        <v>966</v>
      </c>
      <c r="O135">
        <v>4</v>
      </c>
      <c r="P135">
        <v>1935082</v>
      </c>
      <c r="Q135">
        <v>1161049.2</v>
      </c>
      <c r="R135">
        <v>41780</v>
      </c>
      <c r="S135">
        <v>373.45763888888899</v>
      </c>
      <c r="T135">
        <v>2015</v>
      </c>
      <c r="U135">
        <v>5</v>
      </c>
      <c r="V135" t="s">
        <v>1006</v>
      </c>
    </row>
    <row r="136" spans="1:22" x14ac:dyDescent="0.25">
      <c r="A136" t="s">
        <v>379</v>
      </c>
      <c r="B136">
        <v>169</v>
      </c>
      <c r="C136">
        <v>368</v>
      </c>
      <c r="D136" t="s">
        <v>993</v>
      </c>
      <c r="E136">
        <v>0.4</v>
      </c>
      <c r="F136">
        <v>3</v>
      </c>
      <c r="G136" t="s">
        <v>34</v>
      </c>
      <c r="H136" t="s">
        <v>5</v>
      </c>
      <c r="I136" t="s">
        <v>6</v>
      </c>
      <c r="J136">
        <v>78</v>
      </c>
      <c r="K136" t="s">
        <v>882</v>
      </c>
      <c r="L136" t="s">
        <v>881</v>
      </c>
      <c r="M136">
        <v>22</v>
      </c>
      <c r="N136" t="s">
        <v>986</v>
      </c>
      <c r="O136">
        <v>24</v>
      </c>
      <c r="P136">
        <v>2589863</v>
      </c>
      <c r="Q136">
        <v>1035945.2</v>
      </c>
      <c r="R136">
        <v>41786</v>
      </c>
      <c r="S136">
        <v>367.45763888888899</v>
      </c>
      <c r="T136">
        <v>2015</v>
      </c>
      <c r="U136">
        <v>5</v>
      </c>
      <c r="V136" t="s">
        <v>1006</v>
      </c>
    </row>
    <row r="137" spans="1:22" x14ac:dyDescent="0.25">
      <c r="A137" t="s">
        <v>370</v>
      </c>
      <c r="B137">
        <v>160</v>
      </c>
      <c r="C137">
        <v>468</v>
      </c>
      <c r="D137" t="s">
        <v>993</v>
      </c>
      <c r="E137">
        <v>0.4</v>
      </c>
      <c r="F137">
        <v>3</v>
      </c>
      <c r="G137" t="s">
        <v>160</v>
      </c>
      <c r="H137" t="s">
        <v>5</v>
      </c>
      <c r="I137" t="s">
        <v>6</v>
      </c>
      <c r="J137">
        <v>350</v>
      </c>
      <c r="K137" t="s">
        <v>882</v>
      </c>
      <c r="L137" t="s">
        <v>881</v>
      </c>
      <c r="M137">
        <v>22</v>
      </c>
      <c r="N137" t="s">
        <v>987</v>
      </c>
      <c r="O137">
        <v>25</v>
      </c>
      <c r="P137">
        <v>2401584</v>
      </c>
      <c r="Q137">
        <v>960633.6</v>
      </c>
      <c r="R137">
        <v>41660</v>
      </c>
      <c r="S137">
        <v>486.45763888888899</v>
      </c>
      <c r="T137">
        <v>2015</v>
      </c>
      <c r="U137">
        <v>5</v>
      </c>
      <c r="V137" t="s">
        <v>1006</v>
      </c>
    </row>
    <row r="138" spans="1:22" x14ac:dyDescent="0.25">
      <c r="A138" t="s">
        <v>13</v>
      </c>
      <c r="B138">
        <v>406</v>
      </c>
      <c r="C138">
        <v>322</v>
      </c>
      <c r="D138" t="s">
        <v>993</v>
      </c>
      <c r="E138">
        <v>0.4</v>
      </c>
      <c r="F138">
        <v>3</v>
      </c>
      <c r="G138" t="s">
        <v>111</v>
      </c>
      <c r="H138" t="s">
        <v>5</v>
      </c>
      <c r="I138" t="s">
        <v>6</v>
      </c>
      <c r="J138">
        <v>249</v>
      </c>
      <c r="K138" t="s">
        <v>882</v>
      </c>
      <c r="L138" t="s">
        <v>881</v>
      </c>
      <c r="M138">
        <v>22</v>
      </c>
      <c r="N138" t="s">
        <v>965</v>
      </c>
      <c r="O138">
        <v>3</v>
      </c>
      <c r="P138">
        <v>7708066</v>
      </c>
      <c r="Q138">
        <v>3083226.4</v>
      </c>
      <c r="R138">
        <v>41732</v>
      </c>
      <c r="S138">
        <v>408.45763888888899</v>
      </c>
      <c r="T138">
        <v>2015</v>
      </c>
      <c r="U138">
        <v>5</v>
      </c>
      <c r="V138" t="s">
        <v>1006</v>
      </c>
    </row>
    <row r="139" spans="1:22" x14ac:dyDescent="0.25">
      <c r="A139" t="s">
        <v>379</v>
      </c>
      <c r="B139">
        <v>276</v>
      </c>
      <c r="C139">
        <v>319</v>
      </c>
      <c r="D139" t="s">
        <v>993</v>
      </c>
      <c r="E139">
        <v>0.4</v>
      </c>
      <c r="F139">
        <v>3</v>
      </c>
      <c r="G139" t="s">
        <v>110</v>
      </c>
      <c r="H139" t="s">
        <v>5</v>
      </c>
      <c r="I139" t="s">
        <v>6</v>
      </c>
      <c r="J139">
        <v>247</v>
      </c>
      <c r="K139" t="s">
        <v>882</v>
      </c>
      <c r="L139" t="s">
        <v>881</v>
      </c>
      <c r="M139">
        <v>22</v>
      </c>
      <c r="N139" t="s">
        <v>983</v>
      </c>
      <c r="O139">
        <v>21</v>
      </c>
      <c r="P139">
        <v>4697562</v>
      </c>
      <c r="Q139">
        <v>1879024.8</v>
      </c>
      <c r="R139">
        <v>41647</v>
      </c>
      <c r="S139">
        <v>491.45763888888899</v>
      </c>
      <c r="T139">
        <v>2015</v>
      </c>
      <c r="U139">
        <v>5</v>
      </c>
      <c r="V139" t="s">
        <v>1006</v>
      </c>
    </row>
    <row r="140" spans="1:22" x14ac:dyDescent="0.25">
      <c r="A140" t="s">
        <v>370</v>
      </c>
      <c r="B140">
        <v>74</v>
      </c>
      <c r="C140">
        <v>309</v>
      </c>
      <c r="D140" t="s">
        <v>992</v>
      </c>
      <c r="E140">
        <v>0.2</v>
      </c>
      <c r="F140">
        <v>2</v>
      </c>
      <c r="G140" t="s">
        <v>75</v>
      </c>
      <c r="H140" t="s">
        <v>5</v>
      </c>
      <c r="I140" t="s">
        <v>13</v>
      </c>
      <c r="J140">
        <v>156</v>
      </c>
      <c r="K140" t="s">
        <v>882</v>
      </c>
      <c r="L140" t="s">
        <v>881</v>
      </c>
      <c r="M140">
        <v>22</v>
      </c>
      <c r="N140" t="s">
        <v>981</v>
      </c>
      <c r="O140">
        <v>19</v>
      </c>
      <c r="P140">
        <v>1076689</v>
      </c>
      <c r="Q140">
        <v>215337.8</v>
      </c>
      <c r="R140">
        <v>41640</v>
      </c>
      <c r="S140">
        <v>485.45763888888899</v>
      </c>
      <c r="T140">
        <v>2015</v>
      </c>
      <c r="U140">
        <v>5</v>
      </c>
      <c r="V140" t="s">
        <v>1006</v>
      </c>
    </row>
    <row r="141" spans="1:22" x14ac:dyDescent="0.25">
      <c r="A141" t="s">
        <v>379</v>
      </c>
      <c r="B141">
        <v>298</v>
      </c>
      <c r="C141">
        <v>366</v>
      </c>
      <c r="D141" t="s">
        <v>992</v>
      </c>
      <c r="E141">
        <v>0.2</v>
      </c>
      <c r="F141">
        <v>2</v>
      </c>
      <c r="G141" t="s">
        <v>254</v>
      </c>
      <c r="H141" t="s">
        <v>165</v>
      </c>
      <c r="I141" t="s">
        <v>13</v>
      </c>
      <c r="J141">
        <v>229</v>
      </c>
      <c r="K141" t="s">
        <v>882</v>
      </c>
      <c r="L141" t="s">
        <v>881</v>
      </c>
      <c r="M141">
        <v>22</v>
      </c>
      <c r="N141" t="s">
        <v>984</v>
      </c>
      <c r="O141">
        <v>22</v>
      </c>
      <c r="P141">
        <v>5034222</v>
      </c>
      <c r="Q141">
        <v>1006844.4</v>
      </c>
      <c r="R141">
        <v>41640</v>
      </c>
      <c r="S141">
        <v>485.45763888888899</v>
      </c>
      <c r="T141">
        <v>2015</v>
      </c>
      <c r="U141">
        <v>5</v>
      </c>
      <c r="V141" t="s">
        <v>1006</v>
      </c>
    </row>
    <row r="142" spans="1:22" x14ac:dyDescent="0.25">
      <c r="A142" t="s">
        <v>370</v>
      </c>
      <c r="B142">
        <v>34</v>
      </c>
      <c r="C142">
        <v>482</v>
      </c>
      <c r="D142" t="s">
        <v>993</v>
      </c>
      <c r="E142">
        <v>0.4</v>
      </c>
      <c r="F142">
        <v>3</v>
      </c>
      <c r="G142" t="s">
        <v>278</v>
      </c>
      <c r="H142" t="s">
        <v>165</v>
      </c>
      <c r="I142" t="s">
        <v>6</v>
      </c>
      <c r="J142">
        <v>324</v>
      </c>
      <c r="K142" t="s">
        <v>882</v>
      </c>
      <c r="L142" t="s">
        <v>881</v>
      </c>
      <c r="M142">
        <v>22</v>
      </c>
      <c r="N142" t="s">
        <v>983</v>
      </c>
      <c r="O142">
        <v>21</v>
      </c>
      <c r="P142">
        <v>366600</v>
      </c>
      <c r="Q142">
        <v>146640</v>
      </c>
      <c r="R142">
        <v>41760</v>
      </c>
      <c r="S142">
        <v>365.45763888888899</v>
      </c>
      <c r="T142">
        <v>2015</v>
      </c>
      <c r="U142">
        <v>5</v>
      </c>
      <c r="V142" t="s">
        <v>1006</v>
      </c>
    </row>
    <row r="143" spans="1:22" x14ac:dyDescent="0.25">
      <c r="A143" t="s">
        <v>370</v>
      </c>
      <c r="B143">
        <v>25</v>
      </c>
      <c r="C143">
        <v>325</v>
      </c>
      <c r="D143" t="s">
        <v>993</v>
      </c>
      <c r="E143">
        <v>0.4</v>
      </c>
      <c r="F143">
        <v>3</v>
      </c>
      <c r="G143" t="s">
        <v>167</v>
      </c>
      <c r="H143" t="s">
        <v>165</v>
      </c>
      <c r="I143" t="s">
        <v>13</v>
      </c>
      <c r="J143">
        <v>7</v>
      </c>
      <c r="K143" t="s">
        <v>882</v>
      </c>
      <c r="L143" t="s">
        <v>881</v>
      </c>
      <c r="M143">
        <v>22</v>
      </c>
      <c r="N143" t="s">
        <v>969</v>
      </c>
      <c r="O143">
        <v>7</v>
      </c>
      <c r="P143">
        <v>234823</v>
      </c>
      <c r="Q143">
        <v>93929.2</v>
      </c>
      <c r="R143">
        <v>41706</v>
      </c>
      <c r="S143">
        <v>418.45763888888899</v>
      </c>
      <c r="T143">
        <v>2015</v>
      </c>
      <c r="U143">
        <v>4</v>
      </c>
      <c r="V143" t="s">
        <v>1007</v>
      </c>
    </row>
    <row r="144" spans="1:22" x14ac:dyDescent="0.25">
      <c r="A144" t="s">
        <v>379</v>
      </c>
      <c r="B144">
        <v>244</v>
      </c>
      <c r="C144">
        <v>191</v>
      </c>
      <c r="D144" t="s">
        <v>992</v>
      </c>
      <c r="E144">
        <v>0.2</v>
      </c>
      <c r="F144">
        <v>2</v>
      </c>
      <c r="G144" t="s">
        <v>48</v>
      </c>
      <c r="H144" t="s">
        <v>5</v>
      </c>
      <c r="I144" t="s">
        <v>11</v>
      </c>
      <c r="J144">
        <v>118</v>
      </c>
      <c r="K144" t="s">
        <v>882</v>
      </c>
      <c r="L144" t="s">
        <v>881</v>
      </c>
      <c r="M144">
        <v>22</v>
      </c>
      <c r="N144" t="s">
        <v>970</v>
      </c>
      <c r="O144">
        <v>8</v>
      </c>
      <c r="P144">
        <v>4020340</v>
      </c>
      <c r="Q144">
        <v>804068</v>
      </c>
      <c r="R144">
        <v>41684</v>
      </c>
      <c r="S144">
        <v>440.45763888888899</v>
      </c>
      <c r="T144">
        <v>2015</v>
      </c>
      <c r="U144">
        <v>4</v>
      </c>
      <c r="V144" t="s">
        <v>1007</v>
      </c>
    </row>
    <row r="145" spans="1:22" x14ac:dyDescent="0.25">
      <c r="A145" t="s">
        <v>370</v>
      </c>
      <c r="B145">
        <v>32</v>
      </c>
      <c r="C145">
        <v>171</v>
      </c>
      <c r="D145" t="s">
        <v>992</v>
      </c>
      <c r="E145">
        <v>0.2</v>
      </c>
      <c r="F145">
        <v>2</v>
      </c>
      <c r="G145" t="s">
        <v>60</v>
      </c>
      <c r="H145" t="s">
        <v>5</v>
      </c>
      <c r="I145" t="s">
        <v>11</v>
      </c>
      <c r="J145">
        <v>138</v>
      </c>
      <c r="K145" t="s">
        <v>882</v>
      </c>
      <c r="L145" t="s">
        <v>881</v>
      </c>
      <c r="M145">
        <v>22</v>
      </c>
      <c r="N145" t="s">
        <v>968</v>
      </c>
      <c r="O145">
        <v>6</v>
      </c>
      <c r="P145">
        <v>356848</v>
      </c>
      <c r="Q145">
        <v>71369.600000000006</v>
      </c>
      <c r="R145">
        <v>41662</v>
      </c>
      <c r="S145">
        <v>462.45763888888899</v>
      </c>
      <c r="T145">
        <v>2015</v>
      </c>
      <c r="U145">
        <v>4</v>
      </c>
      <c r="V145" t="s">
        <v>1007</v>
      </c>
    </row>
    <row r="146" spans="1:22" x14ac:dyDescent="0.25">
      <c r="A146" t="s">
        <v>370</v>
      </c>
      <c r="B146">
        <v>91</v>
      </c>
      <c r="C146">
        <v>195</v>
      </c>
      <c r="D146" t="s">
        <v>993</v>
      </c>
      <c r="E146">
        <v>0.4</v>
      </c>
      <c r="F146">
        <v>3</v>
      </c>
      <c r="G146" t="s">
        <v>224</v>
      </c>
      <c r="H146" t="s">
        <v>165</v>
      </c>
      <c r="I146" t="s">
        <v>6</v>
      </c>
      <c r="J146">
        <v>158</v>
      </c>
      <c r="K146" t="s">
        <v>882</v>
      </c>
      <c r="L146" t="s">
        <v>881</v>
      </c>
      <c r="M146">
        <v>22</v>
      </c>
      <c r="N146" t="s">
        <v>985</v>
      </c>
      <c r="O146">
        <v>23</v>
      </c>
      <c r="P146">
        <v>1374975</v>
      </c>
      <c r="Q146">
        <v>549990</v>
      </c>
      <c r="R146">
        <v>41743</v>
      </c>
      <c r="S146">
        <v>381.45763888888899</v>
      </c>
      <c r="T146">
        <v>2015</v>
      </c>
      <c r="U146">
        <v>4</v>
      </c>
      <c r="V146" t="s">
        <v>1007</v>
      </c>
    </row>
    <row r="147" spans="1:22" x14ac:dyDescent="0.25">
      <c r="A147" t="s">
        <v>379</v>
      </c>
      <c r="B147">
        <v>313</v>
      </c>
      <c r="C147">
        <v>208</v>
      </c>
      <c r="D147" t="s">
        <v>992</v>
      </c>
      <c r="E147">
        <v>0.2</v>
      </c>
      <c r="F147">
        <v>2</v>
      </c>
      <c r="G147" t="s">
        <v>77</v>
      </c>
      <c r="H147" t="s">
        <v>5</v>
      </c>
      <c r="I147" t="s">
        <v>6</v>
      </c>
      <c r="J147">
        <v>164</v>
      </c>
      <c r="K147" t="s">
        <v>882</v>
      </c>
      <c r="L147" t="s">
        <v>881</v>
      </c>
      <c r="M147">
        <v>22</v>
      </c>
      <c r="N147" t="s">
        <v>981</v>
      </c>
      <c r="O147">
        <v>19</v>
      </c>
      <c r="P147">
        <v>5314380</v>
      </c>
      <c r="Q147">
        <v>1062876</v>
      </c>
      <c r="R147">
        <v>41726</v>
      </c>
      <c r="S147">
        <v>398.45763888888899</v>
      </c>
      <c r="T147">
        <v>2015</v>
      </c>
      <c r="U147">
        <v>4</v>
      </c>
      <c r="V147" t="s">
        <v>1007</v>
      </c>
    </row>
    <row r="148" spans="1:22" x14ac:dyDescent="0.25">
      <c r="A148" t="s">
        <v>379</v>
      </c>
      <c r="B148">
        <v>282</v>
      </c>
      <c r="C148">
        <v>340</v>
      </c>
      <c r="D148" t="s">
        <v>994</v>
      </c>
      <c r="E148">
        <v>0.6</v>
      </c>
      <c r="F148">
        <v>4</v>
      </c>
      <c r="G148" t="s">
        <v>339</v>
      </c>
      <c r="H148" t="s">
        <v>289</v>
      </c>
      <c r="I148" t="s">
        <v>6</v>
      </c>
      <c r="J148">
        <v>263</v>
      </c>
      <c r="K148" t="s">
        <v>882</v>
      </c>
      <c r="L148" t="s">
        <v>881</v>
      </c>
      <c r="M148">
        <v>22</v>
      </c>
      <c r="N148" t="s">
        <v>964</v>
      </c>
      <c r="O148">
        <v>2</v>
      </c>
      <c r="P148">
        <v>4780762</v>
      </c>
      <c r="Q148">
        <v>2868457.2</v>
      </c>
      <c r="R148">
        <v>41699</v>
      </c>
      <c r="S148">
        <v>425.45763888888899</v>
      </c>
      <c r="T148">
        <v>2015</v>
      </c>
      <c r="U148">
        <v>4</v>
      </c>
      <c r="V148" t="s">
        <v>1007</v>
      </c>
    </row>
    <row r="149" spans="1:22" x14ac:dyDescent="0.25">
      <c r="A149" t="s">
        <v>379</v>
      </c>
      <c r="B149">
        <v>230</v>
      </c>
      <c r="C149">
        <v>429</v>
      </c>
      <c r="D149" t="s">
        <v>992</v>
      </c>
      <c r="E149">
        <v>0.2</v>
      </c>
      <c r="F149">
        <v>2</v>
      </c>
      <c r="G149" t="s">
        <v>153</v>
      </c>
      <c r="H149" t="s">
        <v>5</v>
      </c>
      <c r="I149" t="s">
        <v>6</v>
      </c>
      <c r="J149">
        <v>330</v>
      </c>
      <c r="K149" t="s">
        <v>882</v>
      </c>
      <c r="L149" t="s">
        <v>881</v>
      </c>
      <c r="M149">
        <v>22</v>
      </c>
      <c r="N149" t="s">
        <v>979</v>
      </c>
      <c r="O149">
        <v>17</v>
      </c>
      <c r="P149">
        <v>3718538</v>
      </c>
      <c r="Q149">
        <v>743707.6</v>
      </c>
      <c r="R149">
        <v>41742</v>
      </c>
      <c r="S149">
        <v>382.45763888888899</v>
      </c>
      <c r="T149">
        <v>2015</v>
      </c>
      <c r="U149">
        <v>4</v>
      </c>
      <c r="V149" t="s">
        <v>1007</v>
      </c>
    </row>
    <row r="150" spans="1:22" x14ac:dyDescent="0.25">
      <c r="A150" t="s">
        <v>370</v>
      </c>
      <c r="B150">
        <v>92</v>
      </c>
      <c r="C150">
        <v>345</v>
      </c>
      <c r="D150" t="s">
        <v>992</v>
      </c>
      <c r="E150">
        <v>0.2</v>
      </c>
      <c r="F150">
        <v>2</v>
      </c>
      <c r="G150" t="s">
        <v>119</v>
      </c>
      <c r="H150" t="s">
        <v>5</v>
      </c>
      <c r="I150" t="s">
        <v>13</v>
      </c>
      <c r="J150">
        <v>268</v>
      </c>
      <c r="K150" t="s">
        <v>882</v>
      </c>
      <c r="L150" t="s">
        <v>881</v>
      </c>
      <c r="M150">
        <v>22</v>
      </c>
      <c r="N150" t="s">
        <v>965</v>
      </c>
      <c r="O150">
        <v>3</v>
      </c>
      <c r="P150">
        <v>1418229</v>
      </c>
      <c r="Q150">
        <v>283645.8</v>
      </c>
      <c r="R150">
        <v>41734</v>
      </c>
      <c r="S150">
        <v>389.45763888888899</v>
      </c>
      <c r="T150">
        <v>2015</v>
      </c>
      <c r="U150">
        <v>4</v>
      </c>
      <c r="V150" t="s">
        <v>1007</v>
      </c>
    </row>
    <row r="151" spans="1:22" x14ac:dyDescent="0.25">
      <c r="A151" t="s">
        <v>379</v>
      </c>
      <c r="B151">
        <v>268</v>
      </c>
      <c r="C151">
        <v>376</v>
      </c>
      <c r="D151" t="s">
        <v>993</v>
      </c>
      <c r="E151">
        <v>0.4</v>
      </c>
      <c r="F151">
        <v>3</v>
      </c>
      <c r="G151" t="s">
        <v>21</v>
      </c>
      <c r="H151" t="s">
        <v>5</v>
      </c>
      <c r="I151" t="s">
        <v>13</v>
      </c>
      <c r="J151">
        <v>32</v>
      </c>
      <c r="K151" t="s">
        <v>882</v>
      </c>
      <c r="L151" t="s">
        <v>881</v>
      </c>
      <c r="M151">
        <v>22</v>
      </c>
      <c r="N151" t="s">
        <v>974</v>
      </c>
      <c r="O151">
        <v>12</v>
      </c>
      <c r="P151">
        <v>4441789</v>
      </c>
      <c r="Q151">
        <v>1776715.6</v>
      </c>
      <c r="R151">
        <v>41687</v>
      </c>
      <c r="S151">
        <v>434.45763888888899</v>
      </c>
      <c r="T151">
        <v>2015</v>
      </c>
      <c r="U151">
        <v>4</v>
      </c>
      <c r="V151" t="s">
        <v>1007</v>
      </c>
    </row>
    <row r="152" spans="1:22" x14ac:dyDescent="0.25">
      <c r="A152" t="s">
        <v>13</v>
      </c>
      <c r="B152">
        <v>353</v>
      </c>
      <c r="C152">
        <v>302</v>
      </c>
      <c r="D152" t="s">
        <v>993</v>
      </c>
      <c r="E152">
        <v>0.4</v>
      </c>
      <c r="F152">
        <v>3</v>
      </c>
      <c r="G152" t="s">
        <v>260</v>
      </c>
      <c r="H152" t="s">
        <v>165</v>
      </c>
      <c r="I152" t="s">
        <v>6</v>
      </c>
      <c r="J152">
        <v>238</v>
      </c>
      <c r="K152" t="s">
        <v>882</v>
      </c>
      <c r="L152" t="s">
        <v>881</v>
      </c>
      <c r="M152">
        <v>22</v>
      </c>
      <c r="N152" t="s">
        <v>969</v>
      </c>
      <c r="O152">
        <v>7</v>
      </c>
      <c r="P152">
        <v>4258202</v>
      </c>
      <c r="Q152">
        <v>1703280.8</v>
      </c>
      <c r="R152">
        <v>41705</v>
      </c>
      <c r="S152">
        <v>413.45763888888899</v>
      </c>
      <c r="T152">
        <v>2015</v>
      </c>
      <c r="U152">
        <v>4</v>
      </c>
      <c r="V152" t="s">
        <v>1007</v>
      </c>
    </row>
    <row r="153" spans="1:22" x14ac:dyDescent="0.25">
      <c r="A153" t="s">
        <v>379</v>
      </c>
      <c r="B153">
        <v>260</v>
      </c>
      <c r="C153">
        <v>380</v>
      </c>
      <c r="D153" t="s">
        <v>992</v>
      </c>
      <c r="E153">
        <v>0.2</v>
      </c>
      <c r="F153">
        <v>2</v>
      </c>
      <c r="G153" t="s">
        <v>273</v>
      </c>
      <c r="H153" t="s">
        <v>165</v>
      </c>
      <c r="I153" t="s">
        <v>11</v>
      </c>
      <c r="J153">
        <v>295</v>
      </c>
      <c r="K153" t="s">
        <v>882</v>
      </c>
      <c r="L153" t="s">
        <v>881</v>
      </c>
      <c r="M153">
        <v>22</v>
      </c>
      <c r="N153" t="s">
        <v>984</v>
      </c>
      <c r="O153">
        <v>22</v>
      </c>
      <c r="P153">
        <v>4285464</v>
      </c>
      <c r="Q153">
        <v>857092.8</v>
      </c>
      <c r="R153">
        <v>41671</v>
      </c>
      <c r="S153">
        <v>447.45763888888899</v>
      </c>
      <c r="T153">
        <v>2015</v>
      </c>
      <c r="U153">
        <v>4</v>
      </c>
      <c r="V153" t="s">
        <v>1007</v>
      </c>
    </row>
    <row r="154" spans="1:22" x14ac:dyDescent="0.25">
      <c r="A154" t="s">
        <v>13</v>
      </c>
      <c r="B154">
        <v>328</v>
      </c>
      <c r="C154">
        <v>153</v>
      </c>
      <c r="D154" t="s">
        <v>993</v>
      </c>
      <c r="E154">
        <v>0.4</v>
      </c>
      <c r="F154">
        <v>3</v>
      </c>
      <c r="G154" t="s">
        <v>190</v>
      </c>
      <c r="H154" t="s">
        <v>165</v>
      </c>
      <c r="I154" t="s">
        <v>13</v>
      </c>
      <c r="J154">
        <v>60</v>
      </c>
      <c r="K154" t="s">
        <v>882</v>
      </c>
      <c r="L154" t="s">
        <v>881</v>
      </c>
      <c r="M154">
        <v>22</v>
      </c>
      <c r="N154" t="s">
        <v>963</v>
      </c>
      <c r="O154">
        <v>1</v>
      </c>
      <c r="P154">
        <v>5675097</v>
      </c>
      <c r="Q154">
        <v>2270038.7999999998</v>
      </c>
      <c r="R154">
        <v>41745</v>
      </c>
      <c r="S154">
        <v>366.45763888888899</v>
      </c>
      <c r="T154">
        <v>2015</v>
      </c>
      <c r="U154">
        <v>4</v>
      </c>
      <c r="V154" t="s">
        <v>1007</v>
      </c>
    </row>
    <row r="155" spans="1:22" x14ac:dyDescent="0.25">
      <c r="A155" t="s">
        <v>379</v>
      </c>
      <c r="B155">
        <v>215</v>
      </c>
      <c r="C155">
        <v>358</v>
      </c>
      <c r="D155" t="s">
        <v>994</v>
      </c>
      <c r="E155">
        <v>0.6</v>
      </c>
      <c r="F155">
        <v>4</v>
      </c>
      <c r="G155" t="s">
        <v>299</v>
      </c>
      <c r="H155" t="s">
        <v>289</v>
      </c>
      <c r="I155" t="s">
        <v>13</v>
      </c>
      <c r="J155">
        <v>47</v>
      </c>
      <c r="K155" t="s">
        <v>882</v>
      </c>
      <c r="L155" t="s">
        <v>881</v>
      </c>
      <c r="M155">
        <v>22</v>
      </c>
      <c r="N155" t="s">
        <v>983</v>
      </c>
      <c r="O155">
        <v>21</v>
      </c>
      <c r="P155">
        <v>3488444</v>
      </c>
      <c r="Q155">
        <v>2093066.4</v>
      </c>
      <c r="R155">
        <v>41700</v>
      </c>
      <c r="S155">
        <v>411.45763888888899</v>
      </c>
      <c r="T155">
        <v>2015</v>
      </c>
      <c r="U155">
        <v>4</v>
      </c>
      <c r="V155" t="s">
        <v>1007</v>
      </c>
    </row>
    <row r="156" spans="1:22" x14ac:dyDescent="0.25">
      <c r="A156" t="s">
        <v>370</v>
      </c>
      <c r="B156">
        <v>123</v>
      </c>
      <c r="C156">
        <v>207</v>
      </c>
      <c r="D156" t="s">
        <v>993</v>
      </c>
      <c r="E156">
        <v>0.4</v>
      </c>
      <c r="F156">
        <v>3</v>
      </c>
      <c r="G156" t="s">
        <v>227</v>
      </c>
      <c r="H156" t="s">
        <v>165</v>
      </c>
      <c r="I156" t="s">
        <v>11</v>
      </c>
      <c r="J156">
        <v>163</v>
      </c>
      <c r="K156" t="s">
        <v>882</v>
      </c>
      <c r="L156" t="s">
        <v>881</v>
      </c>
      <c r="M156">
        <v>22</v>
      </c>
      <c r="N156" t="s">
        <v>977</v>
      </c>
      <c r="O156">
        <v>15</v>
      </c>
      <c r="P156">
        <v>1836123</v>
      </c>
      <c r="Q156">
        <v>734449.2</v>
      </c>
      <c r="R156">
        <v>41651</v>
      </c>
      <c r="S156">
        <v>456.45763888888899</v>
      </c>
      <c r="T156">
        <v>2015</v>
      </c>
      <c r="U156">
        <v>4</v>
      </c>
      <c r="V156" t="s">
        <v>1007</v>
      </c>
    </row>
    <row r="157" spans="1:22" x14ac:dyDescent="0.25">
      <c r="A157" t="s">
        <v>13</v>
      </c>
      <c r="B157">
        <v>340</v>
      </c>
      <c r="C157">
        <v>397</v>
      </c>
      <c r="D157" t="s">
        <v>994</v>
      </c>
      <c r="E157">
        <v>0.6</v>
      </c>
      <c r="F157">
        <v>4</v>
      </c>
      <c r="G157" t="s">
        <v>144</v>
      </c>
      <c r="H157" t="s">
        <v>5</v>
      </c>
      <c r="I157" t="s">
        <v>13</v>
      </c>
      <c r="J157">
        <v>310</v>
      </c>
      <c r="K157" t="s">
        <v>882</v>
      </c>
      <c r="L157" t="s">
        <v>881</v>
      </c>
      <c r="M157">
        <v>22</v>
      </c>
      <c r="N157" t="s">
        <v>977</v>
      </c>
      <c r="O157">
        <v>15</v>
      </c>
      <c r="P157">
        <v>5952410</v>
      </c>
      <c r="Q157">
        <v>3571446</v>
      </c>
      <c r="R157">
        <v>41646</v>
      </c>
      <c r="S157">
        <v>461.45763888888899</v>
      </c>
      <c r="T157">
        <v>2015</v>
      </c>
      <c r="U157">
        <v>4</v>
      </c>
      <c r="V157" t="s">
        <v>1007</v>
      </c>
    </row>
    <row r="158" spans="1:22" x14ac:dyDescent="0.25">
      <c r="A158" t="s">
        <v>13</v>
      </c>
      <c r="B158">
        <v>387</v>
      </c>
      <c r="C158">
        <v>100</v>
      </c>
      <c r="D158" t="s">
        <v>993</v>
      </c>
      <c r="E158">
        <v>0.4</v>
      </c>
      <c r="F158">
        <v>3</v>
      </c>
      <c r="G158" t="s">
        <v>293</v>
      </c>
      <c r="H158" t="s">
        <v>289</v>
      </c>
      <c r="I158" t="s">
        <v>13</v>
      </c>
      <c r="J158">
        <v>23</v>
      </c>
      <c r="K158" t="s">
        <v>882</v>
      </c>
      <c r="L158" t="s">
        <v>881</v>
      </c>
      <c r="M158">
        <v>22</v>
      </c>
      <c r="N158" t="s">
        <v>981</v>
      </c>
      <c r="O158">
        <v>19</v>
      </c>
      <c r="P158">
        <v>7021112</v>
      </c>
      <c r="Q158">
        <v>2808444.8</v>
      </c>
      <c r="R158">
        <v>41700</v>
      </c>
      <c r="S158">
        <v>397.45763888888899</v>
      </c>
      <c r="T158">
        <v>2015</v>
      </c>
      <c r="U158">
        <v>4</v>
      </c>
      <c r="V158" t="s">
        <v>1007</v>
      </c>
    </row>
    <row r="159" spans="1:22" x14ac:dyDescent="0.25">
      <c r="A159" t="s">
        <v>370</v>
      </c>
      <c r="B159">
        <v>153</v>
      </c>
      <c r="C159">
        <v>189</v>
      </c>
      <c r="D159" t="s">
        <v>992</v>
      </c>
      <c r="E159">
        <v>0.2</v>
      </c>
      <c r="F159">
        <v>2</v>
      </c>
      <c r="G159" t="s">
        <v>222</v>
      </c>
      <c r="H159" t="s">
        <v>165</v>
      </c>
      <c r="I159" t="s">
        <v>11</v>
      </c>
      <c r="J159">
        <v>153</v>
      </c>
      <c r="K159" t="s">
        <v>882</v>
      </c>
      <c r="L159" t="s">
        <v>881</v>
      </c>
      <c r="M159">
        <v>22</v>
      </c>
      <c r="N159" t="s">
        <v>984</v>
      </c>
      <c r="O159">
        <v>22</v>
      </c>
      <c r="P159">
        <v>2313781</v>
      </c>
      <c r="Q159">
        <v>462756.2</v>
      </c>
      <c r="R159">
        <v>41671</v>
      </c>
      <c r="S159">
        <v>424.45763888888899</v>
      </c>
      <c r="T159">
        <v>2015</v>
      </c>
      <c r="U159">
        <v>4</v>
      </c>
      <c r="V159" t="s">
        <v>1007</v>
      </c>
    </row>
    <row r="160" spans="1:22" x14ac:dyDescent="0.25">
      <c r="A160" t="s">
        <v>370</v>
      </c>
      <c r="B160">
        <v>118</v>
      </c>
      <c r="C160">
        <v>331</v>
      </c>
      <c r="D160" t="s">
        <v>992</v>
      </c>
      <c r="E160">
        <v>0.2</v>
      </c>
      <c r="F160">
        <v>2</v>
      </c>
      <c r="G160" t="s">
        <v>114</v>
      </c>
      <c r="H160" t="s">
        <v>5</v>
      </c>
      <c r="I160" t="s">
        <v>13</v>
      </c>
      <c r="J160">
        <v>255</v>
      </c>
      <c r="K160" t="s">
        <v>882</v>
      </c>
      <c r="L160" t="s">
        <v>881</v>
      </c>
      <c r="M160">
        <v>22</v>
      </c>
      <c r="N160" t="s">
        <v>973</v>
      </c>
      <c r="O160">
        <v>11</v>
      </c>
      <c r="P160">
        <v>1757171</v>
      </c>
      <c r="Q160">
        <v>351434.2</v>
      </c>
      <c r="R160">
        <v>41730</v>
      </c>
      <c r="S160">
        <v>365.45763888888899</v>
      </c>
      <c r="T160">
        <v>2015</v>
      </c>
      <c r="U160">
        <v>4</v>
      </c>
      <c r="V160" t="s">
        <v>1007</v>
      </c>
    </row>
    <row r="161" spans="1:22" x14ac:dyDescent="0.25">
      <c r="A161" t="s">
        <v>379</v>
      </c>
      <c r="B161">
        <v>302</v>
      </c>
      <c r="C161">
        <v>339</v>
      </c>
      <c r="D161" t="s">
        <v>992</v>
      </c>
      <c r="E161">
        <v>0.2</v>
      </c>
      <c r="F161">
        <v>2</v>
      </c>
      <c r="G161" t="s">
        <v>338</v>
      </c>
      <c r="H161" t="s">
        <v>289</v>
      </c>
      <c r="I161" t="s">
        <v>6</v>
      </c>
      <c r="J161">
        <v>262</v>
      </c>
      <c r="K161" t="s">
        <v>882</v>
      </c>
      <c r="L161" t="s">
        <v>881</v>
      </c>
      <c r="M161">
        <v>22</v>
      </c>
      <c r="N161" t="s">
        <v>980</v>
      </c>
      <c r="O161">
        <v>18</v>
      </c>
      <c r="P161">
        <v>5112312</v>
      </c>
      <c r="Q161">
        <v>1022462.4</v>
      </c>
      <c r="R161">
        <v>41699</v>
      </c>
      <c r="S161">
        <v>396.45763888888899</v>
      </c>
      <c r="T161">
        <v>2015</v>
      </c>
      <c r="U161">
        <v>4</v>
      </c>
      <c r="V161" t="s">
        <v>1007</v>
      </c>
    </row>
    <row r="162" spans="1:22" x14ac:dyDescent="0.25">
      <c r="A162" t="s">
        <v>379</v>
      </c>
      <c r="B162">
        <v>223</v>
      </c>
      <c r="C162">
        <v>362</v>
      </c>
      <c r="D162" t="s">
        <v>994</v>
      </c>
      <c r="E162">
        <v>0.6</v>
      </c>
      <c r="F162">
        <v>4</v>
      </c>
      <c r="G162" t="s">
        <v>130</v>
      </c>
      <c r="H162" t="s">
        <v>5</v>
      </c>
      <c r="I162" t="s">
        <v>6</v>
      </c>
      <c r="J162">
        <v>283</v>
      </c>
      <c r="K162" t="s">
        <v>882</v>
      </c>
      <c r="L162" t="s">
        <v>881</v>
      </c>
      <c r="M162">
        <v>22</v>
      </c>
      <c r="N162" t="s">
        <v>968</v>
      </c>
      <c r="O162">
        <v>6</v>
      </c>
      <c r="P162">
        <v>3634069</v>
      </c>
      <c r="Q162">
        <v>2180441.4</v>
      </c>
      <c r="R162">
        <v>41699</v>
      </c>
      <c r="S162">
        <v>396.45763888888899</v>
      </c>
      <c r="T162">
        <v>2015</v>
      </c>
      <c r="U162">
        <v>4</v>
      </c>
      <c r="V162" t="s">
        <v>1007</v>
      </c>
    </row>
    <row r="163" spans="1:22" x14ac:dyDescent="0.25">
      <c r="A163" t="s">
        <v>379</v>
      </c>
      <c r="B163">
        <v>306</v>
      </c>
      <c r="C163">
        <v>63</v>
      </c>
      <c r="D163" t="s">
        <v>993</v>
      </c>
      <c r="E163">
        <v>0.4</v>
      </c>
      <c r="F163">
        <v>3</v>
      </c>
      <c r="G163" t="s">
        <v>186</v>
      </c>
      <c r="H163" t="s">
        <v>165</v>
      </c>
      <c r="I163" t="s">
        <v>13</v>
      </c>
      <c r="J163">
        <v>54</v>
      </c>
      <c r="K163" t="s">
        <v>882</v>
      </c>
      <c r="L163" t="s">
        <v>881</v>
      </c>
      <c r="M163">
        <v>22</v>
      </c>
      <c r="N163" t="s">
        <v>987</v>
      </c>
      <c r="O163">
        <v>25</v>
      </c>
      <c r="P163">
        <v>5242291</v>
      </c>
      <c r="Q163">
        <v>2096916.4</v>
      </c>
      <c r="R163">
        <v>41663</v>
      </c>
      <c r="S163">
        <v>431.45763888888899</v>
      </c>
      <c r="T163">
        <v>2015</v>
      </c>
      <c r="U163">
        <v>3</v>
      </c>
      <c r="V163" t="s">
        <v>1008</v>
      </c>
    </row>
    <row r="164" spans="1:22" x14ac:dyDescent="0.25">
      <c r="A164" t="s">
        <v>370</v>
      </c>
      <c r="B164">
        <v>39</v>
      </c>
      <c r="C164">
        <v>144</v>
      </c>
      <c r="D164" t="s">
        <v>993</v>
      </c>
      <c r="E164">
        <v>0.4</v>
      </c>
      <c r="F164">
        <v>3</v>
      </c>
      <c r="G164" t="s">
        <v>310</v>
      </c>
      <c r="H164" t="s">
        <v>289</v>
      </c>
      <c r="I164" t="s">
        <v>6</v>
      </c>
      <c r="J164">
        <v>114</v>
      </c>
      <c r="K164" t="s">
        <v>882</v>
      </c>
      <c r="L164" t="s">
        <v>881</v>
      </c>
      <c r="M164">
        <v>22</v>
      </c>
      <c r="N164" t="s">
        <v>966</v>
      </c>
      <c r="O164">
        <v>4</v>
      </c>
      <c r="P164">
        <v>436862</v>
      </c>
      <c r="Q164">
        <v>174744.8</v>
      </c>
      <c r="R164">
        <v>41701</v>
      </c>
      <c r="S164">
        <v>393.45763888888899</v>
      </c>
      <c r="T164">
        <v>2015</v>
      </c>
      <c r="U164">
        <v>3</v>
      </c>
      <c r="V164" t="s">
        <v>1008</v>
      </c>
    </row>
    <row r="165" spans="1:22" x14ac:dyDescent="0.25">
      <c r="A165" t="s">
        <v>13</v>
      </c>
      <c r="B165">
        <v>376</v>
      </c>
      <c r="C165">
        <v>198</v>
      </c>
      <c r="D165" t="s">
        <v>993</v>
      </c>
      <c r="E165">
        <v>0.4</v>
      </c>
      <c r="F165">
        <v>3</v>
      </c>
      <c r="G165" t="s">
        <v>49</v>
      </c>
      <c r="H165" t="s">
        <v>5</v>
      </c>
      <c r="I165" t="s">
        <v>11</v>
      </c>
      <c r="J165">
        <v>121</v>
      </c>
      <c r="K165" t="s">
        <v>882</v>
      </c>
      <c r="L165" t="s">
        <v>881</v>
      </c>
      <c r="M165">
        <v>22</v>
      </c>
      <c r="N165" t="s">
        <v>981</v>
      </c>
      <c r="O165">
        <v>19</v>
      </c>
      <c r="P165">
        <v>6733360</v>
      </c>
      <c r="Q165">
        <v>2693344</v>
      </c>
      <c r="R165">
        <v>41649</v>
      </c>
      <c r="S165">
        <v>445.45763888888899</v>
      </c>
      <c r="T165">
        <v>2015</v>
      </c>
      <c r="U165">
        <v>3</v>
      </c>
      <c r="V165" t="s">
        <v>1008</v>
      </c>
    </row>
    <row r="166" spans="1:22" x14ac:dyDescent="0.25">
      <c r="A166" t="s">
        <v>370</v>
      </c>
      <c r="B166">
        <v>75</v>
      </c>
      <c r="C166">
        <v>194</v>
      </c>
      <c r="D166" t="s">
        <v>992</v>
      </c>
      <c r="E166">
        <v>0.2</v>
      </c>
      <c r="F166">
        <v>2</v>
      </c>
      <c r="G166" t="s">
        <v>76</v>
      </c>
      <c r="H166" t="s">
        <v>5</v>
      </c>
      <c r="I166" t="s">
        <v>6</v>
      </c>
      <c r="J166">
        <v>157</v>
      </c>
      <c r="K166" t="s">
        <v>882</v>
      </c>
      <c r="L166" t="s">
        <v>881</v>
      </c>
      <c r="M166">
        <v>22</v>
      </c>
      <c r="N166" t="s">
        <v>972</v>
      </c>
      <c r="O166">
        <v>10</v>
      </c>
      <c r="P166">
        <v>1082733</v>
      </c>
      <c r="Q166">
        <v>216546.6</v>
      </c>
      <c r="R166">
        <v>41666</v>
      </c>
      <c r="S166">
        <v>428.45763888888899</v>
      </c>
      <c r="T166">
        <v>2015</v>
      </c>
      <c r="U166">
        <v>3</v>
      </c>
      <c r="V166" t="s">
        <v>1008</v>
      </c>
    </row>
    <row r="167" spans="1:22" x14ac:dyDescent="0.25">
      <c r="A167" t="s">
        <v>370</v>
      </c>
      <c r="B167">
        <v>98</v>
      </c>
      <c r="C167">
        <v>220</v>
      </c>
      <c r="D167" t="s">
        <v>993</v>
      </c>
      <c r="E167">
        <v>0.4</v>
      </c>
      <c r="F167">
        <v>3</v>
      </c>
      <c r="G167" t="s">
        <v>322</v>
      </c>
      <c r="H167" t="s">
        <v>289</v>
      </c>
      <c r="I167" t="s">
        <v>13</v>
      </c>
      <c r="J167">
        <v>174</v>
      </c>
      <c r="K167" t="s">
        <v>882</v>
      </c>
      <c r="L167" t="s">
        <v>881</v>
      </c>
      <c r="M167">
        <v>22</v>
      </c>
      <c r="N167" t="s">
        <v>977</v>
      </c>
      <c r="O167">
        <v>15</v>
      </c>
      <c r="P167">
        <v>1450730</v>
      </c>
      <c r="Q167">
        <v>580292</v>
      </c>
      <c r="R167">
        <v>41647</v>
      </c>
      <c r="S167">
        <v>447.45763888888899</v>
      </c>
      <c r="T167">
        <v>2015</v>
      </c>
      <c r="U167">
        <v>3</v>
      </c>
      <c r="V167" t="s">
        <v>1008</v>
      </c>
    </row>
    <row r="168" spans="1:22" x14ac:dyDescent="0.25">
      <c r="A168" t="s">
        <v>379</v>
      </c>
      <c r="B168">
        <v>314</v>
      </c>
      <c r="C168">
        <v>299</v>
      </c>
      <c r="D168" t="s">
        <v>994</v>
      </c>
      <c r="E168">
        <v>0.6</v>
      </c>
      <c r="F168">
        <v>4</v>
      </c>
      <c r="G168" t="s">
        <v>258</v>
      </c>
      <c r="H168" t="s">
        <v>165</v>
      </c>
      <c r="I168" t="s">
        <v>6</v>
      </c>
      <c r="J168">
        <v>236</v>
      </c>
      <c r="K168" t="s">
        <v>882</v>
      </c>
      <c r="L168" t="s">
        <v>881</v>
      </c>
      <c r="M168">
        <v>22</v>
      </c>
      <c r="N168" t="s">
        <v>983</v>
      </c>
      <c r="O168">
        <v>21</v>
      </c>
      <c r="P168">
        <v>5391785</v>
      </c>
      <c r="Q168">
        <v>3235071</v>
      </c>
      <c r="R168">
        <v>41713</v>
      </c>
      <c r="S168">
        <v>381.45763888888899</v>
      </c>
      <c r="T168">
        <v>2015</v>
      </c>
      <c r="U168">
        <v>3</v>
      </c>
      <c r="V168" t="s">
        <v>1008</v>
      </c>
    </row>
    <row r="169" spans="1:22" x14ac:dyDescent="0.25">
      <c r="A169" t="s">
        <v>370</v>
      </c>
      <c r="B169">
        <v>96</v>
      </c>
      <c r="C169">
        <v>307</v>
      </c>
      <c r="D169" t="s">
        <v>993</v>
      </c>
      <c r="E169">
        <v>0.4</v>
      </c>
      <c r="F169">
        <v>3</v>
      </c>
      <c r="G169" t="s">
        <v>261</v>
      </c>
      <c r="H169" t="s">
        <v>165</v>
      </c>
      <c r="I169" t="s">
        <v>11</v>
      </c>
      <c r="J169">
        <v>242</v>
      </c>
      <c r="K169" t="s">
        <v>882</v>
      </c>
      <c r="L169" t="s">
        <v>881</v>
      </c>
      <c r="M169">
        <v>22</v>
      </c>
      <c r="N169" t="s">
        <v>963</v>
      </c>
      <c r="O169">
        <v>1</v>
      </c>
      <c r="P169">
        <v>1441888</v>
      </c>
      <c r="Q169">
        <v>576755.19999999995</v>
      </c>
      <c r="R169">
        <v>41677</v>
      </c>
      <c r="S169">
        <v>417.45763888888899</v>
      </c>
      <c r="T169">
        <v>2015</v>
      </c>
      <c r="U169">
        <v>3</v>
      </c>
      <c r="V169" t="s">
        <v>1008</v>
      </c>
    </row>
    <row r="170" spans="1:22" x14ac:dyDescent="0.25">
      <c r="A170" t="s">
        <v>370</v>
      </c>
      <c r="B170">
        <v>154</v>
      </c>
      <c r="C170">
        <v>421</v>
      </c>
      <c r="D170" t="s">
        <v>994</v>
      </c>
      <c r="E170">
        <v>0.6</v>
      </c>
      <c r="F170">
        <v>4</v>
      </c>
      <c r="G170" t="s">
        <v>25</v>
      </c>
      <c r="H170" t="s">
        <v>5</v>
      </c>
      <c r="I170" t="s">
        <v>6</v>
      </c>
      <c r="J170">
        <v>42</v>
      </c>
      <c r="K170" t="s">
        <v>882</v>
      </c>
      <c r="L170" t="s">
        <v>881</v>
      </c>
      <c r="M170">
        <v>22</v>
      </c>
      <c r="N170" t="s">
        <v>982</v>
      </c>
      <c r="O170">
        <v>20</v>
      </c>
      <c r="P170">
        <v>2317660</v>
      </c>
      <c r="Q170">
        <v>1390596</v>
      </c>
      <c r="R170">
        <v>41662</v>
      </c>
      <c r="S170">
        <v>432.45763888888899</v>
      </c>
      <c r="T170">
        <v>2015</v>
      </c>
      <c r="U170">
        <v>3</v>
      </c>
      <c r="V170" t="s">
        <v>1008</v>
      </c>
    </row>
    <row r="171" spans="1:22" x14ac:dyDescent="0.25">
      <c r="A171" t="s">
        <v>379</v>
      </c>
      <c r="B171">
        <v>192</v>
      </c>
      <c r="C171">
        <v>277</v>
      </c>
      <c r="D171" t="s">
        <v>993</v>
      </c>
      <c r="E171">
        <v>0.4</v>
      </c>
      <c r="F171">
        <v>3</v>
      </c>
      <c r="G171" t="s">
        <v>100</v>
      </c>
      <c r="H171" t="s">
        <v>5</v>
      </c>
      <c r="I171" t="s">
        <v>13</v>
      </c>
      <c r="J171">
        <v>221</v>
      </c>
      <c r="K171" t="s">
        <v>882</v>
      </c>
      <c r="L171" t="s">
        <v>881</v>
      </c>
      <c r="M171">
        <v>22</v>
      </c>
      <c r="N171" t="s">
        <v>975</v>
      </c>
      <c r="O171">
        <v>13</v>
      </c>
      <c r="P171">
        <v>3163151</v>
      </c>
      <c r="Q171">
        <v>1265260.3999999999</v>
      </c>
      <c r="R171">
        <v>41644</v>
      </c>
      <c r="S171">
        <v>450.16666666666401</v>
      </c>
      <c r="T171">
        <v>2015</v>
      </c>
      <c r="U171">
        <v>3</v>
      </c>
      <c r="V171" t="s">
        <v>1008</v>
      </c>
    </row>
    <row r="172" spans="1:22" x14ac:dyDescent="0.25">
      <c r="A172" t="s">
        <v>370</v>
      </c>
      <c r="B172">
        <v>100</v>
      </c>
      <c r="C172">
        <v>127</v>
      </c>
      <c r="D172" t="s">
        <v>993</v>
      </c>
      <c r="E172">
        <v>0.4</v>
      </c>
      <c r="F172">
        <v>3</v>
      </c>
      <c r="G172" t="s">
        <v>298</v>
      </c>
      <c r="H172" t="s">
        <v>289</v>
      </c>
      <c r="I172" t="s">
        <v>6</v>
      </c>
      <c r="J172">
        <v>44</v>
      </c>
      <c r="K172" t="s">
        <v>882</v>
      </c>
      <c r="L172" t="s">
        <v>881</v>
      </c>
      <c r="M172">
        <v>22</v>
      </c>
      <c r="N172" t="s">
        <v>965</v>
      </c>
      <c r="O172">
        <v>3</v>
      </c>
      <c r="P172">
        <v>1458342</v>
      </c>
      <c r="Q172">
        <v>583336.80000000005</v>
      </c>
      <c r="R172">
        <v>41643</v>
      </c>
      <c r="S172">
        <v>450.45763888888899</v>
      </c>
      <c r="T172">
        <v>2015</v>
      </c>
      <c r="U172">
        <v>3</v>
      </c>
      <c r="V172" t="s">
        <v>1008</v>
      </c>
    </row>
    <row r="173" spans="1:22" x14ac:dyDescent="0.25">
      <c r="A173" t="s">
        <v>379</v>
      </c>
      <c r="B173">
        <v>183</v>
      </c>
      <c r="C173">
        <v>81</v>
      </c>
      <c r="D173" t="s">
        <v>992</v>
      </c>
      <c r="E173">
        <v>0.2</v>
      </c>
      <c r="F173">
        <v>2</v>
      </c>
      <c r="G173" t="s">
        <v>196</v>
      </c>
      <c r="H173" t="s">
        <v>165</v>
      </c>
      <c r="I173" t="s">
        <v>6</v>
      </c>
      <c r="J173">
        <v>69</v>
      </c>
      <c r="K173" t="s">
        <v>882</v>
      </c>
      <c r="L173" t="s">
        <v>881</v>
      </c>
      <c r="M173">
        <v>22</v>
      </c>
      <c r="N173" t="s">
        <v>968</v>
      </c>
      <c r="O173">
        <v>6</v>
      </c>
      <c r="P173">
        <v>2875462</v>
      </c>
      <c r="Q173">
        <v>575092.4</v>
      </c>
      <c r="R173">
        <v>41712</v>
      </c>
      <c r="S173">
        <v>379.45763888888899</v>
      </c>
      <c r="T173">
        <v>2015</v>
      </c>
      <c r="U173">
        <v>3</v>
      </c>
      <c r="V173" t="s">
        <v>1008</v>
      </c>
    </row>
    <row r="174" spans="1:22" x14ac:dyDescent="0.25">
      <c r="A174" t="s">
        <v>379</v>
      </c>
      <c r="B174">
        <v>275</v>
      </c>
      <c r="C174">
        <v>422</v>
      </c>
      <c r="D174" t="s">
        <v>993</v>
      </c>
      <c r="E174">
        <v>0.4</v>
      </c>
      <c r="F174">
        <v>3</v>
      </c>
      <c r="G174" t="s">
        <v>215</v>
      </c>
      <c r="H174" t="s">
        <v>165</v>
      </c>
      <c r="I174" t="s">
        <v>6</v>
      </c>
      <c r="J174">
        <v>100</v>
      </c>
      <c r="K174" t="s">
        <v>882</v>
      </c>
      <c r="L174" t="s">
        <v>881</v>
      </c>
      <c r="M174">
        <v>22</v>
      </c>
      <c r="N174" t="s">
        <v>985</v>
      </c>
      <c r="O174">
        <v>23</v>
      </c>
      <c r="P174">
        <v>4654747</v>
      </c>
      <c r="Q174">
        <v>1861898.8</v>
      </c>
      <c r="R174">
        <v>41675</v>
      </c>
      <c r="S174">
        <v>415.45763888888899</v>
      </c>
      <c r="T174">
        <v>2015</v>
      </c>
      <c r="U174">
        <v>3</v>
      </c>
      <c r="V174" t="s">
        <v>1008</v>
      </c>
    </row>
    <row r="175" spans="1:22" x14ac:dyDescent="0.25">
      <c r="A175" t="s">
        <v>370</v>
      </c>
      <c r="B175">
        <v>144</v>
      </c>
      <c r="C175">
        <v>423</v>
      </c>
      <c r="D175" t="s">
        <v>993</v>
      </c>
      <c r="E175">
        <v>0.4</v>
      </c>
      <c r="F175">
        <v>3</v>
      </c>
      <c r="G175" t="s">
        <v>196</v>
      </c>
      <c r="H175" t="s">
        <v>165</v>
      </c>
      <c r="I175" t="s">
        <v>6</v>
      </c>
      <c r="J175">
        <v>69</v>
      </c>
      <c r="K175" t="s">
        <v>882</v>
      </c>
      <c r="L175" t="s">
        <v>881</v>
      </c>
      <c r="M175">
        <v>22</v>
      </c>
      <c r="N175" t="s">
        <v>981</v>
      </c>
      <c r="O175">
        <v>19</v>
      </c>
      <c r="P175">
        <v>2172080</v>
      </c>
      <c r="Q175">
        <v>868832</v>
      </c>
      <c r="R175">
        <v>41723</v>
      </c>
      <c r="S175">
        <v>367.45763888888899</v>
      </c>
      <c r="T175">
        <v>2015</v>
      </c>
      <c r="U175">
        <v>3</v>
      </c>
      <c r="V175" t="s">
        <v>1008</v>
      </c>
    </row>
    <row r="176" spans="1:22" x14ac:dyDescent="0.25">
      <c r="A176" t="s">
        <v>379</v>
      </c>
      <c r="B176">
        <v>254</v>
      </c>
      <c r="C176">
        <v>40</v>
      </c>
      <c r="D176" t="s">
        <v>994</v>
      </c>
      <c r="E176">
        <v>0.6</v>
      </c>
      <c r="F176">
        <v>4</v>
      </c>
      <c r="G176" t="s">
        <v>23</v>
      </c>
      <c r="H176" t="s">
        <v>5</v>
      </c>
      <c r="I176" t="s">
        <v>13</v>
      </c>
      <c r="J176">
        <v>37</v>
      </c>
      <c r="K176" t="s">
        <v>882</v>
      </c>
      <c r="L176" t="s">
        <v>881</v>
      </c>
      <c r="M176">
        <v>22</v>
      </c>
      <c r="N176" t="s">
        <v>965</v>
      </c>
      <c r="O176">
        <v>3</v>
      </c>
      <c r="P176">
        <v>4201630</v>
      </c>
      <c r="Q176">
        <v>2520978</v>
      </c>
      <c r="R176">
        <v>41689</v>
      </c>
      <c r="S176">
        <v>399.45763888888899</v>
      </c>
      <c r="T176">
        <v>2015</v>
      </c>
      <c r="U176">
        <v>3</v>
      </c>
      <c r="V176" t="s">
        <v>1008</v>
      </c>
    </row>
    <row r="177" spans="1:22" x14ac:dyDescent="0.25">
      <c r="A177" t="s">
        <v>370</v>
      </c>
      <c r="B177">
        <v>63</v>
      </c>
      <c r="C177">
        <v>316</v>
      </c>
      <c r="D177" t="s">
        <v>992</v>
      </c>
      <c r="E177">
        <v>0.2</v>
      </c>
      <c r="F177">
        <v>2</v>
      </c>
      <c r="G177" t="s">
        <v>185</v>
      </c>
      <c r="H177" t="s">
        <v>165</v>
      </c>
      <c r="I177" t="s">
        <v>6</v>
      </c>
      <c r="J177">
        <v>52</v>
      </c>
      <c r="K177" t="s">
        <v>882</v>
      </c>
      <c r="L177" t="s">
        <v>881</v>
      </c>
      <c r="M177">
        <v>22</v>
      </c>
      <c r="N177" t="s">
        <v>980</v>
      </c>
      <c r="O177">
        <v>18</v>
      </c>
      <c r="P177">
        <v>856739</v>
      </c>
      <c r="Q177">
        <v>171347.8</v>
      </c>
      <c r="R177">
        <v>41652</v>
      </c>
      <c r="S177">
        <v>431.45763888888899</v>
      </c>
      <c r="T177">
        <v>2015</v>
      </c>
      <c r="U177">
        <v>3</v>
      </c>
      <c r="V177" t="s">
        <v>1008</v>
      </c>
    </row>
    <row r="178" spans="1:22" x14ac:dyDescent="0.25">
      <c r="A178" t="s">
        <v>370</v>
      </c>
      <c r="B178">
        <v>127</v>
      </c>
      <c r="C178">
        <v>278</v>
      </c>
      <c r="D178" t="s">
        <v>993</v>
      </c>
      <c r="E178">
        <v>0.4</v>
      </c>
      <c r="F178">
        <v>3</v>
      </c>
      <c r="G178" t="s">
        <v>251</v>
      </c>
      <c r="H178" t="s">
        <v>165</v>
      </c>
      <c r="I178" t="s">
        <v>11</v>
      </c>
      <c r="J178">
        <v>222</v>
      </c>
      <c r="K178" t="s">
        <v>882</v>
      </c>
      <c r="L178" t="s">
        <v>881</v>
      </c>
      <c r="M178">
        <v>22</v>
      </c>
      <c r="N178" t="s">
        <v>983</v>
      </c>
      <c r="O178">
        <v>21</v>
      </c>
      <c r="P178">
        <v>1871483</v>
      </c>
      <c r="Q178">
        <v>748593.2</v>
      </c>
      <c r="R178">
        <v>41655</v>
      </c>
      <c r="S178">
        <v>428.45763888888899</v>
      </c>
      <c r="T178">
        <v>2015</v>
      </c>
      <c r="U178">
        <v>3</v>
      </c>
      <c r="V178" t="s">
        <v>1008</v>
      </c>
    </row>
    <row r="179" spans="1:22" x14ac:dyDescent="0.25">
      <c r="A179" t="s">
        <v>370</v>
      </c>
      <c r="B179">
        <v>125</v>
      </c>
      <c r="C179">
        <v>72</v>
      </c>
      <c r="D179" t="s">
        <v>994</v>
      </c>
      <c r="E179">
        <v>0.6</v>
      </c>
      <c r="F179">
        <v>4</v>
      </c>
      <c r="G179" t="s">
        <v>190</v>
      </c>
      <c r="H179" t="s">
        <v>165</v>
      </c>
      <c r="I179" t="s">
        <v>13</v>
      </c>
      <c r="J179">
        <v>60</v>
      </c>
      <c r="K179" t="s">
        <v>882</v>
      </c>
      <c r="L179" t="s">
        <v>881</v>
      </c>
      <c r="M179">
        <v>22</v>
      </c>
      <c r="N179" t="s">
        <v>977</v>
      </c>
      <c r="O179">
        <v>15</v>
      </c>
      <c r="P179">
        <v>1856861</v>
      </c>
      <c r="Q179">
        <v>1114116.6000000001</v>
      </c>
      <c r="R179">
        <v>41709</v>
      </c>
      <c r="S179">
        <v>373.45763888888899</v>
      </c>
      <c r="T179">
        <v>2015</v>
      </c>
      <c r="U179">
        <v>3</v>
      </c>
      <c r="V179" t="s">
        <v>1008</v>
      </c>
    </row>
    <row r="180" spans="1:22" x14ac:dyDescent="0.25">
      <c r="A180" t="s">
        <v>379</v>
      </c>
      <c r="B180">
        <v>291</v>
      </c>
      <c r="C180">
        <v>146</v>
      </c>
      <c r="D180" t="s">
        <v>992</v>
      </c>
      <c r="E180">
        <v>0.2</v>
      </c>
      <c r="F180">
        <v>2</v>
      </c>
      <c r="G180" t="s">
        <v>28</v>
      </c>
      <c r="H180" t="s">
        <v>5</v>
      </c>
      <c r="I180" t="s">
        <v>6</v>
      </c>
      <c r="J180">
        <v>53</v>
      </c>
      <c r="K180" t="s">
        <v>882</v>
      </c>
      <c r="L180" t="s">
        <v>881</v>
      </c>
      <c r="M180">
        <v>22</v>
      </c>
      <c r="N180" t="s">
        <v>963</v>
      </c>
      <c r="O180">
        <v>1</v>
      </c>
      <c r="P180">
        <v>4969276</v>
      </c>
      <c r="Q180">
        <v>993855.2</v>
      </c>
      <c r="R180">
        <v>41675</v>
      </c>
      <c r="S180">
        <v>404.45763888888899</v>
      </c>
      <c r="T180">
        <v>2015</v>
      </c>
      <c r="U180">
        <v>3</v>
      </c>
      <c r="V180" t="s">
        <v>1008</v>
      </c>
    </row>
    <row r="181" spans="1:22" x14ac:dyDescent="0.25">
      <c r="A181" t="s">
        <v>379</v>
      </c>
      <c r="B181">
        <v>221</v>
      </c>
      <c r="C181">
        <v>147</v>
      </c>
      <c r="D181" t="s">
        <v>994</v>
      </c>
      <c r="E181">
        <v>0.6</v>
      </c>
      <c r="F181">
        <v>4</v>
      </c>
      <c r="G181" t="s">
        <v>46</v>
      </c>
      <c r="H181" t="s">
        <v>5</v>
      </c>
      <c r="I181" t="s">
        <v>13</v>
      </c>
      <c r="J181">
        <v>116</v>
      </c>
      <c r="K181" t="s">
        <v>882</v>
      </c>
      <c r="L181" t="s">
        <v>881</v>
      </c>
      <c r="M181">
        <v>22</v>
      </c>
      <c r="N181" t="s">
        <v>967</v>
      </c>
      <c r="O181">
        <v>5</v>
      </c>
      <c r="P181">
        <v>3586972</v>
      </c>
      <c r="Q181">
        <v>2152183.2000000002</v>
      </c>
      <c r="R181">
        <v>41708</v>
      </c>
      <c r="S181">
        <v>371.45763888888899</v>
      </c>
      <c r="T181">
        <v>2015</v>
      </c>
      <c r="U181">
        <v>3</v>
      </c>
      <c r="V181" t="s">
        <v>1008</v>
      </c>
    </row>
    <row r="182" spans="1:22" x14ac:dyDescent="0.25">
      <c r="A182" t="s">
        <v>370</v>
      </c>
      <c r="B182">
        <v>102</v>
      </c>
      <c r="C182">
        <v>248</v>
      </c>
      <c r="D182" t="s">
        <v>994</v>
      </c>
      <c r="E182">
        <v>0.6</v>
      </c>
      <c r="F182">
        <v>4</v>
      </c>
      <c r="G182" t="s">
        <v>186</v>
      </c>
      <c r="H182" t="s">
        <v>165</v>
      </c>
      <c r="I182" t="s">
        <v>13</v>
      </c>
      <c r="J182">
        <v>54</v>
      </c>
      <c r="K182" t="s">
        <v>882</v>
      </c>
      <c r="L182" t="s">
        <v>881</v>
      </c>
      <c r="M182">
        <v>22</v>
      </c>
      <c r="N182" t="s">
        <v>975</v>
      </c>
      <c r="O182">
        <v>13</v>
      </c>
      <c r="P182">
        <v>1481088</v>
      </c>
      <c r="Q182">
        <v>888652.80000000005</v>
      </c>
      <c r="R182">
        <v>41679</v>
      </c>
      <c r="S182">
        <v>399.45763888888899</v>
      </c>
      <c r="T182">
        <v>2015</v>
      </c>
      <c r="U182">
        <v>3</v>
      </c>
      <c r="V182" t="s">
        <v>1008</v>
      </c>
    </row>
    <row r="183" spans="1:22" x14ac:dyDescent="0.25">
      <c r="A183" t="s">
        <v>370</v>
      </c>
      <c r="B183">
        <v>152</v>
      </c>
      <c r="C183">
        <v>136</v>
      </c>
      <c r="D183" t="s">
        <v>993</v>
      </c>
      <c r="E183">
        <v>0.4</v>
      </c>
      <c r="F183">
        <v>3</v>
      </c>
      <c r="G183" t="s">
        <v>28</v>
      </c>
      <c r="H183" t="s">
        <v>5</v>
      </c>
      <c r="I183" t="s">
        <v>6</v>
      </c>
      <c r="J183">
        <v>53</v>
      </c>
      <c r="K183" t="s">
        <v>882</v>
      </c>
      <c r="L183" t="s">
        <v>881</v>
      </c>
      <c r="M183">
        <v>22</v>
      </c>
      <c r="N183" t="s">
        <v>985</v>
      </c>
      <c r="O183">
        <v>23</v>
      </c>
      <c r="P183">
        <v>2305209</v>
      </c>
      <c r="Q183">
        <v>922083.6</v>
      </c>
      <c r="R183">
        <v>41671</v>
      </c>
      <c r="S183">
        <v>407.45763888888899</v>
      </c>
      <c r="T183">
        <v>2015</v>
      </c>
      <c r="U183">
        <v>3</v>
      </c>
      <c r="V183" t="s">
        <v>1008</v>
      </c>
    </row>
    <row r="184" spans="1:22" x14ac:dyDescent="0.25">
      <c r="A184" t="s">
        <v>13</v>
      </c>
      <c r="B184">
        <v>325</v>
      </c>
      <c r="C184">
        <v>314</v>
      </c>
      <c r="D184" t="s">
        <v>992</v>
      </c>
      <c r="E184">
        <v>0.2</v>
      </c>
      <c r="F184">
        <v>2</v>
      </c>
      <c r="G184" t="s">
        <v>260</v>
      </c>
      <c r="H184" t="s">
        <v>165</v>
      </c>
      <c r="I184" t="s">
        <v>6</v>
      </c>
      <c r="J184">
        <v>238</v>
      </c>
      <c r="K184" t="s">
        <v>882</v>
      </c>
      <c r="L184" t="s">
        <v>881</v>
      </c>
      <c r="M184">
        <v>22</v>
      </c>
      <c r="N184" t="s">
        <v>964</v>
      </c>
      <c r="O184">
        <v>2</v>
      </c>
      <c r="P184">
        <v>5637784</v>
      </c>
      <c r="Q184">
        <v>1127556.8</v>
      </c>
      <c r="R184">
        <v>41701</v>
      </c>
      <c r="S184">
        <v>375.45763888888899</v>
      </c>
      <c r="T184">
        <v>2015</v>
      </c>
      <c r="U184">
        <v>3</v>
      </c>
      <c r="V184" t="s">
        <v>1008</v>
      </c>
    </row>
    <row r="185" spans="1:22" x14ac:dyDescent="0.25">
      <c r="A185" t="s">
        <v>370</v>
      </c>
      <c r="B185">
        <v>122</v>
      </c>
      <c r="C185">
        <v>273</v>
      </c>
      <c r="D185" t="s">
        <v>992</v>
      </c>
      <c r="E185">
        <v>0.2</v>
      </c>
      <c r="F185">
        <v>2</v>
      </c>
      <c r="G185" t="s">
        <v>97</v>
      </c>
      <c r="H185" t="s">
        <v>5</v>
      </c>
      <c r="I185" t="s">
        <v>13</v>
      </c>
      <c r="J185">
        <v>217</v>
      </c>
      <c r="K185" t="s">
        <v>882</v>
      </c>
      <c r="L185" t="s">
        <v>881</v>
      </c>
      <c r="M185">
        <v>22</v>
      </c>
      <c r="N185" t="s">
        <v>973</v>
      </c>
      <c r="O185">
        <v>11</v>
      </c>
      <c r="P185">
        <v>1828155</v>
      </c>
      <c r="Q185">
        <v>365631</v>
      </c>
      <c r="R185">
        <v>41642</v>
      </c>
      <c r="S185">
        <v>431.45763888888899</v>
      </c>
      <c r="T185">
        <v>2015</v>
      </c>
      <c r="U185">
        <v>3</v>
      </c>
      <c r="V185" t="s">
        <v>1008</v>
      </c>
    </row>
    <row r="186" spans="1:22" x14ac:dyDescent="0.25">
      <c r="A186" t="s">
        <v>379</v>
      </c>
      <c r="B186">
        <v>235</v>
      </c>
      <c r="C186">
        <v>203</v>
      </c>
      <c r="D186" t="s">
        <v>993</v>
      </c>
      <c r="E186">
        <v>0.4</v>
      </c>
      <c r="F186">
        <v>3</v>
      </c>
      <c r="G186" t="s">
        <v>267</v>
      </c>
      <c r="H186" t="s">
        <v>289</v>
      </c>
      <c r="I186" t="s">
        <v>13</v>
      </c>
      <c r="J186">
        <v>161</v>
      </c>
      <c r="K186" t="s">
        <v>882</v>
      </c>
      <c r="L186" t="s">
        <v>881</v>
      </c>
      <c r="M186">
        <v>22</v>
      </c>
      <c r="N186" t="s">
        <v>974</v>
      </c>
      <c r="O186">
        <v>12</v>
      </c>
      <c r="P186">
        <v>3844250</v>
      </c>
      <c r="Q186">
        <v>1537700</v>
      </c>
      <c r="R186">
        <v>41705</v>
      </c>
      <c r="S186">
        <v>367.45763888888899</v>
      </c>
      <c r="T186">
        <v>2015</v>
      </c>
      <c r="U186">
        <v>3</v>
      </c>
      <c r="V186" t="s">
        <v>1008</v>
      </c>
    </row>
    <row r="187" spans="1:22" x14ac:dyDescent="0.25">
      <c r="A187" t="s">
        <v>379</v>
      </c>
      <c r="B187">
        <v>196</v>
      </c>
      <c r="C187">
        <v>330</v>
      </c>
      <c r="D187" t="s">
        <v>992</v>
      </c>
      <c r="E187">
        <v>0.2</v>
      </c>
      <c r="F187">
        <v>2</v>
      </c>
      <c r="G187" t="s">
        <v>112</v>
      </c>
      <c r="H187" t="s">
        <v>5</v>
      </c>
      <c r="I187" t="s">
        <v>6</v>
      </c>
      <c r="J187">
        <v>250</v>
      </c>
      <c r="K187" t="s">
        <v>882</v>
      </c>
      <c r="L187" t="s">
        <v>881</v>
      </c>
      <c r="M187">
        <v>22</v>
      </c>
      <c r="N187" t="s">
        <v>978</v>
      </c>
      <c r="O187">
        <v>16</v>
      </c>
      <c r="P187">
        <v>3194794</v>
      </c>
      <c r="Q187">
        <v>638958.80000000005</v>
      </c>
      <c r="R187">
        <v>41641</v>
      </c>
      <c r="S187">
        <v>424.45763888888899</v>
      </c>
      <c r="T187">
        <v>2015</v>
      </c>
      <c r="U187">
        <v>3</v>
      </c>
      <c r="V187" t="s">
        <v>1008</v>
      </c>
    </row>
    <row r="188" spans="1:22" x14ac:dyDescent="0.25">
      <c r="A188" t="s">
        <v>379</v>
      </c>
      <c r="B188">
        <v>229</v>
      </c>
      <c r="C188">
        <v>154</v>
      </c>
      <c r="D188" t="s">
        <v>993</v>
      </c>
      <c r="E188">
        <v>0.4</v>
      </c>
      <c r="F188">
        <v>3</v>
      </c>
      <c r="G188" t="s">
        <v>50</v>
      </c>
      <c r="H188" t="s">
        <v>5</v>
      </c>
      <c r="I188" t="s">
        <v>6</v>
      </c>
      <c r="J188">
        <v>122</v>
      </c>
      <c r="K188" t="s">
        <v>882</v>
      </c>
      <c r="L188" t="s">
        <v>881</v>
      </c>
      <c r="M188">
        <v>22</v>
      </c>
      <c r="N188" t="s">
        <v>964</v>
      </c>
      <c r="O188">
        <v>2</v>
      </c>
      <c r="P188">
        <v>3709701</v>
      </c>
      <c r="Q188">
        <v>1483880.4</v>
      </c>
      <c r="R188">
        <v>41699</v>
      </c>
      <c r="S188">
        <v>365.45763888888899</v>
      </c>
      <c r="T188">
        <v>2015</v>
      </c>
      <c r="U188">
        <v>3</v>
      </c>
      <c r="V188" t="s">
        <v>1008</v>
      </c>
    </row>
    <row r="189" spans="1:22" x14ac:dyDescent="0.25">
      <c r="A189" t="s">
        <v>379</v>
      </c>
      <c r="B189">
        <v>271</v>
      </c>
      <c r="C189">
        <v>41</v>
      </c>
      <c r="D189" t="s">
        <v>993</v>
      </c>
      <c r="E189">
        <v>0.4</v>
      </c>
      <c r="F189">
        <v>3</v>
      </c>
      <c r="G189" t="s">
        <v>178</v>
      </c>
      <c r="H189" t="s">
        <v>165</v>
      </c>
      <c r="I189" t="s">
        <v>13</v>
      </c>
      <c r="J189">
        <v>38</v>
      </c>
      <c r="K189" t="s">
        <v>882</v>
      </c>
      <c r="L189" t="s">
        <v>881</v>
      </c>
      <c r="M189">
        <v>22</v>
      </c>
      <c r="N189" t="s">
        <v>975</v>
      </c>
      <c r="O189">
        <v>13</v>
      </c>
      <c r="P189">
        <v>4592818</v>
      </c>
      <c r="Q189">
        <v>1837127.2</v>
      </c>
      <c r="R189">
        <v>41653</v>
      </c>
      <c r="S189">
        <v>410.45763888888899</v>
      </c>
      <c r="T189">
        <v>2015</v>
      </c>
      <c r="U189">
        <v>2</v>
      </c>
      <c r="V189" t="s">
        <v>1009</v>
      </c>
    </row>
    <row r="190" spans="1:22" x14ac:dyDescent="0.25">
      <c r="A190" t="s">
        <v>370</v>
      </c>
      <c r="B190">
        <v>56</v>
      </c>
      <c r="C190">
        <v>476</v>
      </c>
      <c r="D190" t="s">
        <v>994</v>
      </c>
      <c r="E190">
        <v>0.6</v>
      </c>
      <c r="F190">
        <v>4</v>
      </c>
      <c r="G190" t="s">
        <v>286</v>
      </c>
      <c r="H190" t="s">
        <v>165</v>
      </c>
      <c r="I190" t="s">
        <v>11</v>
      </c>
      <c r="J190">
        <v>353</v>
      </c>
      <c r="K190" t="s">
        <v>882</v>
      </c>
      <c r="L190" t="s">
        <v>881</v>
      </c>
      <c r="M190">
        <v>22</v>
      </c>
      <c r="N190" t="s">
        <v>982</v>
      </c>
      <c r="O190">
        <v>20</v>
      </c>
      <c r="P190">
        <v>733176</v>
      </c>
      <c r="Q190">
        <v>439905.6</v>
      </c>
      <c r="R190">
        <v>41678</v>
      </c>
      <c r="S190">
        <v>385.45763888888899</v>
      </c>
      <c r="T190">
        <v>2015</v>
      </c>
      <c r="U190">
        <v>2</v>
      </c>
      <c r="V190" t="s">
        <v>1009</v>
      </c>
    </row>
    <row r="191" spans="1:22" x14ac:dyDescent="0.25">
      <c r="A191" t="s">
        <v>370</v>
      </c>
      <c r="B191">
        <v>113</v>
      </c>
      <c r="C191">
        <v>67</v>
      </c>
      <c r="D191" t="s">
        <v>995</v>
      </c>
      <c r="E191">
        <v>0.8</v>
      </c>
      <c r="F191">
        <v>5</v>
      </c>
      <c r="G191" t="s">
        <v>29</v>
      </c>
      <c r="H191" t="s">
        <v>5</v>
      </c>
      <c r="I191" t="s">
        <v>6</v>
      </c>
      <c r="J191">
        <v>58</v>
      </c>
      <c r="K191" t="s">
        <v>882</v>
      </c>
      <c r="L191" t="s">
        <v>881</v>
      </c>
      <c r="M191">
        <v>22</v>
      </c>
      <c r="N191" t="s">
        <v>979</v>
      </c>
      <c r="O191">
        <v>17</v>
      </c>
      <c r="P191">
        <v>1693585</v>
      </c>
      <c r="Q191">
        <v>1354868</v>
      </c>
      <c r="R191">
        <v>41691</v>
      </c>
      <c r="S191">
        <v>371.45763888888899</v>
      </c>
      <c r="T191">
        <v>2015</v>
      </c>
      <c r="U191">
        <v>2</v>
      </c>
      <c r="V191" t="s">
        <v>1009</v>
      </c>
    </row>
    <row r="192" spans="1:22" x14ac:dyDescent="0.25">
      <c r="A192" t="s">
        <v>379</v>
      </c>
      <c r="B192">
        <v>178</v>
      </c>
      <c r="C192">
        <v>311</v>
      </c>
      <c r="D192" t="s">
        <v>994</v>
      </c>
      <c r="E192">
        <v>0.6</v>
      </c>
      <c r="F192">
        <v>4</v>
      </c>
      <c r="G192" t="s">
        <v>193</v>
      </c>
      <c r="H192" t="s">
        <v>165</v>
      </c>
      <c r="I192" t="s">
        <v>6</v>
      </c>
      <c r="J192">
        <v>63</v>
      </c>
      <c r="K192" t="s">
        <v>882</v>
      </c>
      <c r="L192" t="s">
        <v>881</v>
      </c>
      <c r="M192">
        <v>22</v>
      </c>
      <c r="N192" t="s">
        <v>969</v>
      </c>
      <c r="O192">
        <v>7</v>
      </c>
      <c r="P192">
        <v>2705033</v>
      </c>
      <c r="Q192">
        <v>1623019.8</v>
      </c>
      <c r="R192">
        <v>41672</v>
      </c>
      <c r="S192">
        <v>390.45763888888899</v>
      </c>
      <c r="T192">
        <v>2015</v>
      </c>
      <c r="U192">
        <v>2</v>
      </c>
      <c r="V192" t="s">
        <v>1009</v>
      </c>
    </row>
    <row r="193" spans="1:22" x14ac:dyDescent="0.25">
      <c r="A193" t="s">
        <v>379</v>
      </c>
      <c r="B193">
        <v>214</v>
      </c>
      <c r="C193">
        <v>163</v>
      </c>
      <c r="D193" t="s">
        <v>993</v>
      </c>
      <c r="E193">
        <v>0.4</v>
      </c>
      <c r="F193">
        <v>3</v>
      </c>
      <c r="G193" t="s">
        <v>41</v>
      </c>
      <c r="H193" t="s">
        <v>5</v>
      </c>
      <c r="I193" t="s">
        <v>11</v>
      </c>
      <c r="J193">
        <v>99</v>
      </c>
      <c r="K193" t="s">
        <v>882</v>
      </c>
      <c r="L193" t="s">
        <v>881</v>
      </c>
      <c r="M193">
        <v>22</v>
      </c>
      <c r="N193" t="s">
        <v>981</v>
      </c>
      <c r="O193">
        <v>19</v>
      </c>
      <c r="P193">
        <v>3475768</v>
      </c>
      <c r="Q193">
        <v>1390307.2</v>
      </c>
      <c r="R193">
        <v>41693</v>
      </c>
      <c r="S193">
        <v>369.45763888888899</v>
      </c>
      <c r="T193">
        <v>2015</v>
      </c>
      <c r="U193">
        <v>2</v>
      </c>
      <c r="V193" t="s">
        <v>1009</v>
      </c>
    </row>
    <row r="194" spans="1:22" x14ac:dyDescent="0.25">
      <c r="A194" t="s">
        <v>379</v>
      </c>
      <c r="B194">
        <v>320</v>
      </c>
      <c r="C194">
        <v>164</v>
      </c>
      <c r="D194" t="s">
        <v>993</v>
      </c>
      <c r="E194">
        <v>0.4</v>
      </c>
      <c r="F194">
        <v>3</v>
      </c>
      <c r="G194" t="s">
        <v>54</v>
      </c>
      <c r="H194" t="s">
        <v>5</v>
      </c>
      <c r="I194" t="s">
        <v>11</v>
      </c>
      <c r="J194">
        <v>131</v>
      </c>
      <c r="K194" t="s">
        <v>882</v>
      </c>
      <c r="L194" t="s">
        <v>881</v>
      </c>
      <c r="M194">
        <v>22</v>
      </c>
      <c r="N194" t="s">
        <v>964</v>
      </c>
      <c r="O194">
        <v>2</v>
      </c>
      <c r="P194">
        <v>5578451</v>
      </c>
      <c r="Q194">
        <v>2231380.4</v>
      </c>
      <c r="R194">
        <v>41660</v>
      </c>
      <c r="S194">
        <v>402.45763888888899</v>
      </c>
      <c r="T194">
        <v>2015</v>
      </c>
      <c r="U194">
        <v>2</v>
      </c>
      <c r="V194" t="s">
        <v>1009</v>
      </c>
    </row>
    <row r="195" spans="1:22" x14ac:dyDescent="0.25">
      <c r="A195" t="s">
        <v>370</v>
      </c>
      <c r="B195">
        <v>60</v>
      </c>
      <c r="C195">
        <v>168</v>
      </c>
      <c r="D195" t="s">
        <v>993</v>
      </c>
      <c r="E195">
        <v>0.4</v>
      </c>
      <c r="F195">
        <v>3</v>
      </c>
      <c r="G195" t="s">
        <v>317</v>
      </c>
      <c r="H195" t="s">
        <v>289</v>
      </c>
      <c r="I195" t="s">
        <v>11</v>
      </c>
      <c r="J195">
        <v>135</v>
      </c>
      <c r="K195" t="s">
        <v>882</v>
      </c>
      <c r="L195" t="s">
        <v>881</v>
      </c>
      <c r="M195">
        <v>22</v>
      </c>
      <c r="N195" t="s">
        <v>972</v>
      </c>
      <c r="O195">
        <v>10</v>
      </c>
      <c r="P195">
        <v>782755</v>
      </c>
      <c r="Q195">
        <v>313102</v>
      </c>
      <c r="R195">
        <v>41671</v>
      </c>
      <c r="S195">
        <v>391.45763888888899</v>
      </c>
      <c r="T195">
        <v>2015</v>
      </c>
      <c r="U195">
        <v>2</v>
      </c>
      <c r="V195" t="s">
        <v>1009</v>
      </c>
    </row>
    <row r="196" spans="1:22" x14ac:dyDescent="0.25">
      <c r="A196" t="s">
        <v>370</v>
      </c>
      <c r="B196">
        <v>42</v>
      </c>
      <c r="C196">
        <v>169</v>
      </c>
      <c r="D196" t="s">
        <v>994</v>
      </c>
      <c r="E196">
        <v>0.6</v>
      </c>
      <c r="F196">
        <v>4</v>
      </c>
      <c r="G196" t="s">
        <v>58</v>
      </c>
      <c r="H196" t="s">
        <v>5</v>
      </c>
      <c r="I196" t="s">
        <v>11</v>
      </c>
      <c r="J196">
        <v>136</v>
      </c>
      <c r="K196" t="s">
        <v>882</v>
      </c>
      <c r="L196" t="s">
        <v>881</v>
      </c>
      <c r="M196">
        <v>22</v>
      </c>
      <c r="N196" t="s">
        <v>966</v>
      </c>
      <c r="O196">
        <v>4</v>
      </c>
      <c r="P196">
        <v>518120</v>
      </c>
      <c r="Q196">
        <v>310872</v>
      </c>
      <c r="R196">
        <v>41645</v>
      </c>
      <c r="S196">
        <v>417.45763888888899</v>
      </c>
      <c r="T196">
        <v>2015</v>
      </c>
      <c r="U196">
        <v>2</v>
      </c>
      <c r="V196" t="s">
        <v>1009</v>
      </c>
    </row>
    <row r="197" spans="1:22" x14ac:dyDescent="0.25">
      <c r="A197" t="s">
        <v>379</v>
      </c>
      <c r="B197">
        <v>301</v>
      </c>
      <c r="C197">
        <v>310</v>
      </c>
      <c r="D197" t="s">
        <v>994</v>
      </c>
      <c r="E197">
        <v>0.6</v>
      </c>
      <c r="F197">
        <v>4</v>
      </c>
      <c r="G197" t="s">
        <v>108</v>
      </c>
      <c r="H197" t="s">
        <v>5</v>
      </c>
      <c r="I197" t="s">
        <v>6</v>
      </c>
      <c r="J197">
        <v>243</v>
      </c>
      <c r="K197" t="s">
        <v>882</v>
      </c>
      <c r="L197" t="s">
        <v>881</v>
      </c>
      <c r="M197">
        <v>22</v>
      </c>
      <c r="N197" t="s">
        <v>977</v>
      </c>
      <c r="O197">
        <v>15</v>
      </c>
      <c r="P197">
        <v>5112248</v>
      </c>
      <c r="Q197">
        <v>3067348.8</v>
      </c>
      <c r="R197">
        <v>41675</v>
      </c>
      <c r="S197">
        <v>387.45763888888899</v>
      </c>
      <c r="T197">
        <v>2015</v>
      </c>
      <c r="U197">
        <v>2</v>
      </c>
      <c r="V197" t="s">
        <v>1009</v>
      </c>
    </row>
    <row r="198" spans="1:22" x14ac:dyDescent="0.25">
      <c r="A198" t="s">
        <v>370</v>
      </c>
      <c r="B198">
        <v>10</v>
      </c>
      <c r="C198">
        <v>430</v>
      </c>
      <c r="D198" t="s">
        <v>993</v>
      </c>
      <c r="E198">
        <v>0.4</v>
      </c>
      <c r="F198">
        <v>3</v>
      </c>
      <c r="G198" t="s">
        <v>154</v>
      </c>
      <c r="H198" t="s">
        <v>5</v>
      </c>
      <c r="I198" t="s">
        <v>13</v>
      </c>
      <c r="J198">
        <v>331</v>
      </c>
      <c r="K198" t="s">
        <v>882</v>
      </c>
      <c r="L198" t="s">
        <v>881</v>
      </c>
      <c r="M198">
        <v>22</v>
      </c>
      <c r="N198" t="s">
        <v>987</v>
      </c>
      <c r="O198">
        <v>25</v>
      </c>
      <c r="P198">
        <v>85763</v>
      </c>
      <c r="Q198">
        <v>34305.199999999997</v>
      </c>
      <c r="R198">
        <v>41696</v>
      </c>
      <c r="S198">
        <v>366.45763888888899</v>
      </c>
      <c r="T198">
        <v>2015</v>
      </c>
      <c r="U198">
        <v>2</v>
      </c>
      <c r="V198" t="s">
        <v>1009</v>
      </c>
    </row>
    <row r="199" spans="1:22" x14ac:dyDescent="0.25">
      <c r="A199" t="s">
        <v>370</v>
      </c>
      <c r="B199">
        <v>71</v>
      </c>
      <c r="C199">
        <v>91</v>
      </c>
      <c r="D199" t="s">
        <v>993</v>
      </c>
      <c r="E199">
        <v>0.4</v>
      </c>
      <c r="F199">
        <v>3</v>
      </c>
      <c r="G199" t="s">
        <v>202</v>
      </c>
      <c r="H199" t="s">
        <v>165</v>
      </c>
      <c r="I199" t="s">
        <v>6</v>
      </c>
      <c r="J199">
        <v>79</v>
      </c>
      <c r="K199" t="s">
        <v>882</v>
      </c>
      <c r="L199" t="s">
        <v>881</v>
      </c>
      <c r="M199">
        <v>22</v>
      </c>
      <c r="N199" t="s">
        <v>982</v>
      </c>
      <c r="O199">
        <v>20</v>
      </c>
      <c r="P199">
        <v>971734</v>
      </c>
      <c r="Q199">
        <v>388693.6</v>
      </c>
      <c r="R199">
        <v>41679</v>
      </c>
      <c r="S199">
        <v>376.25</v>
      </c>
      <c r="T199">
        <v>2015</v>
      </c>
      <c r="U199">
        <v>2</v>
      </c>
      <c r="V199" t="s">
        <v>1009</v>
      </c>
    </row>
    <row r="200" spans="1:22" x14ac:dyDescent="0.25">
      <c r="A200" t="s">
        <v>370</v>
      </c>
      <c r="B200">
        <v>121</v>
      </c>
      <c r="C200">
        <v>73</v>
      </c>
      <c r="D200" t="s">
        <v>995</v>
      </c>
      <c r="E200">
        <v>0.8</v>
      </c>
      <c r="F200">
        <v>5</v>
      </c>
      <c r="G200" t="s">
        <v>191</v>
      </c>
      <c r="H200" t="s">
        <v>165</v>
      </c>
      <c r="I200" t="s">
        <v>13</v>
      </c>
      <c r="J200">
        <v>61</v>
      </c>
      <c r="K200" t="s">
        <v>882</v>
      </c>
      <c r="L200" t="s">
        <v>881</v>
      </c>
      <c r="M200">
        <v>22</v>
      </c>
      <c r="N200" t="s">
        <v>968</v>
      </c>
      <c r="O200">
        <v>6</v>
      </c>
      <c r="P200">
        <v>1788307</v>
      </c>
      <c r="Q200">
        <v>1430645.6</v>
      </c>
      <c r="R200">
        <v>41652</v>
      </c>
      <c r="S200">
        <v>401.45763888888899</v>
      </c>
      <c r="T200">
        <v>2015</v>
      </c>
      <c r="U200">
        <v>2</v>
      </c>
      <c r="V200" t="s">
        <v>1009</v>
      </c>
    </row>
    <row r="201" spans="1:22" x14ac:dyDescent="0.25">
      <c r="A201" t="s">
        <v>379</v>
      </c>
      <c r="B201">
        <v>272</v>
      </c>
      <c r="C201">
        <v>360</v>
      </c>
      <c r="D201" t="s">
        <v>992</v>
      </c>
      <c r="E201">
        <v>0.2</v>
      </c>
      <c r="F201">
        <v>2</v>
      </c>
      <c r="G201" t="s">
        <v>343</v>
      </c>
      <c r="H201" t="s">
        <v>289</v>
      </c>
      <c r="I201" t="s">
        <v>13</v>
      </c>
      <c r="J201">
        <v>281</v>
      </c>
      <c r="K201" t="s">
        <v>882</v>
      </c>
      <c r="L201" t="s">
        <v>881</v>
      </c>
      <c r="M201">
        <v>22</v>
      </c>
      <c r="N201" t="s">
        <v>964</v>
      </c>
      <c r="O201">
        <v>2</v>
      </c>
      <c r="P201">
        <v>4600206</v>
      </c>
      <c r="Q201">
        <v>920041.2</v>
      </c>
      <c r="R201">
        <v>41642</v>
      </c>
      <c r="S201">
        <v>402.45763888888899</v>
      </c>
      <c r="T201">
        <v>2015</v>
      </c>
      <c r="U201">
        <v>2</v>
      </c>
      <c r="V201" t="s">
        <v>1009</v>
      </c>
    </row>
    <row r="202" spans="1:22" x14ac:dyDescent="0.25">
      <c r="A202" t="s">
        <v>379</v>
      </c>
      <c r="B202">
        <v>300</v>
      </c>
      <c r="C202">
        <v>212</v>
      </c>
      <c r="D202" t="s">
        <v>994</v>
      </c>
      <c r="E202">
        <v>0.6</v>
      </c>
      <c r="F202">
        <v>4</v>
      </c>
      <c r="G202" t="s">
        <v>321</v>
      </c>
      <c r="H202" t="s">
        <v>289</v>
      </c>
      <c r="I202" t="s">
        <v>6</v>
      </c>
      <c r="J202">
        <v>168</v>
      </c>
      <c r="K202" t="s">
        <v>882</v>
      </c>
      <c r="L202" t="s">
        <v>881</v>
      </c>
      <c r="M202">
        <v>22</v>
      </c>
      <c r="N202" t="s">
        <v>979</v>
      </c>
      <c r="O202">
        <v>17</v>
      </c>
      <c r="P202">
        <v>5104724</v>
      </c>
      <c r="Q202">
        <v>3062834.4</v>
      </c>
      <c r="R202">
        <v>41642</v>
      </c>
      <c r="S202">
        <v>396.45763888888899</v>
      </c>
      <c r="T202">
        <v>2015</v>
      </c>
      <c r="U202">
        <v>2</v>
      </c>
      <c r="V202" t="s">
        <v>1009</v>
      </c>
    </row>
    <row r="203" spans="1:22" x14ac:dyDescent="0.25">
      <c r="A203" t="s">
        <v>370</v>
      </c>
      <c r="B203">
        <v>80</v>
      </c>
      <c r="C203">
        <v>68</v>
      </c>
      <c r="D203" t="s">
        <v>994</v>
      </c>
      <c r="E203">
        <v>0.6</v>
      </c>
      <c r="F203">
        <v>4</v>
      </c>
      <c r="G203" t="s">
        <v>293</v>
      </c>
      <c r="H203" t="s">
        <v>289</v>
      </c>
      <c r="I203" t="s">
        <v>13</v>
      </c>
      <c r="J203">
        <v>23</v>
      </c>
      <c r="K203" t="s">
        <v>882</v>
      </c>
      <c r="L203" t="s">
        <v>881</v>
      </c>
      <c r="M203">
        <v>22</v>
      </c>
      <c r="N203" t="s">
        <v>973</v>
      </c>
      <c r="O203">
        <v>11</v>
      </c>
      <c r="P203">
        <v>1139244</v>
      </c>
      <c r="Q203">
        <v>683546.4</v>
      </c>
      <c r="R203">
        <v>41641</v>
      </c>
      <c r="S203">
        <v>396.45763888888899</v>
      </c>
      <c r="T203">
        <v>2015</v>
      </c>
      <c r="U203">
        <v>2</v>
      </c>
      <c r="V203" t="s">
        <v>1009</v>
      </c>
    </row>
    <row r="204" spans="1:22" x14ac:dyDescent="0.25">
      <c r="A204" t="s">
        <v>370</v>
      </c>
      <c r="B204">
        <v>134</v>
      </c>
      <c r="C204">
        <v>338</v>
      </c>
      <c r="D204" t="s">
        <v>994</v>
      </c>
      <c r="E204">
        <v>0.6</v>
      </c>
      <c r="F204">
        <v>4</v>
      </c>
      <c r="G204" t="s">
        <v>337</v>
      </c>
      <c r="H204" t="s">
        <v>289</v>
      </c>
      <c r="I204" t="s">
        <v>13</v>
      </c>
      <c r="J204">
        <v>261</v>
      </c>
      <c r="K204" t="s">
        <v>882</v>
      </c>
      <c r="L204" t="s">
        <v>881</v>
      </c>
      <c r="M204">
        <v>22</v>
      </c>
      <c r="N204" t="s">
        <v>980</v>
      </c>
      <c r="O204">
        <v>18</v>
      </c>
      <c r="P204">
        <v>2042843</v>
      </c>
      <c r="Q204">
        <v>1225705.8</v>
      </c>
      <c r="R204">
        <v>41665</v>
      </c>
      <c r="S204">
        <v>370.45763888888899</v>
      </c>
      <c r="T204">
        <v>2015</v>
      </c>
      <c r="U204">
        <v>1</v>
      </c>
      <c r="V204" t="s">
        <v>1013</v>
      </c>
    </row>
    <row r="205" spans="1:22" x14ac:dyDescent="0.25">
      <c r="A205" t="s">
        <v>13</v>
      </c>
      <c r="B205">
        <v>341</v>
      </c>
      <c r="C205">
        <v>54</v>
      </c>
      <c r="D205" t="s">
        <v>995</v>
      </c>
      <c r="E205">
        <v>0.8</v>
      </c>
      <c r="F205">
        <v>5</v>
      </c>
      <c r="G205" t="s">
        <v>27</v>
      </c>
      <c r="H205" t="s">
        <v>5</v>
      </c>
      <c r="I205" t="s">
        <v>6</v>
      </c>
      <c r="J205">
        <v>50</v>
      </c>
      <c r="K205" t="s">
        <v>882</v>
      </c>
      <c r="L205" t="s">
        <v>881</v>
      </c>
      <c r="M205">
        <v>22</v>
      </c>
      <c r="N205" t="s">
        <v>981</v>
      </c>
      <c r="O205">
        <v>19</v>
      </c>
      <c r="P205">
        <v>5977772</v>
      </c>
      <c r="Q205">
        <v>4782217.5999999996</v>
      </c>
      <c r="R205">
        <v>41644</v>
      </c>
      <c r="S205">
        <v>390.45763888888899</v>
      </c>
      <c r="T205">
        <v>2015</v>
      </c>
      <c r="U205">
        <v>1</v>
      </c>
      <c r="V205" t="s">
        <v>1013</v>
      </c>
    </row>
    <row r="206" spans="1:22" x14ac:dyDescent="0.25">
      <c r="A206" t="s">
        <v>379</v>
      </c>
      <c r="B206">
        <v>224</v>
      </c>
      <c r="C206">
        <v>202</v>
      </c>
      <c r="D206" t="s">
        <v>994</v>
      </c>
      <c r="E206">
        <v>0.6</v>
      </c>
      <c r="F206">
        <v>4</v>
      </c>
      <c r="G206" t="s">
        <v>22</v>
      </c>
      <c r="H206" t="s">
        <v>5</v>
      </c>
      <c r="I206" t="s">
        <v>6</v>
      </c>
      <c r="J206">
        <v>33</v>
      </c>
      <c r="K206" t="s">
        <v>882</v>
      </c>
      <c r="L206" t="s">
        <v>881</v>
      </c>
      <c r="M206">
        <v>22</v>
      </c>
      <c r="N206" t="s">
        <v>963</v>
      </c>
      <c r="O206">
        <v>1</v>
      </c>
      <c r="P206">
        <v>3650025</v>
      </c>
      <c r="Q206">
        <v>2190015</v>
      </c>
      <c r="R206">
        <v>41642</v>
      </c>
      <c r="S206">
        <v>392.45763888888899</v>
      </c>
      <c r="T206">
        <v>2015</v>
      </c>
      <c r="U206">
        <v>1</v>
      </c>
      <c r="V206" t="s">
        <v>1013</v>
      </c>
    </row>
    <row r="207" spans="1:22" x14ac:dyDescent="0.25">
      <c r="A207" t="s">
        <v>370</v>
      </c>
      <c r="B207">
        <v>139</v>
      </c>
      <c r="C207">
        <v>308</v>
      </c>
      <c r="D207" t="s">
        <v>994</v>
      </c>
      <c r="E207">
        <v>0.6</v>
      </c>
      <c r="F207">
        <v>4</v>
      </c>
      <c r="G207" t="s">
        <v>206</v>
      </c>
      <c r="H207" t="s">
        <v>165</v>
      </c>
      <c r="I207" t="s">
        <v>13</v>
      </c>
      <c r="J207">
        <v>84</v>
      </c>
      <c r="K207" t="s">
        <v>882</v>
      </c>
      <c r="L207" t="s">
        <v>881</v>
      </c>
      <c r="M207">
        <v>22</v>
      </c>
      <c r="N207" t="s">
        <v>984</v>
      </c>
      <c r="O207">
        <v>22</v>
      </c>
      <c r="P207">
        <v>2123087</v>
      </c>
      <c r="Q207">
        <v>1273852.2</v>
      </c>
      <c r="R207">
        <v>41662</v>
      </c>
      <c r="S207">
        <v>372.45763888888899</v>
      </c>
      <c r="T207">
        <v>2015</v>
      </c>
      <c r="U207">
        <v>1</v>
      </c>
      <c r="V207" t="s">
        <v>1013</v>
      </c>
    </row>
    <row r="208" spans="1:22" x14ac:dyDescent="0.25">
      <c r="A208" t="s">
        <v>13</v>
      </c>
      <c r="B208">
        <v>347</v>
      </c>
      <c r="C208">
        <v>161</v>
      </c>
      <c r="D208" t="s">
        <v>995</v>
      </c>
      <c r="E208">
        <v>0.8</v>
      </c>
      <c r="F208">
        <v>5</v>
      </c>
      <c r="G208" t="s">
        <v>52</v>
      </c>
      <c r="H208" t="s">
        <v>5</v>
      </c>
      <c r="I208" t="s">
        <v>11</v>
      </c>
      <c r="J208">
        <v>129</v>
      </c>
      <c r="K208" t="s">
        <v>882</v>
      </c>
      <c r="L208" t="s">
        <v>881</v>
      </c>
      <c r="M208">
        <v>22</v>
      </c>
      <c r="N208" t="s">
        <v>974</v>
      </c>
      <c r="O208">
        <v>12</v>
      </c>
      <c r="P208">
        <v>6081007</v>
      </c>
      <c r="Q208">
        <v>4864805.5999999996</v>
      </c>
      <c r="R208">
        <v>41646</v>
      </c>
      <c r="S208">
        <v>388.45763888888899</v>
      </c>
      <c r="T208">
        <v>2015</v>
      </c>
      <c r="U208">
        <v>1</v>
      </c>
      <c r="V208" t="s">
        <v>1013</v>
      </c>
    </row>
    <row r="209" spans="1:22" x14ac:dyDescent="0.25">
      <c r="A209" t="s">
        <v>379</v>
      </c>
      <c r="B209">
        <v>193</v>
      </c>
      <c r="C209">
        <v>36</v>
      </c>
      <c r="D209" t="s">
        <v>993</v>
      </c>
      <c r="E209">
        <v>0.4</v>
      </c>
      <c r="F209">
        <v>3</v>
      </c>
      <c r="G209" t="s">
        <v>296</v>
      </c>
      <c r="H209" t="s">
        <v>289</v>
      </c>
      <c r="I209" t="s">
        <v>6</v>
      </c>
      <c r="J209">
        <v>35</v>
      </c>
      <c r="K209" t="s">
        <v>882</v>
      </c>
      <c r="L209" t="s">
        <v>881</v>
      </c>
      <c r="M209">
        <v>22</v>
      </c>
      <c r="N209" t="s">
        <v>982</v>
      </c>
      <c r="O209">
        <v>20</v>
      </c>
      <c r="P209">
        <v>3163715</v>
      </c>
      <c r="Q209">
        <v>1265486</v>
      </c>
      <c r="R209">
        <v>41656</v>
      </c>
      <c r="S209">
        <v>371.45763888888899</v>
      </c>
      <c r="T209">
        <v>2015</v>
      </c>
      <c r="U209">
        <v>1</v>
      </c>
      <c r="V209" t="s">
        <v>1013</v>
      </c>
    </row>
    <row r="210" spans="1:22" x14ac:dyDescent="0.25">
      <c r="A210" t="s">
        <v>379</v>
      </c>
      <c r="B210">
        <v>218</v>
      </c>
      <c r="C210">
        <v>400</v>
      </c>
      <c r="D210" t="s">
        <v>995</v>
      </c>
      <c r="E210">
        <v>0.8</v>
      </c>
      <c r="F210">
        <v>5</v>
      </c>
      <c r="G210" t="s">
        <v>350</v>
      </c>
      <c r="H210" t="s">
        <v>289</v>
      </c>
      <c r="I210" t="s">
        <v>6</v>
      </c>
      <c r="J210">
        <v>313</v>
      </c>
      <c r="K210" t="s">
        <v>882</v>
      </c>
      <c r="L210" t="s">
        <v>881</v>
      </c>
      <c r="M210">
        <v>22</v>
      </c>
      <c r="N210" t="s">
        <v>967</v>
      </c>
      <c r="O210">
        <v>5</v>
      </c>
      <c r="P210">
        <v>3546375</v>
      </c>
      <c r="Q210">
        <v>2837100</v>
      </c>
      <c r="R210">
        <v>41649</v>
      </c>
      <c r="S210">
        <v>378.45763888888899</v>
      </c>
      <c r="T210">
        <v>2015</v>
      </c>
      <c r="U210">
        <v>1</v>
      </c>
      <c r="V210" t="s">
        <v>1013</v>
      </c>
    </row>
    <row r="211" spans="1:22" x14ac:dyDescent="0.25">
      <c r="A211" t="s">
        <v>370</v>
      </c>
      <c r="B211">
        <v>89</v>
      </c>
      <c r="C211">
        <v>197</v>
      </c>
      <c r="D211" t="s">
        <v>994</v>
      </c>
      <c r="E211">
        <v>0.6</v>
      </c>
      <c r="F211">
        <v>4</v>
      </c>
      <c r="G211" t="s">
        <v>177</v>
      </c>
      <c r="H211" t="s">
        <v>165</v>
      </c>
      <c r="I211" t="s">
        <v>6</v>
      </c>
      <c r="J211">
        <v>36</v>
      </c>
      <c r="K211" t="s">
        <v>882</v>
      </c>
      <c r="L211" t="s">
        <v>881</v>
      </c>
      <c r="M211">
        <v>22</v>
      </c>
      <c r="N211" t="s">
        <v>987</v>
      </c>
      <c r="O211">
        <v>25</v>
      </c>
      <c r="P211">
        <v>1315598</v>
      </c>
      <c r="Q211">
        <v>789358.8</v>
      </c>
      <c r="R211">
        <v>41643</v>
      </c>
      <c r="S211">
        <v>375.45763888888899</v>
      </c>
      <c r="T211">
        <v>2015</v>
      </c>
      <c r="U211">
        <v>1</v>
      </c>
      <c r="V211" t="s">
        <v>1013</v>
      </c>
    </row>
    <row r="212" spans="1:22" x14ac:dyDescent="0.25">
      <c r="A212" t="s">
        <v>13</v>
      </c>
      <c r="B212">
        <v>331</v>
      </c>
      <c r="C212">
        <v>110</v>
      </c>
      <c r="D212" t="s">
        <v>995</v>
      </c>
      <c r="E212">
        <v>0.8</v>
      </c>
      <c r="F212">
        <v>5</v>
      </c>
      <c r="G212" t="s">
        <v>213</v>
      </c>
      <c r="H212" t="s">
        <v>165</v>
      </c>
      <c r="I212" t="s">
        <v>6</v>
      </c>
      <c r="J212">
        <v>94</v>
      </c>
      <c r="K212" t="s">
        <v>882</v>
      </c>
      <c r="L212" t="s">
        <v>881</v>
      </c>
      <c r="M212">
        <v>22</v>
      </c>
      <c r="N212" t="s">
        <v>974</v>
      </c>
      <c r="O212">
        <v>12</v>
      </c>
      <c r="P212">
        <v>5769858</v>
      </c>
      <c r="Q212">
        <v>4615886.4000000004</v>
      </c>
      <c r="R212">
        <v>41648</v>
      </c>
      <c r="S212">
        <v>366.45763888888899</v>
      </c>
      <c r="T212">
        <v>2015</v>
      </c>
      <c r="U212">
        <v>1</v>
      </c>
      <c r="V212" t="s">
        <v>1013</v>
      </c>
    </row>
    <row r="213" spans="1:22" x14ac:dyDescent="0.25">
      <c r="A213" t="s">
        <v>370</v>
      </c>
      <c r="B213">
        <v>78</v>
      </c>
      <c r="C213">
        <v>474</v>
      </c>
      <c r="D213" t="s">
        <v>993</v>
      </c>
      <c r="E213">
        <v>0.4</v>
      </c>
      <c r="F213">
        <v>3</v>
      </c>
      <c r="G213" t="s">
        <v>81</v>
      </c>
      <c r="H213" t="s">
        <v>5</v>
      </c>
      <c r="I213" t="s">
        <v>6</v>
      </c>
      <c r="J213">
        <v>177</v>
      </c>
      <c r="K213" t="s">
        <v>882</v>
      </c>
      <c r="L213" t="s">
        <v>881</v>
      </c>
      <c r="M213">
        <v>22</v>
      </c>
      <c r="N213" t="s">
        <v>969</v>
      </c>
      <c r="O213">
        <v>7</v>
      </c>
      <c r="P213">
        <v>1128387</v>
      </c>
      <c r="Q213">
        <v>451354.8</v>
      </c>
      <c r="R213">
        <v>41641</v>
      </c>
      <c r="S213">
        <v>372.45763888888899</v>
      </c>
      <c r="T213">
        <v>2015</v>
      </c>
      <c r="U213">
        <v>1</v>
      </c>
      <c r="V213" t="s">
        <v>1013</v>
      </c>
    </row>
    <row r="214" spans="1:22" x14ac:dyDescent="0.25">
      <c r="A214" t="s">
        <v>379</v>
      </c>
      <c r="B214">
        <v>265</v>
      </c>
      <c r="C214">
        <v>199</v>
      </c>
      <c r="D214" t="s">
        <v>995</v>
      </c>
      <c r="E214">
        <v>0.8</v>
      </c>
      <c r="F214">
        <v>5</v>
      </c>
      <c r="G214" t="s">
        <v>318</v>
      </c>
      <c r="H214" t="s">
        <v>289</v>
      </c>
      <c r="I214" t="s">
        <v>13</v>
      </c>
      <c r="J214">
        <v>159</v>
      </c>
      <c r="K214" t="s">
        <v>882</v>
      </c>
      <c r="L214" t="s">
        <v>881</v>
      </c>
      <c r="M214">
        <v>22</v>
      </c>
      <c r="N214" t="s">
        <v>986</v>
      </c>
      <c r="O214">
        <v>24</v>
      </c>
      <c r="P214">
        <v>4380142</v>
      </c>
      <c r="Q214">
        <v>3504113.6</v>
      </c>
      <c r="R214">
        <v>41640</v>
      </c>
      <c r="S214">
        <v>365.45763888888899</v>
      </c>
      <c r="T214">
        <v>2015</v>
      </c>
      <c r="U214">
        <v>1</v>
      </c>
      <c r="V214" t="s">
        <v>1013</v>
      </c>
    </row>
    <row r="215" spans="1:22" x14ac:dyDescent="0.25">
      <c r="A215" t="s">
        <v>379</v>
      </c>
      <c r="B215">
        <v>252</v>
      </c>
      <c r="C215">
        <v>477</v>
      </c>
      <c r="D215" t="s">
        <v>992</v>
      </c>
      <c r="E215">
        <v>0.2</v>
      </c>
      <c r="F215">
        <v>2</v>
      </c>
      <c r="G215" t="s">
        <v>38</v>
      </c>
      <c r="H215" t="s">
        <v>5</v>
      </c>
      <c r="I215" t="s">
        <v>11</v>
      </c>
      <c r="J215">
        <v>95</v>
      </c>
      <c r="K215" t="s">
        <v>882</v>
      </c>
      <c r="L215" t="s">
        <v>881</v>
      </c>
      <c r="M215">
        <v>22</v>
      </c>
      <c r="N215" t="s">
        <v>963</v>
      </c>
      <c r="O215">
        <v>1</v>
      </c>
      <c r="P215">
        <v>4152171</v>
      </c>
      <c r="Q215">
        <v>830434.2</v>
      </c>
      <c r="R215">
        <v>41658</v>
      </c>
      <c r="S215">
        <v>619.45763888888905</v>
      </c>
      <c r="T215">
        <v>2015</v>
      </c>
      <c r="U215">
        <v>9</v>
      </c>
      <c r="V215" t="s">
        <v>1014</v>
      </c>
    </row>
    <row r="216" spans="1:22" x14ac:dyDescent="0.25">
      <c r="A216" t="s">
        <v>379</v>
      </c>
      <c r="B216">
        <v>321</v>
      </c>
      <c r="C216">
        <v>201</v>
      </c>
      <c r="D216" t="s">
        <v>992</v>
      </c>
      <c r="E216">
        <v>0.2</v>
      </c>
      <c r="F216">
        <v>2</v>
      </c>
      <c r="G216" t="s">
        <v>225</v>
      </c>
      <c r="H216" t="s">
        <v>165</v>
      </c>
      <c r="I216" t="s">
        <v>11</v>
      </c>
      <c r="J216">
        <v>160</v>
      </c>
      <c r="K216" t="s">
        <v>882</v>
      </c>
      <c r="L216" t="s">
        <v>881</v>
      </c>
      <c r="M216">
        <v>22</v>
      </c>
      <c r="N216" t="s">
        <v>974</v>
      </c>
      <c r="O216">
        <v>12</v>
      </c>
      <c r="P216">
        <v>5590473</v>
      </c>
      <c r="Q216">
        <v>1118094.6000000001</v>
      </c>
      <c r="R216">
        <v>41805</v>
      </c>
      <c r="S216">
        <v>503.45763888888899</v>
      </c>
      <c r="T216">
        <v>2015</v>
      </c>
      <c r="U216">
        <v>10</v>
      </c>
      <c r="V216" t="s">
        <v>1011</v>
      </c>
    </row>
    <row r="217" spans="1:22" x14ac:dyDescent="0.25">
      <c r="A217" t="s">
        <v>370</v>
      </c>
      <c r="B217">
        <v>85</v>
      </c>
      <c r="C217">
        <v>103</v>
      </c>
      <c r="D217" t="s">
        <v>992</v>
      </c>
      <c r="E217">
        <v>0.2</v>
      </c>
      <c r="F217">
        <v>2</v>
      </c>
      <c r="G217" t="s">
        <v>303</v>
      </c>
      <c r="H217" t="s">
        <v>289</v>
      </c>
      <c r="I217" t="s">
        <v>13</v>
      </c>
      <c r="J217">
        <v>88</v>
      </c>
      <c r="K217" t="s">
        <v>882</v>
      </c>
      <c r="L217" t="s">
        <v>881</v>
      </c>
      <c r="M217">
        <v>22</v>
      </c>
      <c r="N217" t="s">
        <v>979</v>
      </c>
      <c r="O217">
        <v>17</v>
      </c>
      <c r="P217">
        <v>1264619</v>
      </c>
      <c r="Q217">
        <v>252923.8</v>
      </c>
      <c r="R217">
        <v>41861</v>
      </c>
      <c r="S217">
        <v>416.45763888888899</v>
      </c>
      <c r="T217">
        <v>2015</v>
      </c>
      <c r="U217">
        <v>9</v>
      </c>
      <c r="V217" t="s">
        <v>1014</v>
      </c>
    </row>
    <row r="218" spans="1:22" x14ac:dyDescent="0.25">
      <c r="A218" t="s">
        <v>370</v>
      </c>
      <c r="B218">
        <v>68</v>
      </c>
      <c r="C218">
        <v>448</v>
      </c>
      <c r="D218" t="s">
        <v>992</v>
      </c>
      <c r="E218">
        <v>0.2</v>
      </c>
      <c r="F218">
        <v>2</v>
      </c>
      <c r="G218" t="s">
        <v>293</v>
      </c>
      <c r="H218" t="s">
        <v>289</v>
      </c>
      <c r="I218" t="s">
        <v>13</v>
      </c>
      <c r="J218">
        <v>23</v>
      </c>
      <c r="K218" t="s">
        <v>882</v>
      </c>
      <c r="L218" t="s">
        <v>881</v>
      </c>
      <c r="M218">
        <v>22</v>
      </c>
      <c r="N218" t="s">
        <v>975</v>
      </c>
      <c r="O218">
        <v>13</v>
      </c>
      <c r="P218">
        <v>943728</v>
      </c>
      <c r="Q218">
        <v>188745.60000000001</v>
      </c>
      <c r="R218">
        <v>41794</v>
      </c>
      <c r="S218">
        <v>422.33333333333599</v>
      </c>
      <c r="T218">
        <v>2015</v>
      </c>
      <c r="U218">
        <v>7</v>
      </c>
      <c r="V218" t="s">
        <v>1012</v>
      </c>
    </row>
    <row r="219" spans="1:22" x14ac:dyDescent="0.25">
      <c r="A219" t="s">
        <v>13</v>
      </c>
      <c r="B219">
        <v>343</v>
      </c>
      <c r="C219">
        <v>268</v>
      </c>
      <c r="D219" t="s">
        <v>992</v>
      </c>
      <c r="E219">
        <v>0.2</v>
      </c>
      <c r="F219">
        <v>2</v>
      </c>
      <c r="G219" t="s">
        <v>17</v>
      </c>
      <c r="H219" t="s">
        <v>5</v>
      </c>
      <c r="I219" t="s">
        <v>6</v>
      </c>
      <c r="J219">
        <v>22</v>
      </c>
      <c r="K219" t="s">
        <v>861</v>
      </c>
      <c r="L219" t="s">
        <v>868</v>
      </c>
      <c r="M219">
        <v>8</v>
      </c>
      <c r="N219" t="s">
        <v>968</v>
      </c>
      <c r="O219">
        <v>6</v>
      </c>
      <c r="P219">
        <v>6004287</v>
      </c>
      <c r="Q219">
        <v>1200857.3999999999</v>
      </c>
      <c r="R219">
        <v>41681</v>
      </c>
      <c r="S219">
        <v>550.45763888888905</v>
      </c>
      <c r="T219">
        <v>2015</v>
      </c>
      <c r="U219">
        <v>8</v>
      </c>
      <c r="V219" t="s">
        <v>1004</v>
      </c>
    </row>
    <row r="220" spans="1:22" x14ac:dyDescent="0.25">
      <c r="A220" t="s">
        <v>13</v>
      </c>
      <c r="B220">
        <v>482</v>
      </c>
      <c r="C220">
        <v>289</v>
      </c>
      <c r="D220" t="s">
        <v>991</v>
      </c>
      <c r="E220">
        <v>0.1</v>
      </c>
      <c r="F220">
        <v>1</v>
      </c>
      <c r="G220" t="s">
        <v>87</v>
      </c>
      <c r="H220" t="s">
        <v>5</v>
      </c>
      <c r="I220" t="s">
        <v>13</v>
      </c>
      <c r="J220">
        <v>194</v>
      </c>
      <c r="K220" t="s">
        <v>861</v>
      </c>
      <c r="L220" t="s">
        <v>868</v>
      </c>
      <c r="M220">
        <v>8</v>
      </c>
      <c r="N220" t="s">
        <v>979</v>
      </c>
      <c r="O220">
        <v>17</v>
      </c>
      <c r="P220">
        <v>11706144</v>
      </c>
      <c r="Q220">
        <v>1170614.3999999999</v>
      </c>
      <c r="R220">
        <v>41821</v>
      </c>
      <c r="S220">
        <v>396.45763888888899</v>
      </c>
      <c r="T220">
        <v>2015</v>
      </c>
      <c r="U220">
        <v>8</v>
      </c>
      <c r="V220" t="s">
        <v>1004</v>
      </c>
    </row>
    <row r="221" spans="1:22" x14ac:dyDescent="0.25">
      <c r="A221" t="s">
        <v>13</v>
      </c>
      <c r="B221">
        <v>468</v>
      </c>
      <c r="C221">
        <v>247</v>
      </c>
      <c r="D221" t="s">
        <v>991</v>
      </c>
      <c r="E221">
        <v>0.1</v>
      </c>
      <c r="F221">
        <v>1</v>
      </c>
      <c r="G221" t="s">
        <v>243</v>
      </c>
      <c r="H221" t="s">
        <v>165</v>
      </c>
      <c r="I221" t="s">
        <v>6</v>
      </c>
      <c r="J221">
        <v>198</v>
      </c>
      <c r="K221" t="s">
        <v>861</v>
      </c>
      <c r="L221" t="s">
        <v>868</v>
      </c>
      <c r="M221">
        <v>8</v>
      </c>
      <c r="N221" t="s">
        <v>987</v>
      </c>
      <c r="O221">
        <v>25</v>
      </c>
      <c r="P221">
        <v>10178400</v>
      </c>
      <c r="Q221">
        <v>1017840</v>
      </c>
      <c r="R221">
        <v>41852</v>
      </c>
      <c r="S221">
        <v>365.45763888888899</v>
      </c>
      <c r="T221">
        <v>2015</v>
      </c>
      <c r="U221">
        <v>8</v>
      </c>
      <c r="V221" t="s">
        <v>1004</v>
      </c>
    </row>
    <row r="222" spans="1:22" x14ac:dyDescent="0.25">
      <c r="A222" t="s">
        <v>379</v>
      </c>
      <c r="B222">
        <v>293</v>
      </c>
      <c r="C222">
        <v>269</v>
      </c>
      <c r="D222" t="s">
        <v>991</v>
      </c>
      <c r="E222">
        <v>0.1</v>
      </c>
      <c r="F222">
        <v>1</v>
      </c>
      <c r="G222" t="s">
        <v>327</v>
      </c>
      <c r="H222" t="s">
        <v>289</v>
      </c>
      <c r="I222" t="s">
        <v>6</v>
      </c>
      <c r="J222">
        <v>213</v>
      </c>
      <c r="K222" t="s">
        <v>861</v>
      </c>
      <c r="L222" t="s">
        <v>868</v>
      </c>
      <c r="M222">
        <v>8</v>
      </c>
      <c r="N222" t="s">
        <v>981</v>
      </c>
      <c r="O222">
        <v>19</v>
      </c>
      <c r="P222">
        <v>4980666</v>
      </c>
      <c r="Q222">
        <v>498066.6</v>
      </c>
      <c r="R222">
        <v>41791</v>
      </c>
      <c r="S222">
        <v>426.45763888888899</v>
      </c>
      <c r="T222">
        <v>2015</v>
      </c>
      <c r="U222">
        <v>8</v>
      </c>
      <c r="V222" t="s">
        <v>1004</v>
      </c>
    </row>
    <row r="223" spans="1:22" x14ac:dyDescent="0.25">
      <c r="A223" t="s">
        <v>13</v>
      </c>
      <c r="B223">
        <v>472</v>
      </c>
      <c r="C223">
        <v>97</v>
      </c>
      <c r="D223" t="s">
        <v>992</v>
      </c>
      <c r="E223">
        <v>0.2</v>
      </c>
      <c r="F223">
        <v>2</v>
      </c>
      <c r="G223" t="s">
        <v>22</v>
      </c>
      <c r="H223" t="s">
        <v>5</v>
      </c>
      <c r="I223" t="s">
        <v>6</v>
      </c>
      <c r="J223">
        <v>33</v>
      </c>
      <c r="K223" t="s">
        <v>861</v>
      </c>
      <c r="L223" t="s">
        <v>868</v>
      </c>
      <c r="M223">
        <v>8</v>
      </c>
      <c r="N223" t="s">
        <v>982</v>
      </c>
      <c r="O223">
        <v>20</v>
      </c>
      <c r="P223">
        <v>10628746</v>
      </c>
      <c r="Q223">
        <v>2125749.2000000002</v>
      </c>
      <c r="R223">
        <v>41660</v>
      </c>
      <c r="S223">
        <v>525.45763888888905</v>
      </c>
      <c r="T223">
        <v>2015</v>
      </c>
      <c r="U223">
        <v>6</v>
      </c>
      <c r="V223" t="s">
        <v>1005</v>
      </c>
    </row>
    <row r="224" spans="1:22" x14ac:dyDescent="0.25">
      <c r="A224" t="s">
        <v>370</v>
      </c>
      <c r="B224">
        <v>158</v>
      </c>
      <c r="C224">
        <v>98</v>
      </c>
      <c r="D224" t="s">
        <v>991</v>
      </c>
      <c r="E224">
        <v>0.1</v>
      </c>
      <c r="F224">
        <v>1</v>
      </c>
      <c r="G224" t="s">
        <v>22</v>
      </c>
      <c r="H224" t="s">
        <v>5</v>
      </c>
      <c r="I224" t="s">
        <v>6</v>
      </c>
      <c r="J224">
        <v>33</v>
      </c>
      <c r="K224" t="s">
        <v>861</v>
      </c>
      <c r="L224" t="s">
        <v>868</v>
      </c>
      <c r="M224">
        <v>8</v>
      </c>
      <c r="N224" t="s">
        <v>973</v>
      </c>
      <c r="O224">
        <v>11</v>
      </c>
      <c r="P224">
        <v>2385623</v>
      </c>
      <c r="Q224">
        <v>238562.3</v>
      </c>
      <c r="R224">
        <v>41712</v>
      </c>
      <c r="S224">
        <v>473.45763888888899</v>
      </c>
      <c r="T224">
        <v>2015</v>
      </c>
      <c r="U224">
        <v>6</v>
      </c>
      <c r="V224" t="s">
        <v>1005</v>
      </c>
    </row>
    <row r="225" spans="1:22" x14ac:dyDescent="0.25">
      <c r="A225" t="s">
        <v>13</v>
      </c>
      <c r="B225">
        <v>458</v>
      </c>
      <c r="C225">
        <v>260</v>
      </c>
      <c r="D225" t="s">
        <v>991</v>
      </c>
      <c r="E225">
        <v>0.1</v>
      </c>
      <c r="F225">
        <v>1</v>
      </c>
      <c r="G225" t="s">
        <v>248</v>
      </c>
      <c r="H225" t="s">
        <v>165</v>
      </c>
      <c r="I225" t="s">
        <v>6</v>
      </c>
      <c r="J225">
        <v>208</v>
      </c>
      <c r="K225" t="s">
        <v>861</v>
      </c>
      <c r="L225" t="s">
        <v>868</v>
      </c>
      <c r="M225">
        <v>8</v>
      </c>
      <c r="N225" t="s">
        <v>972</v>
      </c>
      <c r="O225">
        <v>10</v>
      </c>
      <c r="P225">
        <v>9757301</v>
      </c>
      <c r="Q225">
        <v>975730.1</v>
      </c>
      <c r="R225">
        <v>41700</v>
      </c>
      <c r="S225">
        <v>485.45763888888899</v>
      </c>
      <c r="T225">
        <v>2015</v>
      </c>
      <c r="U225">
        <v>6</v>
      </c>
      <c r="V225" t="s">
        <v>1005</v>
      </c>
    </row>
    <row r="226" spans="1:22" x14ac:dyDescent="0.25">
      <c r="A226" t="s">
        <v>13</v>
      </c>
      <c r="B226">
        <v>383</v>
      </c>
      <c r="C226">
        <v>297</v>
      </c>
      <c r="D226" t="s">
        <v>993</v>
      </c>
      <c r="E226">
        <v>0.4</v>
      </c>
      <c r="F226">
        <v>3</v>
      </c>
      <c r="G226" t="s">
        <v>256</v>
      </c>
      <c r="H226" t="s">
        <v>165</v>
      </c>
      <c r="I226" t="s">
        <v>6</v>
      </c>
      <c r="J226">
        <v>234</v>
      </c>
      <c r="K226" t="s">
        <v>861</v>
      </c>
      <c r="L226" t="s">
        <v>868</v>
      </c>
      <c r="M226">
        <v>8</v>
      </c>
      <c r="N226" t="s">
        <v>987</v>
      </c>
      <c r="O226">
        <v>25</v>
      </c>
      <c r="P226">
        <v>6970218</v>
      </c>
      <c r="Q226">
        <v>2788087.2</v>
      </c>
      <c r="R226">
        <v>41731</v>
      </c>
      <c r="S226">
        <v>454.45763888888899</v>
      </c>
      <c r="T226">
        <v>2015</v>
      </c>
      <c r="U226">
        <v>6</v>
      </c>
      <c r="V226" t="s">
        <v>1005</v>
      </c>
    </row>
    <row r="227" spans="1:22" x14ac:dyDescent="0.25">
      <c r="A227" t="s">
        <v>379</v>
      </c>
      <c r="B227">
        <v>189</v>
      </c>
      <c r="C227">
        <v>350</v>
      </c>
      <c r="D227" t="s">
        <v>991</v>
      </c>
      <c r="E227">
        <v>0.1</v>
      </c>
      <c r="F227">
        <v>1</v>
      </c>
      <c r="G227" t="s">
        <v>123</v>
      </c>
      <c r="H227" t="s">
        <v>5</v>
      </c>
      <c r="I227" t="s">
        <v>6</v>
      </c>
      <c r="J227">
        <v>272</v>
      </c>
      <c r="K227" t="s">
        <v>861</v>
      </c>
      <c r="L227" t="s">
        <v>868</v>
      </c>
      <c r="M227">
        <v>8</v>
      </c>
      <c r="N227" t="s">
        <v>982</v>
      </c>
      <c r="O227">
        <v>20</v>
      </c>
      <c r="P227">
        <v>3134986</v>
      </c>
      <c r="Q227">
        <v>313498.59999999998</v>
      </c>
      <c r="R227">
        <v>41658</v>
      </c>
      <c r="S227">
        <v>527.45763888888905</v>
      </c>
      <c r="T227">
        <v>2015</v>
      </c>
      <c r="U227">
        <v>6</v>
      </c>
      <c r="V227" t="s">
        <v>1005</v>
      </c>
    </row>
    <row r="228" spans="1:22" x14ac:dyDescent="0.25">
      <c r="A228" t="s">
        <v>379</v>
      </c>
      <c r="B228">
        <v>164</v>
      </c>
      <c r="C228">
        <v>139</v>
      </c>
      <c r="D228" t="s">
        <v>992</v>
      </c>
      <c r="E228">
        <v>0.2</v>
      </c>
      <c r="F228">
        <v>2</v>
      </c>
      <c r="G228" t="s">
        <v>195</v>
      </c>
      <c r="H228" t="s">
        <v>165</v>
      </c>
      <c r="I228" t="s">
        <v>11</v>
      </c>
      <c r="J228">
        <v>66</v>
      </c>
      <c r="K228" t="s">
        <v>861</v>
      </c>
      <c r="L228" t="s">
        <v>868</v>
      </c>
      <c r="M228">
        <v>8</v>
      </c>
      <c r="N228" t="s">
        <v>980</v>
      </c>
      <c r="O228">
        <v>18</v>
      </c>
      <c r="P228">
        <v>2516946</v>
      </c>
      <c r="Q228">
        <v>503389.2</v>
      </c>
      <c r="R228">
        <v>41783</v>
      </c>
      <c r="S228">
        <v>397.45763888888899</v>
      </c>
      <c r="T228">
        <v>2015</v>
      </c>
      <c r="U228">
        <v>6</v>
      </c>
      <c r="V228" t="s">
        <v>1005</v>
      </c>
    </row>
    <row r="229" spans="1:22" x14ac:dyDescent="0.25">
      <c r="A229" t="s">
        <v>13</v>
      </c>
      <c r="B229">
        <v>474</v>
      </c>
      <c r="C229">
        <v>249</v>
      </c>
      <c r="D229" t="s">
        <v>991</v>
      </c>
      <c r="E229">
        <v>0.1</v>
      </c>
      <c r="F229">
        <v>1</v>
      </c>
      <c r="G229" t="s">
        <v>244</v>
      </c>
      <c r="H229" t="s">
        <v>165</v>
      </c>
      <c r="I229" t="s">
        <v>13</v>
      </c>
      <c r="J229">
        <v>199</v>
      </c>
      <c r="K229" t="s">
        <v>861</v>
      </c>
      <c r="L229" t="s">
        <v>868</v>
      </c>
      <c r="M229">
        <v>8</v>
      </c>
      <c r="N229" t="s">
        <v>967</v>
      </c>
      <c r="O229">
        <v>5</v>
      </c>
      <c r="P229">
        <v>10937493</v>
      </c>
      <c r="Q229">
        <v>1093749.3</v>
      </c>
      <c r="R229">
        <v>41640</v>
      </c>
      <c r="S229">
        <v>516.45763888888905</v>
      </c>
      <c r="T229">
        <v>2015</v>
      </c>
      <c r="U229">
        <v>6</v>
      </c>
      <c r="V229" t="s">
        <v>1005</v>
      </c>
    </row>
    <row r="230" spans="1:22" x14ac:dyDescent="0.25">
      <c r="A230" t="s">
        <v>13</v>
      </c>
      <c r="B230">
        <v>367</v>
      </c>
      <c r="C230">
        <v>285</v>
      </c>
      <c r="D230" t="s">
        <v>991</v>
      </c>
      <c r="E230">
        <v>0.1</v>
      </c>
      <c r="F230">
        <v>1</v>
      </c>
      <c r="G230" t="s">
        <v>253</v>
      </c>
      <c r="H230" t="s">
        <v>165</v>
      </c>
      <c r="I230" t="s">
        <v>6</v>
      </c>
      <c r="J230">
        <v>228</v>
      </c>
      <c r="K230" t="s">
        <v>861</v>
      </c>
      <c r="L230" t="s">
        <v>868</v>
      </c>
      <c r="M230">
        <v>8</v>
      </c>
      <c r="N230" t="s">
        <v>978</v>
      </c>
      <c r="O230">
        <v>16</v>
      </c>
      <c r="P230">
        <v>6497823</v>
      </c>
      <c r="Q230">
        <v>649782.30000000005</v>
      </c>
      <c r="R230">
        <v>41640</v>
      </c>
      <c r="S230">
        <v>516.45763888888905</v>
      </c>
      <c r="T230">
        <v>2015</v>
      </c>
      <c r="U230">
        <v>6</v>
      </c>
      <c r="V230" t="s">
        <v>1005</v>
      </c>
    </row>
    <row r="231" spans="1:22" x14ac:dyDescent="0.25">
      <c r="A231" t="s">
        <v>379</v>
      </c>
      <c r="B231">
        <v>292</v>
      </c>
      <c r="C231">
        <v>143</v>
      </c>
      <c r="D231" t="s">
        <v>993</v>
      </c>
      <c r="E231">
        <v>0.4</v>
      </c>
      <c r="F231">
        <v>3</v>
      </c>
      <c r="G231" t="s">
        <v>8</v>
      </c>
      <c r="H231" t="s">
        <v>5</v>
      </c>
      <c r="I231" t="s">
        <v>6</v>
      </c>
      <c r="J231">
        <v>11</v>
      </c>
      <c r="K231" t="s">
        <v>861</v>
      </c>
      <c r="L231" t="s">
        <v>868</v>
      </c>
      <c r="M231">
        <v>8</v>
      </c>
      <c r="N231" t="s">
        <v>964</v>
      </c>
      <c r="O231">
        <v>2</v>
      </c>
      <c r="P231">
        <v>4973154</v>
      </c>
      <c r="Q231">
        <v>1989261.6</v>
      </c>
      <c r="R231">
        <v>41740</v>
      </c>
      <c r="S231">
        <v>413.45763888888899</v>
      </c>
      <c r="T231">
        <v>2015</v>
      </c>
      <c r="U231">
        <v>5</v>
      </c>
      <c r="V231" t="s">
        <v>1006</v>
      </c>
    </row>
    <row r="232" spans="1:22" x14ac:dyDescent="0.25">
      <c r="A232" t="s">
        <v>379</v>
      </c>
      <c r="B232">
        <v>185</v>
      </c>
      <c r="C232">
        <v>294</v>
      </c>
      <c r="D232" t="s">
        <v>992</v>
      </c>
      <c r="E232">
        <v>0.2</v>
      </c>
      <c r="F232">
        <v>2</v>
      </c>
      <c r="G232" t="s">
        <v>331</v>
      </c>
      <c r="H232" t="s">
        <v>289</v>
      </c>
      <c r="I232" t="s">
        <v>6</v>
      </c>
      <c r="J232">
        <v>233</v>
      </c>
      <c r="K232" t="s">
        <v>861</v>
      </c>
      <c r="L232" t="s">
        <v>868</v>
      </c>
      <c r="M232">
        <v>8</v>
      </c>
      <c r="N232" t="s">
        <v>969</v>
      </c>
      <c r="O232">
        <v>7</v>
      </c>
      <c r="P232">
        <v>2960420</v>
      </c>
      <c r="Q232">
        <v>592084</v>
      </c>
      <c r="R232">
        <v>41662</v>
      </c>
      <c r="S232">
        <v>485.45763888888899</v>
      </c>
      <c r="T232">
        <v>2015</v>
      </c>
      <c r="U232">
        <v>5</v>
      </c>
      <c r="V232" t="s">
        <v>1006</v>
      </c>
    </row>
    <row r="233" spans="1:22" x14ac:dyDescent="0.25">
      <c r="A233" t="s">
        <v>13</v>
      </c>
      <c r="B233">
        <v>431</v>
      </c>
      <c r="C233">
        <v>383</v>
      </c>
      <c r="D233" t="s">
        <v>991</v>
      </c>
      <c r="E233">
        <v>0.1</v>
      </c>
      <c r="F233">
        <v>1</v>
      </c>
      <c r="G233" t="s">
        <v>134</v>
      </c>
      <c r="H233" t="s">
        <v>5</v>
      </c>
      <c r="I233" t="s">
        <v>13</v>
      </c>
      <c r="J233">
        <v>297</v>
      </c>
      <c r="K233" t="s">
        <v>861</v>
      </c>
      <c r="L233" t="s">
        <v>868</v>
      </c>
      <c r="M233">
        <v>8</v>
      </c>
      <c r="N233" t="s">
        <v>977</v>
      </c>
      <c r="O233">
        <v>15</v>
      </c>
      <c r="P233">
        <v>8718878</v>
      </c>
      <c r="Q233">
        <v>871887.8</v>
      </c>
      <c r="R233">
        <v>41677</v>
      </c>
      <c r="S233">
        <v>463.45763888888899</v>
      </c>
      <c r="T233">
        <v>2015</v>
      </c>
      <c r="U233">
        <v>5</v>
      </c>
      <c r="V233" t="s">
        <v>1006</v>
      </c>
    </row>
    <row r="234" spans="1:22" x14ac:dyDescent="0.25">
      <c r="A234" t="s">
        <v>379</v>
      </c>
      <c r="B234">
        <v>280</v>
      </c>
      <c r="C234">
        <v>219</v>
      </c>
      <c r="D234" t="s">
        <v>992</v>
      </c>
      <c r="E234">
        <v>0.2</v>
      </c>
      <c r="F234">
        <v>2</v>
      </c>
      <c r="G234" t="s">
        <v>230</v>
      </c>
      <c r="H234" t="s">
        <v>165</v>
      </c>
      <c r="I234" t="s">
        <v>13</v>
      </c>
      <c r="J234">
        <v>173</v>
      </c>
      <c r="K234" t="s">
        <v>861</v>
      </c>
      <c r="L234" t="s">
        <v>868</v>
      </c>
      <c r="M234">
        <v>8</v>
      </c>
      <c r="N234" t="s">
        <v>966</v>
      </c>
      <c r="O234">
        <v>4</v>
      </c>
      <c r="P234">
        <v>4760780</v>
      </c>
      <c r="Q234">
        <v>952156</v>
      </c>
      <c r="R234">
        <v>41644</v>
      </c>
      <c r="S234">
        <v>486.45763888888899</v>
      </c>
      <c r="T234">
        <v>2015</v>
      </c>
      <c r="U234">
        <v>5</v>
      </c>
      <c r="V234" t="s">
        <v>1006</v>
      </c>
    </row>
    <row r="235" spans="1:22" x14ac:dyDescent="0.25">
      <c r="A235" t="s">
        <v>13</v>
      </c>
      <c r="B235">
        <v>426</v>
      </c>
      <c r="C235">
        <v>223</v>
      </c>
      <c r="D235" t="s">
        <v>991</v>
      </c>
      <c r="E235">
        <v>0.1</v>
      </c>
      <c r="F235">
        <v>1</v>
      </c>
      <c r="G235" t="s">
        <v>231</v>
      </c>
      <c r="H235" t="s">
        <v>165</v>
      </c>
      <c r="I235" t="s">
        <v>6</v>
      </c>
      <c r="J235">
        <v>176</v>
      </c>
      <c r="K235" t="s">
        <v>861</v>
      </c>
      <c r="L235" t="s">
        <v>868</v>
      </c>
      <c r="M235">
        <v>8</v>
      </c>
      <c r="N235" t="s">
        <v>972</v>
      </c>
      <c r="O235">
        <v>10</v>
      </c>
      <c r="P235">
        <v>8392794</v>
      </c>
      <c r="Q235">
        <v>839279.4</v>
      </c>
      <c r="R235">
        <v>41760</v>
      </c>
      <c r="S235">
        <v>365.45763888888899</v>
      </c>
      <c r="T235">
        <v>2015</v>
      </c>
      <c r="U235">
        <v>5</v>
      </c>
      <c r="V235" t="s">
        <v>1006</v>
      </c>
    </row>
    <row r="236" spans="1:22" x14ac:dyDescent="0.25">
      <c r="A236" t="s">
        <v>13</v>
      </c>
      <c r="B236">
        <v>344</v>
      </c>
      <c r="C236">
        <v>30</v>
      </c>
      <c r="D236" t="s">
        <v>992</v>
      </c>
      <c r="E236">
        <v>0.2</v>
      </c>
      <c r="F236">
        <v>2</v>
      </c>
      <c r="G236" t="s">
        <v>176</v>
      </c>
      <c r="H236" t="s">
        <v>165</v>
      </c>
      <c r="I236" t="s">
        <v>13</v>
      </c>
      <c r="J236">
        <v>30</v>
      </c>
      <c r="K236" t="s">
        <v>861</v>
      </c>
      <c r="L236" t="s">
        <v>868</v>
      </c>
      <c r="M236">
        <v>8</v>
      </c>
      <c r="N236" t="s">
        <v>985</v>
      </c>
      <c r="O236">
        <v>23</v>
      </c>
      <c r="P236">
        <v>6022661</v>
      </c>
      <c r="Q236">
        <v>1204532.2</v>
      </c>
      <c r="R236">
        <v>41650</v>
      </c>
      <c r="S236">
        <v>474.45763888888899</v>
      </c>
      <c r="T236">
        <v>2015</v>
      </c>
      <c r="U236">
        <v>4</v>
      </c>
      <c r="V236" t="s">
        <v>1007</v>
      </c>
    </row>
    <row r="237" spans="1:22" x14ac:dyDescent="0.25">
      <c r="A237" t="s">
        <v>13</v>
      </c>
      <c r="B237">
        <v>464</v>
      </c>
      <c r="C237">
        <v>298</v>
      </c>
      <c r="D237" t="s">
        <v>992</v>
      </c>
      <c r="E237">
        <v>0.2</v>
      </c>
      <c r="F237">
        <v>2</v>
      </c>
      <c r="G237" t="s">
        <v>257</v>
      </c>
      <c r="H237" t="s">
        <v>165</v>
      </c>
      <c r="I237" t="s">
        <v>6</v>
      </c>
      <c r="J237">
        <v>235</v>
      </c>
      <c r="K237" t="s">
        <v>861</v>
      </c>
      <c r="L237" t="s">
        <v>868</v>
      </c>
      <c r="M237">
        <v>8</v>
      </c>
      <c r="N237" t="s">
        <v>984</v>
      </c>
      <c r="O237">
        <v>22</v>
      </c>
      <c r="P237">
        <v>10070015</v>
      </c>
      <c r="Q237">
        <v>2014003</v>
      </c>
      <c r="R237">
        <v>41680</v>
      </c>
      <c r="S237">
        <v>444.45763888888899</v>
      </c>
      <c r="T237">
        <v>2015</v>
      </c>
      <c r="U237">
        <v>4</v>
      </c>
      <c r="V237" t="s">
        <v>1007</v>
      </c>
    </row>
    <row r="238" spans="1:22" x14ac:dyDescent="0.25">
      <c r="A238" t="s">
        <v>379</v>
      </c>
      <c r="B238">
        <v>315</v>
      </c>
      <c r="C238">
        <v>363</v>
      </c>
      <c r="D238" t="s">
        <v>992</v>
      </c>
      <c r="E238">
        <v>0.2</v>
      </c>
      <c r="F238">
        <v>2</v>
      </c>
      <c r="G238" t="s">
        <v>344</v>
      </c>
      <c r="H238" t="s">
        <v>289</v>
      </c>
      <c r="I238" t="s">
        <v>6</v>
      </c>
      <c r="J238">
        <v>284</v>
      </c>
      <c r="K238" t="s">
        <v>861</v>
      </c>
      <c r="L238" t="s">
        <v>868</v>
      </c>
      <c r="M238">
        <v>8</v>
      </c>
      <c r="N238" t="s">
        <v>985</v>
      </c>
      <c r="O238">
        <v>23</v>
      </c>
      <c r="P238">
        <v>5396172</v>
      </c>
      <c r="Q238">
        <v>1079234.3999999999</v>
      </c>
      <c r="R238">
        <v>41705</v>
      </c>
      <c r="S238">
        <v>419.45763888888899</v>
      </c>
      <c r="T238">
        <v>2015</v>
      </c>
      <c r="U238">
        <v>4</v>
      </c>
      <c r="V238" t="s">
        <v>1007</v>
      </c>
    </row>
    <row r="239" spans="1:22" x14ac:dyDescent="0.25">
      <c r="A239" t="s">
        <v>13</v>
      </c>
      <c r="B239">
        <v>369</v>
      </c>
      <c r="C239">
        <v>105</v>
      </c>
      <c r="D239" t="s">
        <v>991</v>
      </c>
      <c r="E239">
        <v>0.1</v>
      </c>
      <c r="F239">
        <v>1</v>
      </c>
      <c r="G239" t="s">
        <v>211</v>
      </c>
      <c r="H239" t="s">
        <v>165</v>
      </c>
      <c r="I239" t="s">
        <v>6</v>
      </c>
      <c r="J239">
        <v>90</v>
      </c>
      <c r="K239" t="s">
        <v>861</v>
      </c>
      <c r="L239" t="s">
        <v>868</v>
      </c>
      <c r="M239">
        <v>8</v>
      </c>
      <c r="N239" t="s">
        <v>980</v>
      </c>
      <c r="O239">
        <v>18</v>
      </c>
      <c r="P239">
        <v>6531823</v>
      </c>
      <c r="Q239">
        <v>653182.30000000005</v>
      </c>
      <c r="R239">
        <v>41700</v>
      </c>
      <c r="S239">
        <v>409.45763888888899</v>
      </c>
      <c r="T239">
        <v>2015</v>
      </c>
      <c r="U239">
        <v>4</v>
      </c>
      <c r="V239" t="s">
        <v>1007</v>
      </c>
    </row>
    <row r="240" spans="1:22" x14ac:dyDescent="0.25">
      <c r="A240" t="s">
        <v>13</v>
      </c>
      <c r="B240">
        <v>375</v>
      </c>
      <c r="C240">
        <v>453</v>
      </c>
      <c r="D240" t="s">
        <v>991</v>
      </c>
      <c r="E240">
        <v>0.1</v>
      </c>
      <c r="F240">
        <v>1</v>
      </c>
      <c r="G240" t="s">
        <v>158</v>
      </c>
      <c r="H240" t="s">
        <v>5</v>
      </c>
      <c r="I240" t="s">
        <v>6</v>
      </c>
      <c r="J240">
        <v>346</v>
      </c>
      <c r="K240" t="s">
        <v>861</v>
      </c>
      <c r="L240" t="s">
        <v>868</v>
      </c>
      <c r="M240">
        <v>8</v>
      </c>
      <c r="N240" t="s">
        <v>985</v>
      </c>
      <c r="O240">
        <v>23</v>
      </c>
      <c r="P240">
        <v>6729791</v>
      </c>
      <c r="Q240">
        <v>672979.1</v>
      </c>
      <c r="R240">
        <v>41644</v>
      </c>
      <c r="S240">
        <v>460.45763888888899</v>
      </c>
      <c r="T240">
        <v>2015</v>
      </c>
      <c r="U240">
        <v>4</v>
      </c>
      <c r="V240" t="s">
        <v>1007</v>
      </c>
    </row>
    <row r="241" spans="1:22" x14ac:dyDescent="0.25">
      <c r="A241" t="s">
        <v>379</v>
      </c>
      <c r="B241">
        <v>227</v>
      </c>
      <c r="C241">
        <v>58</v>
      </c>
      <c r="D241" t="s">
        <v>991</v>
      </c>
      <c r="E241">
        <v>0.1</v>
      </c>
      <c r="F241">
        <v>1</v>
      </c>
      <c r="G241" t="s">
        <v>8</v>
      </c>
      <c r="H241" t="s">
        <v>5</v>
      </c>
      <c r="I241" t="s">
        <v>6</v>
      </c>
      <c r="J241">
        <v>11</v>
      </c>
      <c r="K241" t="s">
        <v>861</v>
      </c>
      <c r="L241" t="s">
        <v>868</v>
      </c>
      <c r="M241">
        <v>8</v>
      </c>
      <c r="N241" t="s">
        <v>963</v>
      </c>
      <c r="O241">
        <v>1</v>
      </c>
      <c r="P241">
        <v>3695412</v>
      </c>
      <c r="Q241">
        <v>369541.2</v>
      </c>
      <c r="R241">
        <v>41731</v>
      </c>
      <c r="S241">
        <v>365.45763888888899</v>
      </c>
      <c r="T241">
        <v>2015</v>
      </c>
      <c r="U241">
        <v>4</v>
      </c>
      <c r="V241" t="s">
        <v>1007</v>
      </c>
    </row>
    <row r="242" spans="1:22" x14ac:dyDescent="0.25">
      <c r="A242" t="s">
        <v>379</v>
      </c>
      <c r="B242">
        <v>171</v>
      </c>
      <c r="C242">
        <v>59</v>
      </c>
      <c r="D242" t="s">
        <v>992</v>
      </c>
      <c r="E242">
        <v>0.2</v>
      </c>
      <c r="F242">
        <v>2</v>
      </c>
      <c r="G242" t="s">
        <v>8</v>
      </c>
      <c r="H242" t="s">
        <v>5</v>
      </c>
      <c r="I242" t="s">
        <v>6</v>
      </c>
      <c r="J242">
        <v>11</v>
      </c>
      <c r="K242" t="s">
        <v>861</v>
      </c>
      <c r="L242" t="s">
        <v>868</v>
      </c>
      <c r="M242">
        <v>8</v>
      </c>
      <c r="N242" t="s">
        <v>981</v>
      </c>
      <c r="O242">
        <v>19</v>
      </c>
      <c r="P242">
        <v>2628350</v>
      </c>
      <c r="Q242">
        <v>525670</v>
      </c>
      <c r="R242">
        <v>41672</v>
      </c>
      <c r="S242">
        <v>424.45763888888899</v>
      </c>
      <c r="T242">
        <v>2015</v>
      </c>
      <c r="U242">
        <v>4</v>
      </c>
      <c r="V242" t="s">
        <v>1007</v>
      </c>
    </row>
    <row r="243" spans="1:22" x14ac:dyDescent="0.25">
      <c r="A243" t="s">
        <v>370</v>
      </c>
      <c r="B243">
        <v>82</v>
      </c>
      <c r="C243">
        <v>60</v>
      </c>
      <c r="D243" t="s">
        <v>991</v>
      </c>
      <c r="E243">
        <v>0.1</v>
      </c>
      <c r="F243">
        <v>1</v>
      </c>
      <c r="G243" t="s">
        <v>8</v>
      </c>
      <c r="H243" t="s">
        <v>5</v>
      </c>
      <c r="I243" t="s">
        <v>6</v>
      </c>
      <c r="J243">
        <v>11</v>
      </c>
      <c r="K243" t="s">
        <v>861</v>
      </c>
      <c r="L243" t="s">
        <v>868</v>
      </c>
      <c r="M243">
        <v>8</v>
      </c>
      <c r="N243" t="s">
        <v>969</v>
      </c>
      <c r="O243">
        <v>7</v>
      </c>
      <c r="P243">
        <v>1205633</v>
      </c>
      <c r="Q243">
        <v>120563.3</v>
      </c>
      <c r="R243">
        <v>41730</v>
      </c>
      <c r="S243">
        <v>366.45763888888899</v>
      </c>
      <c r="T243">
        <v>2015</v>
      </c>
      <c r="U243">
        <v>4</v>
      </c>
      <c r="V243" t="s">
        <v>1007</v>
      </c>
    </row>
    <row r="244" spans="1:22" x14ac:dyDescent="0.25">
      <c r="A244" t="s">
        <v>13</v>
      </c>
      <c r="B244">
        <v>420</v>
      </c>
      <c r="C244">
        <v>204</v>
      </c>
      <c r="D244" t="s">
        <v>992</v>
      </c>
      <c r="E244">
        <v>0.2</v>
      </c>
      <c r="F244">
        <v>2</v>
      </c>
      <c r="G244" t="s">
        <v>9</v>
      </c>
      <c r="H244" t="s">
        <v>5</v>
      </c>
      <c r="I244" t="s">
        <v>6</v>
      </c>
      <c r="J244">
        <v>14</v>
      </c>
      <c r="K244" t="s">
        <v>861</v>
      </c>
      <c r="L244" t="s">
        <v>868</v>
      </c>
      <c r="M244">
        <v>8</v>
      </c>
      <c r="N244" t="s">
        <v>985</v>
      </c>
      <c r="O244">
        <v>23</v>
      </c>
      <c r="P244">
        <v>8244139</v>
      </c>
      <c r="Q244">
        <v>1648827.8</v>
      </c>
      <c r="R244">
        <v>41645</v>
      </c>
      <c r="S244">
        <v>449.45763888888899</v>
      </c>
      <c r="T244">
        <v>2015</v>
      </c>
      <c r="U244">
        <v>3</v>
      </c>
      <c r="V244" t="s">
        <v>1008</v>
      </c>
    </row>
    <row r="245" spans="1:22" x14ac:dyDescent="0.25">
      <c r="A245" t="s">
        <v>13</v>
      </c>
      <c r="B245">
        <v>409</v>
      </c>
      <c r="C245">
        <v>111</v>
      </c>
      <c r="D245" t="s">
        <v>993</v>
      </c>
      <c r="E245">
        <v>0.4</v>
      </c>
      <c r="F245">
        <v>3</v>
      </c>
      <c r="G245" t="s">
        <v>192</v>
      </c>
      <c r="H245" t="s">
        <v>165</v>
      </c>
      <c r="I245" t="s">
        <v>6</v>
      </c>
      <c r="J245">
        <v>62</v>
      </c>
      <c r="K245" t="s">
        <v>861</v>
      </c>
      <c r="L245" t="s">
        <v>868</v>
      </c>
      <c r="M245">
        <v>8</v>
      </c>
      <c r="N245" t="s">
        <v>979</v>
      </c>
      <c r="O245">
        <v>17</v>
      </c>
      <c r="P245">
        <v>7750823</v>
      </c>
      <c r="Q245">
        <v>3100329.2</v>
      </c>
      <c r="R245">
        <v>41704</v>
      </c>
      <c r="S245">
        <v>385.45763888888899</v>
      </c>
      <c r="T245">
        <v>2015</v>
      </c>
      <c r="U245">
        <v>3</v>
      </c>
      <c r="V245" t="s">
        <v>1008</v>
      </c>
    </row>
    <row r="246" spans="1:22" x14ac:dyDescent="0.25">
      <c r="A246" t="s">
        <v>379</v>
      </c>
      <c r="B246">
        <v>220</v>
      </c>
      <c r="C246">
        <v>445</v>
      </c>
      <c r="D246" t="s">
        <v>991</v>
      </c>
      <c r="E246">
        <v>0.1</v>
      </c>
      <c r="F246">
        <v>1</v>
      </c>
      <c r="G246" t="s">
        <v>156</v>
      </c>
      <c r="H246" t="s">
        <v>5</v>
      </c>
      <c r="I246" t="s">
        <v>13</v>
      </c>
      <c r="J246">
        <v>341</v>
      </c>
      <c r="K246" t="s">
        <v>861</v>
      </c>
      <c r="L246" t="s">
        <v>868</v>
      </c>
      <c r="M246">
        <v>8</v>
      </c>
      <c r="N246" t="s">
        <v>967</v>
      </c>
      <c r="O246">
        <v>5</v>
      </c>
      <c r="P246">
        <v>3583798</v>
      </c>
      <c r="Q246">
        <v>358379.8</v>
      </c>
      <c r="R246">
        <v>41659</v>
      </c>
      <c r="S246">
        <v>429.45763888888899</v>
      </c>
      <c r="T246">
        <v>2015</v>
      </c>
      <c r="U246">
        <v>3</v>
      </c>
      <c r="V246" t="s">
        <v>1008</v>
      </c>
    </row>
    <row r="247" spans="1:22" x14ac:dyDescent="0.25">
      <c r="A247" t="s">
        <v>379</v>
      </c>
      <c r="B247">
        <v>277</v>
      </c>
      <c r="C247">
        <v>264</v>
      </c>
      <c r="D247" t="s">
        <v>993</v>
      </c>
      <c r="E247">
        <v>0.4</v>
      </c>
      <c r="F247">
        <v>3</v>
      </c>
      <c r="G247" t="s">
        <v>249</v>
      </c>
      <c r="H247" t="s">
        <v>165</v>
      </c>
      <c r="I247" t="s">
        <v>6</v>
      </c>
      <c r="J247">
        <v>210</v>
      </c>
      <c r="K247" t="s">
        <v>861</v>
      </c>
      <c r="L247" t="s">
        <v>868</v>
      </c>
      <c r="M247">
        <v>8</v>
      </c>
      <c r="N247" t="s">
        <v>963</v>
      </c>
      <c r="O247">
        <v>1</v>
      </c>
      <c r="P247">
        <v>4704468</v>
      </c>
      <c r="Q247">
        <v>1881787.2</v>
      </c>
      <c r="R247">
        <v>41651</v>
      </c>
      <c r="S247">
        <v>425.45763888888899</v>
      </c>
      <c r="T247">
        <v>2015</v>
      </c>
      <c r="U247">
        <v>3</v>
      </c>
      <c r="V247" t="s">
        <v>1008</v>
      </c>
    </row>
    <row r="248" spans="1:22" x14ac:dyDescent="0.25">
      <c r="A248" t="s">
        <v>379</v>
      </c>
      <c r="B248">
        <v>209</v>
      </c>
      <c r="C248">
        <v>85</v>
      </c>
      <c r="D248" t="s">
        <v>992</v>
      </c>
      <c r="E248">
        <v>0.2</v>
      </c>
      <c r="F248">
        <v>2</v>
      </c>
      <c r="G248" t="s">
        <v>199</v>
      </c>
      <c r="H248" t="s">
        <v>165</v>
      </c>
      <c r="I248" t="s">
        <v>6</v>
      </c>
      <c r="J248">
        <v>73</v>
      </c>
      <c r="K248" t="s">
        <v>861</v>
      </c>
      <c r="L248" t="s">
        <v>868</v>
      </c>
      <c r="M248">
        <v>8</v>
      </c>
      <c r="N248" t="s">
        <v>972</v>
      </c>
      <c r="O248">
        <v>10</v>
      </c>
      <c r="P248">
        <v>3396915</v>
      </c>
      <c r="Q248">
        <v>679383</v>
      </c>
      <c r="R248">
        <v>41699</v>
      </c>
      <c r="S248">
        <v>366.45763888888899</v>
      </c>
      <c r="T248">
        <v>2015</v>
      </c>
      <c r="U248">
        <v>3</v>
      </c>
      <c r="V248" t="s">
        <v>1008</v>
      </c>
    </row>
    <row r="249" spans="1:22" x14ac:dyDescent="0.25">
      <c r="A249" t="s">
        <v>379</v>
      </c>
      <c r="B249">
        <v>316</v>
      </c>
      <c r="C249">
        <v>142</v>
      </c>
      <c r="D249" t="s">
        <v>994</v>
      </c>
      <c r="E249">
        <v>0.6</v>
      </c>
      <c r="F249">
        <v>4</v>
      </c>
      <c r="G249" t="s">
        <v>8</v>
      </c>
      <c r="H249" t="s">
        <v>5</v>
      </c>
      <c r="I249" t="s">
        <v>6</v>
      </c>
      <c r="J249">
        <v>11</v>
      </c>
      <c r="K249" t="s">
        <v>861</v>
      </c>
      <c r="L249" t="s">
        <v>868</v>
      </c>
      <c r="M249">
        <v>8</v>
      </c>
      <c r="N249" t="s">
        <v>964</v>
      </c>
      <c r="O249">
        <v>2</v>
      </c>
      <c r="P249">
        <v>5422637</v>
      </c>
      <c r="Q249">
        <v>3253582.2</v>
      </c>
      <c r="R249">
        <v>41641</v>
      </c>
      <c r="S249">
        <v>421.45763888888899</v>
      </c>
      <c r="T249">
        <v>2015</v>
      </c>
      <c r="U249">
        <v>2</v>
      </c>
      <c r="V249" t="s">
        <v>1009</v>
      </c>
    </row>
    <row r="250" spans="1:22" x14ac:dyDescent="0.25">
      <c r="A250" t="s">
        <v>13</v>
      </c>
      <c r="B250">
        <v>390</v>
      </c>
      <c r="C250">
        <v>62</v>
      </c>
      <c r="D250" t="s">
        <v>993</v>
      </c>
      <c r="E250">
        <v>0.4</v>
      </c>
      <c r="F250">
        <v>3</v>
      </c>
      <c r="G250" t="s">
        <v>28</v>
      </c>
      <c r="H250" t="s">
        <v>5</v>
      </c>
      <c r="I250" t="s">
        <v>6</v>
      </c>
      <c r="J250">
        <v>53</v>
      </c>
      <c r="K250" t="s">
        <v>861</v>
      </c>
      <c r="L250" t="s">
        <v>868</v>
      </c>
      <c r="M250">
        <v>8</v>
      </c>
      <c r="N250" t="s">
        <v>974</v>
      </c>
      <c r="O250">
        <v>12</v>
      </c>
      <c r="P250">
        <v>7186824</v>
      </c>
      <c r="Q250">
        <v>2874729.6</v>
      </c>
      <c r="R250">
        <v>41666</v>
      </c>
      <c r="S250">
        <v>396.45763888888899</v>
      </c>
      <c r="T250">
        <v>2015</v>
      </c>
      <c r="U250">
        <v>2</v>
      </c>
      <c r="V250" t="s">
        <v>1009</v>
      </c>
    </row>
    <row r="251" spans="1:22" x14ac:dyDescent="0.25">
      <c r="A251" t="s">
        <v>370</v>
      </c>
      <c r="B251">
        <v>107</v>
      </c>
      <c r="C251">
        <v>271</v>
      </c>
      <c r="D251" t="s">
        <v>992</v>
      </c>
      <c r="E251">
        <v>0.2</v>
      </c>
      <c r="F251">
        <v>2</v>
      </c>
      <c r="G251" t="s">
        <v>329</v>
      </c>
      <c r="H251" t="s">
        <v>289</v>
      </c>
      <c r="I251" t="s">
        <v>13</v>
      </c>
      <c r="J251">
        <v>215</v>
      </c>
      <c r="K251" t="s">
        <v>861</v>
      </c>
      <c r="L251" t="s">
        <v>868</v>
      </c>
      <c r="M251">
        <v>8</v>
      </c>
      <c r="N251" t="s">
        <v>964</v>
      </c>
      <c r="O251">
        <v>2</v>
      </c>
      <c r="P251">
        <v>1603088</v>
      </c>
      <c r="Q251">
        <v>320617.59999999998</v>
      </c>
      <c r="R251">
        <v>41680</v>
      </c>
      <c r="S251">
        <v>382.45763888888899</v>
      </c>
      <c r="T251">
        <v>2015</v>
      </c>
      <c r="U251">
        <v>2</v>
      </c>
      <c r="V251" t="s">
        <v>1009</v>
      </c>
    </row>
    <row r="252" spans="1:22" x14ac:dyDescent="0.25">
      <c r="A252" t="s">
        <v>13</v>
      </c>
      <c r="B252">
        <v>324</v>
      </c>
      <c r="C252">
        <v>28</v>
      </c>
      <c r="D252" t="s">
        <v>994</v>
      </c>
      <c r="E252">
        <v>0.6</v>
      </c>
      <c r="F252">
        <v>4</v>
      </c>
      <c r="G252" t="s">
        <v>19</v>
      </c>
      <c r="H252" t="s">
        <v>5</v>
      </c>
      <c r="I252" t="s">
        <v>13</v>
      </c>
      <c r="J252">
        <v>28</v>
      </c>
      <c r="K252" t="s">
        <v>861</v>
      </c>
      <c r="L252" t="s">
        <v>868</v>
      </c>
      <c r="M252">
        <v>8</v>
      </c>
      <c r="N252" t="s">
        <v>984</v>
      </c>
      <c r="O252">
        <v>22</v>
      </c>
      <c r="P252">
        <v>5636292</v>
      </c>
      <c r="Q252">
        <v>3381775.2</v>
      </c>
      <c r="R252">
        <v>41642</v>
      </c>
      <c r="S252">
        <v>419.45763888888899</v>
      </c>
      <c r="T252">
        <v>2015</v>
      </c>
      <c r="U252">
        <v>2</v>
      </c>
      <c r="V252" t="s">
        <v>1009</v>
      </c>
    </row>
    <row r="253" spans="1:22" x14ac:dyDescent="0.25">
      <c r="A253" t="s">
        <v>13</v>
      </c>
      <c r="B253">
        <v>457</v>
      </c>
      <c r="C253">
        <v>236</v>
      </c>
      <c r="D253" t="s">
        <v>994</v>
      </c>
      <c r="E253">
        <v>0.6</v>
      </c>
      <c r="F253">
        <v>4</v>
      </c>
      <c r="G253" t="s">
        <v>22</v>
      </c>
      <c r="H253" t="s">
        <v>5</v>
      </c>
      <c r="I253" t="s">
        <v>6</v>
      </c>
      <c r="J253">
        <v>33</v>
      </c>
      <c r="K253" t="s">
        <v>861</v>
      </c>
      <c r="L253" t="s">
        <v>868</v>
      </c>
      <c r="M253">
        <v>8</v>
      </c>
      <c r="N253" t="s">
        <v>963</v>
      </c>
      <c r="O253">
        <v>1</v>
      </c>
      <c r="P253">
        <v>9722121</v>
      </c>
      <c r="Q253">
        <v>5833272.5999999996</v>
      </c>
      <c r="R253">
        <v>41658</v>
      </c>
      <c r="S253">
        <v>376.45763888888899</v>
      </c>
      <c r="T253">
        <v>2015</v>
      </c>
      <c r="U253">
        <v>1</v>
      </c>
      <c r="V253" t="s">
        <v>1013</v>
      </c>
    </row>
    <row r="254" spans="1:22" x14ac:dyDescent="0.25">
      <c r="A254" t="s">
        <v>13</v>
      </c>
      <c r="B254">
        <v>433</v>
      </c>
      <c r="C254">
        <v>71</v>
      </c>
      <c r="D254" t="s">
        <v>993</v>
      </c>
      <c r="E254">
        <v>0.4</v>
      </c>
      <c r="F254">
        <v>3</v>
      </c>
      <c r="G254" t="s">
        <v>189</v>
      </c>
      <c r="H254" t="s">
        <v>165</v>
      </c>
      <c r="I254" t="s">
        <v>13</v>
      </c>
      <c r="J254">
        <v>59</v>
      </c>
      <c r="K254" t="s">
        <v>861</v>
      </c>
      <c r="L254" t="s">
        <v>868</v>
      </c>
      <c r="M254">
        <v>8</v>
      </c>
      <c r="N254" t="s">
        <v>984</v>
      </c>
      <c r="O254">
        <v>22</v>
      </c>
      <c r="P254">
        <v>8753459</v>
      </c>
      <c r="Q254">
        <v>3501383.6</v>
      </c>
      <c r="R254">
        <v>41643</v>
      </c>
      <c r="S254">
        <v>391.45763888888899</v>
      </c>
      <c r="T254">
        <v>2015</v>
      </c>
      <c r="U254">
        <v>1</v>
      </c>
      <c r="V254" t="s">
        <v>1013</v>
      </c>
    </row>
    <row r="255" spans="1:22" x14ac:dyDescent="0.25">
      <c r="A255" t="s">
        <v>13</v>
      </c>
      <c r="B255">
        <v>378</v>
      </c>
      <c r="C255">
        <v>449</v>
      </c>
      <c r="D255" t="s">
        <v>995</v>
      </c>
      <c r="E255">
        <v>0.8</v>
      </c>
      <c r="F255">
        <v>5</v>
      </c>
      <c r="G255" t="s">
        <v>199</v>
      </c>
      <c r="H255" t="s">
        <v>165</v>
      </c>
      <c r="I255" t="s">
        <v>6</v>
      </c>
      <c r="J255">
        <v>73</v>
      </c>
      <c r="K255" t="s">
        <v>861</v>
      </c>
      <c r="L255" t="s">
        <v>868</v>
      </c>
      <c r="M255">
        <v>8</v>
      </c>
      <c r="N255" t="s">
        <v>980</v>
      </c>
      <c r="O255">
        <v>18</v>
      </c>
      <c r="P255">
        <v>6770072</v>
      </c>
      <c r="Q255">
        <v>5416057.5999999996</v>
      </c>
      <c r="R255">
        <v>41645</v>
      </c>
      <c r="S255">
        <v>389.45763888888899</v>
      </c>
      <c r="T255">
        <v>2015</v>
      </c>
      <c r="U255">
        <v>1</v>
      </c>
      <c r="V255" t="s">
        <v>1013</v>
      </c>
    </row>
    <row r="256" spans="1:22" x14ac:dyDescent="0.25">
      <c r="A256" t="s">
        <v>379</v>
      </c>
      <c r="B256">
        <v>241</v>
      </c>
      <c r="C256">
        <v>37</v>
      </c>
      <c r="D256" t="s">
        <v>994</v>
      </c>
      <c r="E256">
        <v>0.6</v>
      </c>
      <c r="F256">
        <v>4</v>
      </c>
      <c r="G256" t="s">
        <v>177</v>
      </c>
      <c r="H256" t="s">
        <v>165</v>
      </c>
      <c r="I256" t="s">
        <v>6</v>
      </c>
      <c r="J256">
        <v>36</v>
      </c>
      <c r="K256" t="s">
        <v>861</v>
      </c>
      <c r="L256" t="s">
        <v>868</v>
      </c>
      <c r="M256">
        <v>8</v>
      </c>
      <c r="N256" t="s">
        <v>967</v>
      </c>
      <c r="O256">
        <v>5</v>
      </c>
      <c r="P256">
        <v>4001636</v>
      </c>
      <c r="Q256">
        <v>2400981.6</v>
      </c>
      <c r="R256">
        <v>41649</v>
      </c>
      <c r="S256">
        <v>370.45763888888899</v>
      </c>
      <c r="T256">
        <v>2015</v>
      </c>
      <c r="U256">
        <v>1</v>
      </c>
      <c r="V256" t="s">
        <v>1013</v>
      </c>
    </row>
    <row r="257" spans="1:22" x14ac:dyDescent="0.25">
      <c r="A257" t="s">
        <v>379</v>
      </c>
      <c r="B257">
        <v>232</v>
      </c>
      <c r="C257">
        <v>239</v>
      </c>
      <c r="D257" t="s">
        <v>995</v>
      </c>
      <c r="E257">
        <v>0.8</v>
      </c>
      <c r="F257">
        <v>5</v>
      </c>
      <c r="G257" t="s">
        <v>238</v>
      </c>
      <c r="H257" t="s">
        <v>165</v>
      </c>
      <c r="I257" t="s">
        <v>13</v>
      </c>
      <c r="J257">
        <v>190</v>
      </c>
      <c r="K257" t="s">
        <v>861</v>
      </c>
      <c r="L257" t="s">
        <v>868</v>
      </c>
      <c r="M257">
        <v>8</v>
      </c>
      <c r="N257" t="s">
        <v>968</v>
      </c>
      <c r="O257">
        <v>6</v>
      </c>
      <c r="P257">
        <v>3765339</v>
      </c>
      <c r="Q257">
        <v>3012271.2</v>
      </c>
      <c r="R257">
        <v>41640</v>
      </c>
      <c r="S257">
        <v>365.45763888888899</v>
      </c>
      <c r="T257">
        <v>2015</v>
      </c>
      <c r="U257">
        <v>1</v>
      </c>
      <c r="V257" t="s">
        <v>1013</v>
      </c>
    </row>
    <row r="258" spans="1:22" x14ac:dyDescent="0.25">
      <c r="A258" t="s">
        <v>370</v>
      </c>
      <c r="B258">
        <v>54</v>
      </c>
      <c r="C258">
        <v>140</v>
      </c>
      <c r="D258" t="s">
        <v>991</v>
      </c>
      <c r="E258">
        <v>0.1</v>
      </c>
      <c r="F258">
        <v>1</v>
      </c>
      <c r="G258" t="s">
        <v>17</v>
      </c>
      <c r="H258" t="s">
        <v>5</v>
      </c>
      <c r="I258" t="s">
        <v>6</v>
      </c>
      <c r="J258">
        <v>22</v>
      </c>
      <c r="K258" t="s">
        <v>861</v>
      </c>
      <c r="L258" t="s">
        <v>868</v>
      </c>
      <c r="M258">
        <v>8</v>
      </c>
      <c r="N258" t="s">
        <v>970</v>
      </c>
      <c r="O258">
        <v>8</v>
      </c>
      <c r="P258">
        <v>698103</v>
      </c>
      <c r="Q258">
        <v>69810.3</v>
      </c>
      <c r="R258">
        <v>41792</v>
      </c>
      <c r="S258">
        <v>577.45763888888905</v>
      </c>
      <c r="T258">
        <v>2015</v>
      </c>
      <c r="U258">
        <v>12</v>
      </c>
      <c r="V258" t="s">
        <v>1010</v>
      </c>
    </row>
    <row r="259" spans="1:22" x14ac:dyDescent="0.25">
      <c r="A259" t="s">
        <v>13</v>
      </c>
      <c r="B259">
        <v>361</v>
      </c>
      <c r="C259">
        <v>90</v>
      </c>
      <c r="D259" t="s">
        <v>991</v>
      </c>
      <c r="E259">
        <v>0.1</v>
      </c>
      <c r="F259">
        <v>1</v>
      </c>
      <c r="G259" t="s">
        <v>34</v>
      </c>
      <c r="H259" t="s">
        <v>5</v>
      </c>
      <c r="I259" t="s">
        <v>6</v>
      </c>
      <c r="J259">
        <v>78</v>
      </c>
      <c r="K259" t="s">
        <v>861</v>
      </c>
      <c r="L259" t="s">
        <v>868</v>
      </c>
      <c r="M259">
        <v>8</v>
      </c>
      <c r="N259" t="s">
        <v>965</v>
      </c>
      <c r="O259">
        <v>3</v>
      </c>
      <c r="P259">
        <v>6338810</v>
      </c>
      <c r="Q259">
        <v>633881</v>
      </c>
      <c r="R259">
        <v>41729</v>
      </c>
      <c r="S259">
        <v>640.45763888888905</v>
      </c>
      <c r="T259">
        <v>2015</v>
      </c>
      <c r="U259">
        <v>12</v>
      </c>
      <c r="V259" t="s">
        <v>1010</v>
      </c>
    </row>
    <row r="260" spans="1:22" x14ac:dyDescent="0.25">
      <c r="A260" t="s">
        <v>13</v>
      </c>
      <c r="B260">
        <v>392</v>
      </c>
      <c r="C260">
        <v>238</v>
      </c>
      <c r="D260" t="s">
        <v>991</v>
      </c>
      <c r="E260">
        <v>0.1</v>
      </c>
      <c r="F260">
        <v>1</v>
      </c>
      <c r="G260" t="s">
        <v>237</v>
      </c>
      <c r="H260" t="s">
        <v>165</v>
      </c>
      <c r="I260" t="s">
        <v>6</v>
      </c>
      <c r="J260">
        <v>189</v>
      </c>
      <c r="K260" t="s">
        <v>861</v>
      </c>
      <c r="L260" t="s">
        <v>868</v>
      </c>
      <c r="M260">
        <v>8</v>
      </c>
      <c r="N260" t="s">
        <v>976</v>
      </c>
      <c r="O260">
        <v>14</v>
      </c>
      <c r="P260">
        <v>7197080</v>
      </c>
      <c r="Q260">
        <v>719708</v>
      </c>
      <c r="R260">
        <v>41712</v>
      </c>
      <c r="S260">
        <v>657.45763888888905</v>
      </c>
      <c r="T260">
        <v>2015</v>
      </c>
      <c r="U260">
        <v>12</v>
      </c>
      <c r="V260" t="s">
        <v>1010</v>
      </c>
    </row>
    <row r="261" spans="1:22" x14ac:dyDescent="0.25">
      <c r="A261" t="s">
        <v>13</v>
      </c>
      <c r="B261">
        <v>430</v>
      </c>
      <c r="C261">
        <v>296</v>
      </c>
      <c r="D261" t="s">
        <v>991</v>
      </c>
      <c r="E261">
        <v>0.1</v>
      </c>
      <c r="F261">
        <v>1</v>
      </c>
      <c r="G261" t="s">
        <v>256</v>
      </c>
      <c r="H261" t="s">
        <v>165</v>
      </c>
      <c r="I261" t="s">
        <v>6</v>
      </c>
      <c r="J261">
        <v>234</v>
      </c>
      <c r="K261" t="s">
        <v>861</v>
      </c>
      <c r="L261" t="s">
        <v>868</v>
      </c>
      <c r="M261">
        <v>8</v>
      </c>
      <c r="N261" t="s">
        <v>966</v>
      </c>
      <c r="O261">
        <v>4</v>
      </c>
      <c r="P261">
        <v>8682166</v>
      </c>
      <c r="Q261">
        <v>868216.6</v>
      </c>
      <c r="R261">
        <v>41997</v>
      </c>
      <c r="S261">
        <v>372.45763888888899</v>
      </c>
      <c r="T261">
        <v>2015</v>
      </c>
      <c r="U261">
        <v>12</v>
      </c>
      <c r="V261" t="s">
        <v>1010</v>
      </c>
    </row>
    <row r="262" spans="1:22" x14ac:dyDescent="0.25">
      <c r="A262" t="s">
        <v>13</v>
      </c>
      <c r="B262">
        <v>398</v>
      </c>
      <c r="C262">
        <v>455</v>
      </c>
      <c r="D262" t="s">
        <v>991</v>
      </c>
      <c r="E262">
        <v>0.1</v>
      </c>
      <c r="F262">
        <v>1</v>
      </c>
      <c r="G262" t="s">
        <v>186</v>
      </c>
      <c r="H262" t="s">
        <v>165</v>
      </c>
      <c r="I262" t="s">
        <v>13</v>
      </c>
      <c r="J262">
        <v>54</v>
      </c>
      <c r="K262" t="s">
        <v>861</v>
      </c>
      <c r="L262" t="s">
        <v>868</v>
      </c>
      <c r="M262">
        <v>8</v>
      </c>
      <c r="N262" t="s">
        <v>977</v>
      </c>
      <c r="O262">
        <v>15</v>
      </c>
      <c r="P262">
        <v>7337198</v>
      </c>
      <c r="Q262">
        <v>733719.8</v>
      </c>
      <c r="R262">
        <v>41951</v>
      </c>
      <c r="S262">
        <v>418.45763888888899</v>
      </c>
      <c r="T262">
        <v>2015</v>
      </c>
      <c r="U262">
        <v>12</v>
      </c>
      <c r="V262" t="s">
        <v>1010</v>
      </c>
    </row>
    <row r="263" spans="1:22" x14ac:dyDescent="0.25">
      <c r="A263" t="s">
        <v>13</v>
      </c>
      <c r="B263">
        <v>414</v>
      </c>
      <c r="C263">
        <v>463</v>
      </c>
      <c r="D263" t="s">
        <v>991</v>
      </c>
      <c r="E263">
        <v>0.1</v>
      </c>
      <c r="F263">
        <v>1</v>
      </c>
      <c r="G263" t="s">
        <v>325</v>
      </c>
      <c r="H263" t="s">
        <v>289</v>
      </c>
      <c r="I263" t="s">
        <v>6</v>
      </c>
      <c r="J263">
        <v>193</v>
      </c>
      <c r="K263" t="s">
        <v>861</v>
      </c>
      <c r="L263" t="s">
        <v>868</v>
      </c>
      <c r="M263">
        <v>8</v>
      </c>
      <c r="N263" t="s">
        <v>975</v>
      </c>
      <c r="O263">
        <v>13</v>
      </c>
      <c r="P263">
        <v>8003726</v>
      </c>
      <c r="Q263">
        <v>800372.6</v>
      </c>
      <c r="R263">
        <v>41948</v>
      </c>
      <c r="S263">
        <v>421.45763888888899</v>
      </c>
      <c r="T263">
        <v>2015</v>
      </c>
      <c r="U263">
        <v>12</v>
      </c>
      <c r="V263" t="s">
        <v>1010</v>
      </c>
    </row>
    <row r="264" spans="1:22" x14ac:dyDescent="0.25">
      <c r="A264" t="s">
        <v>370</v>
      </c>
      <c r="B264">
        <v>129</v>
      </c>
      <c r="C264">
        <v>464</v>
      </c>
      <c r="D264" t="s">
        <v>991</v>
      </c>
      <c r="E264">
        <v>0.1</v>
      </c>
      <c r="F264">
        <v>1</v>
      </c>
      <c r="G264" t="s">
        <v>309</v>
      </c>
      <c r="H264" t="s">
        <v>289</v>
      </c>
      <c r="I264" t="s">
        <v>6</v>
      </c>
      <c r="J264">
        <v>113</v>
      </c>
      <c r="K264" t="s">
        <v>861</v>
      </c>
      <c r="L264" t="s">
        <v>868</v>
      </c>
      <c r="M264">
        <v>8</v>
      </c>
      <c r="N264" t="s">
        <v>971</v>
      </c>
      <c r="O264">
        <v>9</v>
      </c>
      <c r="P264">
        <v>1901171</v>
      </c>
      <c r="Q264">
        <v>190117.1</v>
      </c>
      <c r="R264">
        <v>41780</v>
      </c>
      <c r="S264">
        <v>589.45763888888905</v>
      </c>
      <c r="T264">
        <v>2015</v>
      </c>
      <c r="U264">
        <v>12</v>
      </c>
      <c r="V264" t="s">
        <v>1010</v>
      </c>
    </row>
    <row r="265" spans="1:22" x14ac:dyDescent="0.25">
      <c r="A265" t="s">
        <v>13</v>
      </c>
      <c r="B265">
        <v>480</v>
      </c>
      <c r="C265">
        <v>467</v>
      </c>
      <c r="D265" t="s">
        <v>991</v>
      </c>
      <c r="E265">
        <v>0.1</v>
      </c>
      <c r="F265">
        <v>1</v>
      </c>
      <c r="G265" t="s">
        <v>239</v>
      </c>
      <c r="H265" t="s">
        <v>165</v>
      </c>
      <c r="I265" t="s">
        <v>13</v>
      </c>
      <c r="J265">
        <v>191</v>
      </c>
      <c r="K265" t="s">
        <v>861</v>
      </c>
      <c r="L265" t="s">
        <v>868</v>
      </c>
      <c r="M265">
        <v>8</v>
      </c>
      <c r="N265" t="s">
        <v>973</v>
      </c>
      <c r="O265">
        <v>11</v>
      </c>
      <c r="P265">
        <v>11529542</v>
      </c>
      <c r="Q265">
        <v>1152954.2</v>
      </c>
      <c r="R265">
        <v>41647</v>
      </c>
      <c r="S265">
        <v>722.45763888888905</v>
      </c>
      <c r="T265">
        <v>2015</v>
      </c>
      <c r="U265">
        <v>12</v>
      </c>
      <c r="V265" t="s">
        <v>1010</v>
      </c>
    </row>
    <row r="266" spans="1:22" x14ac:dyDescent="0.25">
      <c r="A266" t="s">
        <v>379</v>
      </c>
      <c r="B266">
        <v>304</v>
      </c>
      <c r="C266">
        <v>475</v>
      </c>
      <c r="D266" t="s">
        <v>991</v>
      </c>
      <c r="E266">
        <v>0.1</v>
      </c>
      <c r="F266">
        <v>1</v>
      </c>
      <c r="G266" t="s">
        <v>343</v>
      </c>
      <c r="H266" t="s">
        <v>289</v>
      </c>
      <c r="I266" t="s">
        <v>13</v>
      </c>
      <c r="J266">
        <v>281</v>
      </c>
      <c r="K266" t="s">
        <v>861</v>
      </c>
      <c r="L266" t="s">
        <v>868</v>
      </c>
      <c r="M266">
        <v>8</v>
      </c>
      <c r="N266" t="s">
        <v>982</v>
      </c>
      <c r="O266">
        <v>20</v>
      </c>
      <c r="P266">
        <v>5169474</v>
      </c>
      <c r="Q266">
        <v>516947.4</v>
      </c>
      <c r="R266">
        <v>41708</v>
      </c>
      <c r="S266">
        <v>661.45763888888905</v>
      </c>
      <c r="T266">
        <v>2015</v>
      </c>
      <c r="U266">
        <v>12</v>
      </c>
      <c r="V266" t="s">
        <v>1010</v>
      </c>
    </row>
    <row r="267" spans="1:22" x14ac:dyDescent="0.25">
      <c r="A267" t="s">
        <v>370</v>
      </c>
      <c r="B267">
        <v>126</v>
      </c>
      <c r="C267">
        <v>82</v>
      </c>
      <c r="D267" t="s">
        <v>991</v>
      </c>
      <c r="E267">
        <v>0.1</v>
      </c>
      <c r="F267">
        <v>1</v>
      </c>
      <c r="G267" t="s">
        <v>302</v>
      </c>
      <c r="H267" t="s">
        <v>289</v>
      </c>
      <c r="I267" t="s">
        <v>13</v>
      </c>
      <c r="J267">
        <v>70</v>
      </c>
      <c r="K267" t="s">
        <v>861</v>
      </c>
      <c r="L267" t="s">
        <v>868</v>
      </c>
      <c r="M267">
        <v>8</v>
      </c>
      <c r="N267" t="s">
        <v>979</v>
      </c>
      <c r="O267">
        <v>17</v>
      </c>
      <c r="P267">
        <v>1866052</v>
      </c>
      <c r="Q267">
        <v>186605.2</v>
      </c>
      <c r="R267">
        <v>41998</v>
      </c>
      <c r="S267">
        <v>371.45763888888899</v>
      </c>
      <c r="T267">
        <v>2015</v>
      </c>
      <c r="U267">
        <v>12</v>
      </c>
      <c r="V267" t="s">
        <v>1010</v>
      </c>
    </row>
    <row r="268" spans="1:22" x14ac:dyDescent="0.25">
      <c r="A268" t="s">
        <v>13</v>
      </c>
      <c r="B268">
        <v>439</v>
      </c>
      <c r="C268">
        <v>109</v>
      </c>
      <c r="D268" t="s">
        <v>991</v>
      </c>
      <c r="E268">
        <v>0.1</v>
      </c>
      <c r="F268">
        <v>1</v>
      </c>
      <c r="G268" t="s">
        <v>212</v>
      </c>
      <c r="H268" t="s">
        <v>165</v>
      </c>
      <c r="I268" t="s">
        <v>6</v>
      </c>
      <c r="J268">
        <v>93</v>
      </c>
      <c r="K268" t="s">
        <v>861</v>
      </c>
      <c r="L268" t="s">
        <v>868</v>
      </c>
      <c r="M268">
        <v>8</v>
      </c>
      <c r="N268" t="s">
        <v>981</v>
      </c>
      <c r="O268">
        <v>19</v>
      </c>
      <c r="P268">
        <v>8938421</v>
      </c>
      <c r="Q268">
        <v>893842.1</v>
      </c>
      <c r="R268">
        <v>41944</v>
      </c>
      <c r="S268">
        <v>425.45763888888899</v>
      </c>
      <c r="T268">
        <v>2015</v>
      </c>
      <c r="U268">
        <v>12</v>
      </c>
      <c r="V268" t="s">
        <v>1010</v>
      </c>
    </row>
    <row r="269" spans="1:22" x14ac:dyDescent="0.25">
      <c r="A269" t="s">
        <v>13</v>
      </c>
      <c r="B269">
        <v>385</v>
      </c>
      <c r="C269">
        <v>222</v>
      </c>
      <c r="D269" t="s">
        <v>991</v>
      </c>
      <c r="E269">
        <v>0.1</v>
      </c>
      <c r="F269">
        <v>1</v>
      </c>
      <c r="G269" t="s">
        <v>212</v>
      </c>
      <c r="H269" t="s">
        <v>165</v>
      </c>
      <c r="I269" t="s">
        <v>6</v>
      </c>
      <c r="J269">
        <v>93</v>
      </c>
      <c r="K269" t="s">
        <v>861</v>
      </c>
      <c r="L269" t="s">
        <v>868</v>
      </c>
      <c r="M269">
        <v>8</v>
      </c>
      <c r="N269" t="s">
        <v>980</v>
      </c>
      <c r="O269">
        <v>18</v>
      </c>
      <c r="P269">
        <v>7003479</v>
      </c>
      <c r="Q269">
        <v>700347.9</v>
      </c>
      <c r="R269">
        <v>41852</v>
      </c>
      <c r="S269">
        <v>517.45763888888905</v>
      </c>
      <c r="T269">
        <v>2015</v>
      </c>
      <c r="U269">
        <v>12</v>
      </c>
      <c r="V269" t="s">
        <v>1010</v>
      </c>
    </row>
    <row r="270" spans="1:22" x14ac:dyDescent="0.25">
      <c r="A270" t="s">
        <v>13</v>
      </c>
      <c r="B270">
        <v>410</v>
      </c>
      <c r="C270">
        <v>237</v>
      </c>
      <c r="D270" t="s">
        <v>991</v>
      </c>
      <c r="E270">
        <v>0.1</v>
      </c>
      <c r="F270">
        <v>1</v>
      </c>
      <c r="G270" t="s">
        <v>86</v>
      </c>
      <c r="H270" t="s">
        <v>5</v>
      </c>
      <c r="I270" t="s">
        <v>6</v>
      </c>
      <c r="J270">
        <v>188</v>
      </c>
      <c r="K270" t="s">
        <v>861</v>
      </c>
      <c r="L270" t="s">
        <v>868</v>
      </c>
      <c r="M270">
        <v>8</v>
      </c>
      <c r="N270" t="s">
        <v>983</v>
      </c>
      <c r="O270">
        <v>21</v>
      </c>
      <c r="P270">
        <v>7759466</v>
      </c>
      <c r="Q270">
        <v>775946.6</v>
      </c>
      <c r="R270">
        <v>41930</v>
      </c>
      <c r="S270">
        <v>439.45763888888899</v>
      </c>
      <c r="T270">
        <v>2015</v>
      </c>
      <c r="U270">
        <v>12</v>
      </c>
      <c r="V270" t="s">
        <v>1010</v>
      </c>
    </row>
    <row r="271" spans="1:22" x14ac:dyDescent="0.25">
      <c r="A271" t="s">
        <v>370</v>
      </c>
      <c r="B271">
        <v>132</v>
      </c>
      <c r="C271">
        <v>459</v>
      </c>
      <c r="D271" t="s">
        <v>991</v>
      </c>
      <c r="E271">
        <v>0.1</v>
      </c>
      <c r="F271">
        <v>1</v>
      </c>
      <c r="G271" t="s">
        <v>97</v>
      </c>
      <c r="H271" t="s">
        <v>5</v>
      </c>
      <c r="I271" t="s">
        <v>13</v>
      </c>
      <c r="J271">
        <v>217</v>
      </c>
      <c r="K271" t="s">
        <v>861</v>
      </c>
      <c r="L271" t="s">
        <v>868</v>
      </c>
      <c r="M271">
        <v>8</v>
      </c>
      <c r="N271" t="s">
        <v>971</v>
      </c>
      <c r="O271">
        <v>9</v>
      </c>
      <c r="P271">
        <v>1942288</v>
      </c>
      <c r="Q271">
        <v>194228.8</v>
      </c>
      <c r="R271">
        <v>41775</v>
      </c>
      <c r="S271">
        <v>594.45763888888905</v>
      </c>
      <c r="T271">
        <v>2015</v>
      </c>
      <c r="U271">
        <v>12</v>
      </c>
      <c r="V271" t="s">
        <v>1010</v>
      </c>
    </row>
    <row r="272" spans="1:22" x14ac:dyDescent="0.25">
      <c r="A272" t="s">
        <v>379</v>
      </c>
      <c r="B272">
        <v>238</v>
      </c>
      <c r="C272">
        <v>443</v>
      </c>
      <c r="D272" t="s">
        <v>991</v>
      </c>
      <c r="E272">
        <v>0.1</v>
      </c>
      <c r="F272">
        <v>1</v>
      </c>
      <c r="G272" t="s">
        <v>247</v>
      </c>
      <c r="H272" t="s">
        <v>165</v>
      </c>
      <c r="I272" t="s">
        <v>6</v>
      </c>
      <c r="J272">
        <v>204</v>
      </c>
      <c r="K272" t="s">
        <v>861</v>
      </c>
      <c r="L272" t="s">
        <v>868</v>
      </c>
      <c r="M272">
        <v>8</v>
      </c>
      <c r="N272" t="s">
        <v>977</v>
      </c>
      <c r="O272">
        <v>15</v>
      </c>
      <c r="P272">
        <v>3933011</v>
      </c>
      <c r="Q272">
        <v>393301.1</v>
      </c>
      <c r="R272">
        <v>41947</v>
      </c>
      <c r="S272">
        <v>422.45763888888899</v>
      </c>
      <c r="T272">
        <v>2015</v>
      </c>
      <c r="U272">
        <v>12</v>
      </c>
      <c r="V272" t="s">
        <v>1010</v>
      </c>
    </row>
    <row r="273" spans="1:22" x14ac:dyDescent="0.25">
      <c r="A273" t="s">
        <v>13</v>
      </c>
      <c r="B273">
        <v>401</v>
      </c>
      <c r="C273">
        <v>138</v>
      </c>
      <c r="D273" t="s">
        <v>991</v>
      </c>
      <c r="E273">
        <v>0.1</v>
      </c>
      <c r="F273">
        <v>1</v>
      </c>
      <c r="G273" t="s">
        <v>45</v>
      </c>
      <c r="H273" t="s">
        <v>5</v>
      </c>
      <c r="I273" t="s">
        <v>6</v>
      </c>
      <c r="J273">
        <v>112</v>
      </c>
      <c r="K273" t="s">
        <v>861</v>
      </c>
      <c r="L273" t="s">
        <v>868</v>
      </c>
      <c r="M273">
        <v>8</v>
      </c>
      <c r="N273" t="s">
        <v>973</v>
      </c>
      <c r="O273">
        <v>11</v>
      </c>
      <c r="P273">
        <v>7487601</v>
      </c>
      <c r="Q273">
        <v>748760.1</v>
      </c>
      <c r="R273">
        <v>41678</v>
      </c>
      <c r="S273">
        <v>691.45763888888905</v>
      </c>
      <c r="T273">
        <v>2015</v>
      </c>
      <c r="U273">
        <v>12</v>
      </c>
      <c r="V273" t="s">
        <v>1010</v>
      </c>
    </row>
    <row r="274" spans="1:22" x14ac:dyDescent="0.25">
      <c r="A274" t="s">
        <v>379</v>
      </c>
      <c r="B274">
        <v>246</v>
      </c>
      <c r="C274">
        <v>104</v>
      </c>
      <c r="D274" t="s">
        <v>991</v>
      </c>
      <c r="E274">
        <v>0.1</v>
      </c>
      <c r="F274">
        <v>1</v>
      </c>
      <c r="G274" t="s">
        <v>210</v>
      </c>
      <c r="H274" t="s">
        <v>165</v>
      </c>
      <c r="I274" t="s">
        <v>13</v>
      </c>
      <c r="J274">
        <v>89</v>
      </c>
      <c r="K274" t="s">
        <v>861</v>
      </c>
      <c r="L274" t="s">
        <v>868</v>
      </c>
      <c r="M274">
        <v>8</v>
      </c>
      <c r="N274" t="s">
        <v>982</v>
      </c>
      <c r="O274">
        <v>20</v>
      </c>
      <c r="P274">
        <v>4047326</v>
      </c>
      <c r="Q274">
        <v>404732.6</v>
      </c>
      <c r="R274">
        <v>41856</v>
      </c>
      <c r="S274">
        <v>513.45763888888905</v>
      </c>
      <c r="T274">
        <v>2015</v>
      </c>
      <c r="U274">
        <v>12</v>
      </c>
      <c r="V274" t="s">
        <v>1010</v>
      </c>
    </row>
    <row r="275" spans="1:22" x14ac:dyDescent="0.25">
      <c r="A275" t="s">
        <v>370</v>
      </c>
      <c r="B275">
        <v>108</v>
      </c>
      <c r="C275">
        <v>227</v>
      </c>
      <c r="D275" t="s">
        <v>991</v>
      </c>
      <c r="E275">
        <v>0.1</v>
      </c>
      <c r="F275">
        <v>1</v>
      </c>
      <c r="G275" t="s">
        <v>232</v>
      </c>
      <c r="H275" t="s">
        <v>165</v>
      </c>
      <c r="I275" t="s">
        <v>13</v>
      </c>
      <c r="J275">
        <v>179</v>
      </c>
      <c r="K275" t="s">
        <v>861</v>
      </c>
      <c r="L275" t="s">
        <v>868</v>
      </c>
      <c r="M275">
        <v>8</v>
      </c>
      <c r="N275" t="s">
        <v>963</v>
      </c>
      <c r="O275">
        <v>1</v>
      </c>
      <c r="P275">
        <v>1605822</v>
      </c>
      <c r="Q275">
        <v>160582.20000000001</v>
      </c>
      <c r="R275">
        <v>41908</v>
      </c>
      <c r="S275">
        <v>461.45763888888899</v>
      </c>
      <c r="T275">
        <v>2015</v>
      </c>
      <c r="U275">
        <v>12</v>
      </c>
      <c r="V275" t="s">
        <v>1010</v>
      </c>
    </row>
    <row r="276" spans="1:22" x14ac:dyDescent="0.25">
      <c r="A276" t="s">
        <v>370</v>
      </c>
      <c r="B276">
        <v>116</v>
      </c>
      <c r="C276">
        <v>11</v>
      </c>
      <c r="D276" t="s">
        <v>991</v>
      </c>
      <c r="E276">
        <v>0.1</v>
      </c>
      <c r="F276">
        <v>1</v>
      </c>
      <c r="G276" t="s">
        <v>8</v>
      </c>
      <c r="H276" t="s">
        <v>5</v>
      </c>
      <c r="I276" t="s">
        <v>6</v>
      </c>
      <c r="J276">
        <v>11</v>
      </c>
      <c r="K276" t="s">
        <v>861</v>
      </c>
      <c r="L276" t="s">
        <v>868</v>
      </c>
      <c r="M276">
        <v>8</v>
      </c>
      <c r="N276" t="s">
        <v>987</v>
      </c>
      <c r="O276">
        <v>25</v>
      </c>
      <c r="P276">
        <v>1744860</v>
      </c>
      <c r="Q276">
        <v>174486</v>
      </c>
      <c r="R276">
        <v>41642</v>
      </c>
      <c r="S276">
        <v>696.45763888888905</v>
      </c>
      <c r="T276">
        <v>2015</v>
      </c>
      <c r="U276">
        <v>11</v>
      </c>
      <c r="V276" t="s">
        <v>1003</v>
      </c>
    </row>
    <row r="277" spans="1:22" x14ac:dyDescent="0.25">
      <c r="A277" t="s">
        <v>13</v>
      </c>
      <c r="B277">
        <v>424</v>
      </c>
      <c r="C277">
        <v>447</v>
      </c>
      <c r="D277" t="s">
        <v>991</v>
      </c>
      <c r="E277">
        <v>0.1</v>
      </c>
      <c r="F277">
        <v>1</v>
      </c>
      <c r="G277" t="s">
        <v>360</v>
      </c>
      <c r="H277" t="s">
        <v>289</v>
      </c>
      <c r="I277" t="s">
        <v>11</v>
      </c>
      <c r="J277">
        <v>343</v>
      </c>
      <c r="K277" t="s">
        <v>861</v>
      </c>
      <c r="L277" t="s">
        <v>868</v>
      </c>
      <c r="M277">
        <v>8</v>
      </c>
      <c r="N277" t="s">
        <v>974</v>
      </c>
      <c r="O277">
        <v>12</v>
      </c>
      <c r="P277">
        <v>8332937</v>
      </c>
      <c r="Q277">
        <v>833293.7</v>
      </c>
      <c r="R277">
        <v>41822</v>
      </c>
      <c r="S277">
        <v>516.45763888888905</v>
      </c>
      <c r="T277">
        <v>2015</v>
      </c>
      <c r="U277">
        <v>11</v>
      </c>
      <c r="V277" t="s">
        <v>1003</v>
      </c>
    </row>
    <row r="278" spans="1:22" x14ac:dyDescent="0.25">
      <c r="A278" t="s">
        <v>379</v>
      </c>
      <c r="B278">
        <v>217</v>
      </c>
      <c r="C278">
        <v>12</v>
      </c>
      <c r="D278" t="s">
        <v>991</v>
      </c>
      <c r="E278">
        <v>0.1</v>
      </c>
      <c r="F278">
        <v>1</v>
      </c>
      <c r="G278" t="s">
        <v>292</v>
      </c>
      <c r="H278" t="s">
        <v>289</v>
      </c>
      <c r="I278" t="s">
        <v>6</v>
      </c>
      <c r="J278">
        <v>12</v>
      </c>
      <c r="K278" t="s">
        <v>861</v>
      </c>
      <c r="L278" t="s">
        <v>868</v>
      </c>
      <c r="M278">
        <v>8</v>
      </c>
      <c r="N278" t="s">
        <v>972</v>
      </c>
      <c r="O278">
        <v>10</v>
      </c>
      <c r="P278">
        <v>3503207</v>
      </c>
      <c r="Q278">
        <v>350320.7</v>
      </c>
      <c r="R278">
        <v>41881</v>
      </c>
      <c r="S278">
        <v>427.45763888888899</v>
      </c>
      <c r="T278">
        <v>2015</v>
      </c>
      <c r="U278">
        <v>10</v>
      </c>
      <c r="V278" t="s">
        <v>1011</v>
      </c>
    </row>
    <row r="279" spans="1:22" x14ac:dyDescent="0.25">
      <c r="A279" t="s">
        <v>13</v>
      </c>
      <c r="B279">
        <v>454</v>
      </c>
      <c r="C279">
        <v>438</v>
      </c>
      <c r="D279" t="s">
        <v>991</v>
      </c>
      <c r="E279">
        <v>0.1</v>
      </c>
      <c r="F279">
        <v>1</v>
      </c>
      <c r="G279" t="s">
        <v>286</v>
      </c>
      <c r="H279" t="s">
        <v>289</v>
      </c>
      <c r="I279" t="s">
        <v>13</v>
      </c>
      <c r="J279">
        <v>335</v>
      </c>
      <c r="K279" t="s">
        <v>861</v>
      </c>
      <c r="L279" t="s">
        <v>868</v>
      </c>
      <c r="M279">
        <v>8</v>
      </c>
      <c r="N279" t="s">
        <v>971</v>
      </c>
      <c r="O279">
        <v>9</v>
      </c>
      <c r="P279">
        <v>9597240</v>
      </c>
      <c r="Q279">
        <v>959724</v>
      </c>
      <c r="R279">
        <v>41753</v>
      </c>
      <c r="S279">
        <v>555.45763888888905</v>
      </c>
      <c r="T279">
        <v>2015</v>
      </c>
      <c r="U279">
        <v>10</v>
      </c>
      <c r="V279" t="s">
        <v>1011</v>
      </c>
    </row>
    <row r="280" spans="1:22" x14ac:dyDescent="0.25">
      <c r="A280" t="s">
        <v>13</v>
      </c>
      <c r="B280">
        <v>427</v>
      </c>
      <c r="C280">
        <v>460</v>
      </c>
      <c r="D280" t="s">
        <v>991</v>
      </c>
      <c r="E280">
        <v>0.1</v>
      </c>
      <c r="F280">
        <v>1</v>
      </c>
      <c r="G280" t="s">
        <v>302</v>
      </c>
      <c r="H280" t="s">
        <v>289</v>
      </c>
      <c r="I280" t="s">
        <v>13</v>
      </c>
      <c r="J280">
        <v>70</v>
      </c>
      <c r="K280" t="s">
        <v>861</v>
      </c>
      <c r="L280" t="s">
        <v>868</v>
      </c>
      <c r="M280">
        <v>8</v>
      </c>
      <c r="N280" t="s">
        <v>968</v>
      </c>
      <c r="O280">
        <v>6</v>
      </c>
      <c r="P280">
        <v>8473963</v>
      </c>
      <c r="Q280">
        <v>847396.3</v>
      </c>
      <c r="R280">
        <v>41711</v>
      </c>
      <c r="S280">
        <v>597.45763888888905</v>
      </c>
      <c r="T280">
        <v>2015</v>
      </c>
      <c r="U280">
        <v>10</v>
      </c>
      <c r="V280" t="s">
        <v>1011</v>
      </c>
    </row>
    <row r="281" spans="1:22" x14ac:dyDescent="0.25">
      <c r="A281" t="s">
        <v>13</v>
      </c>
      <c r="B281">
        <v>359</v>
      </c>
      <c r="C281">
        <v>461</v>
      </c>
      <c r="D281" t="s">
        <v>991</v>
      </c>
      <c r="E281">
        <v>0.1</v>
      </c>
      <c r="F281">
        <v>1</v>
      </c>
      <c r="G281" t="s">
        <v>288</v>
      </c>
      <c r="H281" t="s">
        <v>289</v>
      </c>
      <c r="I281" t="s">
        <v>13</v>
      </c>
      <c r="J281">
        <v>3</v>
      </c>
      <c r="K281" t="s">
        <v>861</v>
      </c>
      <c r="L281" t="s">
        <v>868</v>
      </c>
      <c r="M281">
        <v>8</v>
      </c>
      <c r="N281" t="s">
        <v>977</v>
      </c>
      <c r="O281">
        <v>15</v>
      </c>
      <c r="P281">
        <v>6329746</v>
      </c>
      <c r="Q281">
        <v>632974.6</v>
      </c>
      <c r="R281">
        <v>41911</v>
      </c>
      <c r="S281">
        <v>397.45763888888899</v>
      </c>
      <c r="T281">
        <v>2015</v>
      </c>
      <c r="U281">
        <v>10</v>
      </c>
      <c r="V281" t="s">
        <v>1011</v>
      </c>
    </row>
    <row r="282" spans="1:22" x14ac:dyDescent="0.25">
      <c r="A282" t="s">
        <v>13</v>
      </c>
      <c r="B282">
        <v>469</v>
      </c>
      <c r="C282">
        <v>50</v>
      </c>
      <c r="D282" t="s">
        <v>991</v>
      </c>
      <c r="E282">
        <v>0.1</v>
      </c>
      <c r="F282">
        <v>1</v>
      </c>
      <c r="G282" t="s">
        <v>8</v>
      </c>
      <c r="H282" t="s">
        <v>5</v>
      </c>
      <c r="I282" t="s">
        <v>6</v>
      </c>
      <c r="J282">
        <v>11</v>
      </c>
      <c r="K282" t="s">
        <v>861</v>
      </c>
      <c r="L282" t="s">
        <v>868</v>
      </c>
      <c r="M282">
        <v>8</v>
      </c>
      <c r="N282" t="s">
        <v>973</v>
      </c>
      <c r="O282">
        <v>11</v>
      </c>
      <c r="P282">
        <v>10342876</v>
      </c>
      <c r="Q282">
        <v>1034287.6</v>
      </c>
      <c r="R282">
        <v>41778</v>
      </c>
      <c r="S282">
        <v>530.45763888888905</v>
      </c>
      <c r="T282">
        <v>2015</v>
      </c>
      <c r="U282">
        <v>10</v>
      </c>
      <c r="V282" t="s">
        <v>1011</v>
      </c>
    </row>
    <row r="283" spans="1:22" x14ac:dyDescent="0.25">
      <c r="A283" t="s">
        <v>370</v>
      </c>
      <c r="B283">
        <v>9</v>
      </c>
      <c r="C283">
        <v>486</v>
      </c>
      <c r="D283" t="s">
        <v>991</v>
      </c>
      <c r="E283">
        <v>0.1</v>
      </c>
      <c r="F283">
        <v>1</v>
      </c>
      <c r="G283" t="s">
        <v>40</v>
      </c>
      <c r="H283" t="s">
        <v>5</v>
      </c>
      <c r="I283" t="s">
        <v>11</v>
      </c>
      <c r="J283">
        <v>98</v>
      </c>
      <c r="K283" t="s">
        <v>861</v>
      </c>
      <c r="L283" t="s">
        <v>868</v>
      </c>
      <c r="M283">
        <v>8</v>
      </c>
      <c r="N283" t="s">
        <v>974</v>
      </c>
      <c r="O283">
        <v>12</v>
      </c>
      <c r="P283">
        <v>80355</v>
      </c>
      <c r="Q283">
        <v>8035.5</v>
      </c>
      <c r="R283">
        <v>41904</v>
      </c>
      <c r="S283">
        <v>404.45763888888899</v>
      </c>
      <c r="T283">
        <v>2015</v>
      </c>
      <c r="U283">
        <v>10</v>
      </c>
      <c r="V283" t="s">
        <v>1011</v>
      </c>
    </row>
    <row r="284" spans="1:22" x14ac:dyDescent="0.25">
      <c r="A284" t="s">
        <v>13</v>
      </c>
      <c r="B284">
        <v>363</v>
      </c>
      <c r="C284">
        <v>17</v>
      </c>
      <c r="D284" t="s">
        <v>991</v>
      </c>
      <c r="E284">
        <v>0.1</v>
      </c>
      <c r="F284">
        <v>1</v>
      </c>
      <c r="G284" t="s">
        <v>14</v>
      </c>
      <c r="H284" t="s">
        <v>5</v>
      </c>
      <c r="I284" t="s">
        <v>6</v>
      </c>
      <c r="J284">
        <v>17</v>
      </c>
      <c r="K284" t="s">
        <v>861</v>
      </c>
      <c r="L284" t="s">
        <v>868</v>
      </c>
      <c r="M284">
        <v>8</v>
      </c>
      <c r="N284" t="s">
        <v>983</v>
      </c>
      <c r="O284">
        <v>21</v>
      </c>
      <c r="P284">
        <v>6396351</v>
      </c>
      <c r="Q284">
        <v>639635.1</v>
      </c>
      <c r="R284">
        <v>41915</v>
      </c>
      <c r="S284">
        <v>393.45763888888899</v>
      </c>
      <c r="T284">
        <v>2015</v>
      </c>
      <c r="U284">
        <v>10</v>
      </c>
      <c r="V284" t="s">
        <v>1011</v>
      </c>
    </row>
    <row r="285" spans="1:22" x14ac:dyDescent="0.25">
      <c r="A285" t="s">
        <v>379</v>
      </c>
      <c r="B285">
        <v>310</v>
      </c>
      <c r="C285">
        <v>141</v>
      </c>
      <c r="D285" t="s">
        <v>992</v>
      </c>
      <c r="E285">
        <v>0.2</v>
      </c>
      <c r="F285">
        <v>2</v>
      </c>
      <c r="G285" t="s">
        <v>309</v>
      </c>
      <c r="H285" t="s">
        <v>289</v>
      </c>
      <c r="I285" t="s">
        <v>6</v>
      </c>
      <c r="J285">
        <v>113</v>
      </c>
      <c r="K285" t="s">
        <v>861</v>
      </c>
      <c r="L285" t="s">
        <v>868</v>
      </c>
      <c r="M285">
        <v>8</v>
      </c>
      <c r="N285" t="s">
        <v>979</v>
      </c>
      <c r="O285">
        <v>17</v>
      </c>
      <c r="P285">
        <v>5294952</v>
      </c>
      <c r="Q285">
        <v>1058990.3999999999</v>
      </c>
      <c r="R285">
        <v>41704</v>
      </c>
      <c r="S285">
        <v>543.45763888888905</v>
      </c>
      <c r="T285">
        <v>2015</v>
      </c>
      <c r="U285">
        <v>8</v>
      </c>
      <c r="V285" t="s">
        <v>1004</v>
      </c>
    </row>
    <row r="286" spans="1:22" x14ac:dyDescent="0.25">
      <c r="A286" t="s">
        <v>13</v>
      </c>
      <c r="B286">
        <v>416</v>
      </c>
      <c r="C286">
        <v>456</v>
      </c>
      <c r="D286" t="s">
        <v>992</v>
      </c>
      <c r="E286">
        <v>0.2</v>
      </c>
      <c r="F286">
        <v>2</v>
      </c>
      <c r="G286" t="s">
        <v>329</v>
      </c>
      <c r="H286" t="s">
        <v>289</v>
      </c>
      <c r="I286" t="s">
        <v>13</v>
      </c>
      <c r="J286">
        <v>215</v>
      </c>
      <c r="K286" t="s">
        <v>861</v>
      </c>
      <c r="L286" t="s">
        <v>868</v>
      </c>
      <c r="M286">
        <v>8</v>
      </c>
      <c r="N286" t="s">
        <v>967</v>
      </c>
      <c r="O286">
        <v>5</v>
      </c>
      <c r="P286">
        <v>8054791</v>
      </c>
      <c r="Q286">
        <v>1610958.2</v>
      </c>
      <c r="R286">
        <v>41798</v>
      </c>
      <c r="S286">
        <v>449.45763888888899</v>
      </c>
      <c r="T286">
        <v>2015</v>
      </c>
      <c r="U286">
        <v>8</v>
      </c>
      <c r="V286" t="s">
        <v>1004</v>
      </c>
    </row>
    <row r="287" spans="1:22" x14ac:dyDescent="0.25">
      <c r="A287" t="s">
        <v>379</v>
      </c>
      <c r="B287">
        <v>226</v>
      </c>
      <c r="C287">
        <v>452</v>
      </c>
      <c r="D287" t="s">
        <v>991</v>
      </c>
      <c r="E287">
        <v>0.1</v>
      </c>
      <c r="F287">
        <v>1</v>
      </c>
      <c r="G287" t="s">
        <v>164</v>
      </c>
      <c r="H287" t="s">
        <v>165</v>
      </c>
      <c r="I287" t="s">
        <v>6</v>
      </c>
      <c r="J287">
        <v>1</v>
      </c>
      <c r="K287" t="s">
        <v>861</v>
      </c>
      <c r="L287" t="s">
        <v>868</v>
      </c>
      <c r="M287">
        <v>8</v>
      </c>
      <c r="N287" t="s">
        <v>974</v>
      </c>
      <c r="O287">
        <v>12</v>
      </c>
      <c r="P287">
        <v>3673659</v>
      </c>
      <c r="Q287">
        <v>367365.9</v>
      </c>
      <c r="R287">
        <v>41861</v>
      </c>
      <c r="S287">
        <v>386.45763888888899</v>
      </c>
      <c r="T287">
        <v>2015</v>
      </c>
      <c r="U287">
        <v>8</v>
      </c>
      <c r="V287" t="s">
        <v>1004</v>
      </c>
    </row>
    <row r="288" spans="1:22" x14ac:dyDescent="0.25">
      <c r="A288" t="s">
        <v>370</v>
      </c>
      <c r="B288">
        <v>90</v>
      </c>
      <c r="C288">
        <v>457</v>
      </c>
      <c r="D288" t="s">
        <v>991</v>
      </c>
      <c r="E288">
        <v>0.1</v>
      </c>
      <c r="F288">
        <v>1</v>
      </c>
      <c r="G288" t="s">
        <v>186</v>
      </c>
      <c r="H288" t="s">
        <v>165</v>
      </c>
      <c r="I288" t="s">
        <v>13</v>
      </c>
      <c r="J288">
        <v>54</v>
      </c>
      <c r="K288" t="s">
        <v>861</v>
      </c>
      <c r="L288" t="s">
        <v>868</v>
      </c>
      <c r="M288">
        <v>8</v>
      </c>
      <c r="N288" t="s">
        <v>963</v>
      </c>
      <c r="O288">
        <v>1</v>
      </c>
      <c r="P288">
        <v>1353549</v>
      </c>
      <c r="Q288">
        <v>135354.9</v>
      </c>
      <c r="R288">
        <v>41843</v>
      </c>
      <c r="S288">
        <v>465.45763888888899</v>
      </c>
      <c r="T288">
        <v>2015</v>
      </c>
      <c r="U288">
        <v>10</v>
      </c>
      <c r="V288" t="s">
        <v>1011</v>
      </c>
    </row>
    <row r="289" spans="1:22" x14ac:dyDescent="0.25">
      <c r="A289" t="s">
        <v>370</v>
      </c>
      <c r="B289">
        <v>29</v>
      </c>
      <c r="C289">
        <v>458</v>
      </c>
      <c r="D289" t="s">
        <v>991</v>
      </c>
      <c r="E289">
        <v>0.1</v>
      </c>
      <c r="F289">
        <v>1</v>
      </c>
      <c r="G289" t="s">
        <v>186</v>
      </c>
      <c r="H289" t="s">
        <v>165</v>
      </c>
      <c r="I289" t="s">
        <v>13</v>
      </c>
      <c r="J289">
        <v>54</v>
      </c>
      <c r="K289" t="s">
        <v>861</v>
      </c>
      <c r="L289" t="s">
        <v>868</v>
      </c>
      <c r="M289">
        <v>8</v>
      </c>
      <c r="N289" t="s">
        <v>967</v>
      </c>
      <c r="O289">
        <v>5</v>
      </c>
      <c r="P289">
        <v>305329</v>
      </c>
      <c r="Q289">
        <v>30532.9</v>
      </c>
      <c r="R289">
        <v>41804</v>
      </c>
      <c r="S289">
        <v>504.45763888888899</v>
      </c>
      <c r="T289">
        <v>2015</v>
      </c>
      <c r="U289">
        <v>10</v>
      </c>
      <c r="V289" t="s">
        <v>1011</v>
      </c>
    </row>
    <row r="290" spans="1:22" x14ac:dyDescent="0.25">
      <c r="A290" t="s">
        <v>379</v>
      </c>
      <c r="B290">
        <v>278</v>
      </c>
      <c r="C290">
        <v>462</v>
      </c>
      <c r="D290" t="s">
        <v>991</v>
      </c>
      <c r="E290">
        <v>0.1</v>
      </c>
      <c r="F290">
        <v>1</v>
      </c>
      <c r="G290" t="s">
        <v>284</v>
      </c>
      <c r="H290" t="s">
        <v>165</v>
      </c>
      <c r="I290" t="s">
        <v>13</v>
      </c>
      <c r="J290">
        <v>347</v>
      </c>
      <c r="K290" t="s">
        <v>861</v>
      </c>
      <c r="L290" t="s">
        <v>868</v>
      </c>
      <c r="M290">
        <v>8</v>
      </c>
      <c r="N290" t="s">
        <v>985</v>
      </c>
      <c r="O290">
        <v>23</v>
      </c>
      <c r="P290">
        <v>4716033</v>
      </c>
      <c r="Q290">
        <v>471603.3</v>
      </c>
      <c r="R290">
        <v>41684</v>
      </c>
      <c r="S290">
        <v>624.45763888888905</v>
      </c>
      <c r="T290">
        <v>2015</v>
      </c>
      <c r="U290">
        <v>10</v>
      </c>
      <c r="V290" t="s">
        <v>1011</v>
      </c>
    </row>
    <row r="291" spans="1:22" x14ac:dyDescent="0.25">
      <c r="A291" t="s">
        <v>370</v>
      </c>
      <c r="B291">
        <v>148</v>
      </c>
      <c r="C291">
        <v>287</v>
      </c>
      <c r="D291" t="s">
        <v>991</v>
      </c>
      <c r="E291">
        <v>0.1</v>
      </c>
      <c r="F291">
        <v>1</v>
      </c>
      <c r="G291" t="s">
        <v>250</v>
      </c>
      <c r="H291" t="s">
        <v>165</v>
      </c>
      <c r="I291" t="s">
        <v>13</v>
      </c>
      <c r="J291">
        <v>218</v>
      </c>
      <c r="K291" t="s">
        <v>861</v>
      </c>
      <c r="L291" t="s">
        <v>868</v>
      </c>
      <c r="M291">
        <v>8</v>
      </c>
      <c r="N291" t="s">
        <v>984</v>
      </c>
      <c r="O291">
        <v>22</v>
      </c>
      <c r="P291">
        <v>2203900</v>
      </c>
      <c r="Q291">
        <v>220390</v>
      </c>
      <c r="R291">
        <v>41836</v>
      </c>
      <c r="S291">
        <v>441.45763888888899</v>
      </c>
      <c r="T291">
        <v>2015</v>
      </c>
      <c r="U291">
        <v>9</v>
      </c>
      <c r="V291" t="s">
        <v>1014</v>
      </c>
    </row>
    <row r="292" spans="1:22" x14ac:dyDescent="0.25">
      <c r="A292" t="s">
        <v>13</v>
      </c>
      <c r="B292">
        <v>471</v>
      </c>
      <c r="C292">
        <v>281</v>
      </c>
      <c r="D292" t="s">
        <v>992</v>
      </c>
      <c r="E292">
        <v>0.2</v>
      </c>
      <c r="F292">
        <v>2</v>
      </c>
      <c r="G292" t="s">
        <v>28</v>
      </c>
      <c r="H292" t="s">
        <v>5</v>
      </c>
      <c r="I292" t="s">
        <v>6</v>
      </c>
      <c r="J292">
        <v>53</v>
      </c>
      <c r="K292" t="s">
        <v>861</v>
      </c>
      <c r="L292" t="s">
        <v>868</v>
      </c>
      <c r="M292">
        <v>8</v>
      </c>
      <c r="N292" t="s">
        <v>981</v>
      </c>
      <c r="O292">
        <v>19</v>
      </c>
      <c r="P292">
        <v>10420204</v>
      </c>
      <c r="Q292">
        <v>2084040.8</v>
      </c>
      <c r="R292">
        <v>41863</v>
      </c>
      <c r="S292">
        <v>414.45763888888899</v>
      </c>
      <c r="T292">
        <v>2015</v>
      </c>
      <c r="U292">
        <v>9</v>
      </c>
      <c r="V292" t="s">
        <v>1014</v>
      </c>
    </row>
    <row r="293" spans="1:22" x14ac:dyDescent="0.25">
      <c r="A293" t="s">
        <v>370</v>
      </c>
      <c r="B293">
        <v>99</v>
      </c>
      <c r="C293">
        <v>258</v>
      </c>
      <c r="D293" t="s">
        <v>991</v>
      </c>
      <c r="E293">
        <v>0.1</v>
      </c>
      <c r="F293">
        <v>1</v>
      </c>
      <c r="G293" t="s">
        <v>43</v>
      </c>
      <c r="H293" t="s">
        <v>5</v>
      </c>
      <c r="I293" t="s">
        <v>13</v>
      </c>
      <c r="J293">
        <v>105</v>
      </c>
      <c r="K293" t="s">
        <v>861</v>
      </c>
      <c r="L293" t="s">
        <v>868</v>
      </c>
      <c r="M293">
        <v>8</v>
      </c>
      <c r="N293" t="s">
        <v>987</v>
      </c>
      <c r="O293">
        <v>25</v>
      </c>
      <c r="P293">
        <v>1456290</v>
      </c>
      <c r="Q293">
        <v>145629</v>
      </c>
      <c r="R293">
        <v>41689</v>
      </c>
      <c r="S293">
        <v>588.45763888888905</v>
      </c>
      <c r="T293">
        <v>2015</v>
      </c>
      <c r="U293">
        <v>9</v>
      </c>
      <c r="V293" t="s">
        <v>1014</v>
      </c>
    </row>
    <row r="294" spans="1:22" x14ac:dyDescent="0.25">
      <c r="A294" t="s">
        <v>13</v>
      </c>
      <c r="B294">
        <v>379</v>
      </c>
      <c r="C294">
        <v>235</v>
      </c>
      <c r="D294" t="s">
        <v>991</v>
      </c>
      <c r="E294">
        <v>0.1</v>
      </c>
      <c r="F294">
        <v>1</v>
      </c>
      <c r="G294" t="s">
        <v>85</v>
      </c>
      <c r="H294" t="s">
        <v>5</v>
      </c>
      <c r="I294" t="s">
        <v>13</v>
      </c>
      <c r="J294">
        <v>187</v>
      </c>
      <c r="K294" t="s">
        <v>861</v>
      </c>
      <c r="L294" t="s">
        <v>868</v>
      </c>
      <c r="M294">
        <v>8</v>
      </c>
      <c r="N294" t="s">
        <v>971</v>
      </c>
      <c r="O294">
        <v>9</v>
      </c>
      <c r="P294">
        <v>6794643</v>
      </c>
      <c r="Q294">
        <v>679464.3</v>
      </c>
      <c r="R294">
        <v>41765</v>
      </c>
      <c r="S294">
        <v>512.45763888888905</v>
      </c>
      <c r="T294">
        <v>2015</v>
      </c>
      <c r="U294">
        <v>9</v>
      </c>
      <c r="V294" t="s">
        <v>1014</v>
      </c>
    </row>
    <row r="295" spans="1:22" x14ac:dyDescent="0.25">
      <c r="A295" t="s">
        <v>370</v>
      </c>
      <c r="B295">
        <v>31</v>
      </c>
      <c r="C295">
        <v>246</v>
      </c>
      <c r="D295" t="s">
        <v>991</v>
      </c>
      <c r="E295">
        <v>0.1</v>
      </c>
      <c r="F295">
        <v>1</v>
      </c>
      <c r="G295" t="s">
        <v>88</v>
      </c>
      <c r="H295" t="s">
        <v>5</v>
      </c>
      <c r="I295" t="s">
        <v>11</v>
      </c>
      <c r="J295">
        <v>197</v>
      </c>
      <c r="K295" t="s">
        <v>861</v>
      </c>
      <c r="L295" t="s">
        <v>868</v>
      </c>
      <c r="M295">
        <v>8</v>
      </c>
      <c r="N295" t="s">
        <v>984</v>
      </c>
      <c r="O295">
        <v>22</v>
      </c>
      <c r="P295">
        <v>328421</v>
      </c>
      <c r="Q295">
        <v>32842.1</v>
      </c>
      <c r="R295">
        <v>41643</v>
      </c>
      <c r="S295">
        <v>634.45763888888905</v>
      </c>
      <c r="T295">
        <v>2015</v>
      </c>
      <c r="U295">
        <v>9</v>
      </c>
      <c r="V295" t="s">
        <v>1014</v>
      </c>
    </row>
    <row r="296" spans="1:22" x14ac:dyDescent="0.25">
      <c r="A296" t="s">
        <v>370</v>
      </c>
      <c r="B296">
        <v>30</v>
      </c>
      <c r="C296">
        <v>257</v>
      </c>
      <c r="D296" t="s">
        <v>991</v>
      </c>
      <c r="E296">
        <v>0.1</v>
      </c>
      <c r="F296">
        <v>1</v>
      </c>
      <c r="G296" t="s">
        <v>92</v>
      </c>
      <c r="H296" t="s">
        <v>5</v>
      </c>
      <c r="I296" t="s">
        <v>11</v>
      </c>
      <c r="J296">
        <v>206</v>
      </c>
      <c r="K296" t="s">
        <v>861</v>
      </c>
      <c r="L296" t="s">
        <v>868</v>
      </c>
      <c r="M296">
        <v>8</v>
      </c>
      <c r="N296" t="s">
        <v>972</v>
      </c>
      <c r="O296">
        <v>10</v>
      </c>
      <c r="P296">
        <v>319833</v>
      </c>
      <c r="Q296">
        <v>31983.3</v>
      </c>
      <c r="R296">
        <v>41688</v>
      </c>
      <c r="S296">
        <v>589.45763888888905</v>
      </c>
      <c r="T296">
        <v>2015</v>
      </c>
      <c r="U296">
        <v>9</v>
      </c>
      <c r="V296" t="s">
        <v>1014</v>
      </c>
    </row>
    <row r="297" spans="1:22" x14ac:dyDescent="0.25">
      <c r="A297" t="s">
        <v>370</v>
      </c>
      <c r="B297">
        <v>156</v>
      </c>
      <c r="C297">
        <v>280</v>
      </c>
      <c r="D297" t="s">
        <v>991</v>
      </c>
      <c r="E297">
        <v>0.1</v>
      </c>
      <c r="F297">
        <v>1</v>
      </c>
      <c r="G297" t="s">
        <v>101</v>
      </c>
      <c r="H297" t="s">
        <v>5</v>
      </c>
      <c r="I297" t="s">
        <v>6</v>
      </c>
      <c r="J297">
        <v>224</v>
      </c>
      <c r="K297" t="s">
        <v>861</v>
      </c>
      <c r="L297" t="s">
        <v>868</v>
      </c>
      <c r="M297">
        <v>8</v>
      </c>
      <c r="N297" t="s">
        <v>965</v>
      </c>
      <c r="O297">
        <v>3</v>
      </c>
      <c r="P297">
        <v>2379340</v>
      </c>
      <c r="Q297">
        <v>237934</v>
      </c>
      <c r="R297">
        <v>41912</v>
      </c>
      <c r="S297">
        <v>365.45763888888899</v>
      </c>
      <c r="T297">
        <v>2015</v>
      </c>
      <c r="U297">
        <v>9</v>
      </c>
      <c r="V297" t="s">
        <v>1014</v>
      </c>
    </row>
    <row r="298" spans="1:22" x14ac:dyDescent="0.25">
      <c r="A298" t="s">
        <v>13</v>
      </c>
      <c r="B298">
        <v>449</v>
      </c>
      <c r="C298">
        <v>283</v>
      </c>
      <c r="D298" t="s">
        <v>991</v>
      </c>
      <c r="E298">
        <v>0.1</v>
      </c>
      <c r="F298">
        <v>1</v>
      </c>
      <c r="G298" t="s">
        <v>103</v>
      </c>
      <c r="H298" t="s">
        <v>5</v>
      </c>
      <c r="I298" t="s">
        <v>13</v>
      </c>
      <c r="J298">
        <v>226</v>
      </c>
      <c r="K298" t="s">
        <v>861</v>
      </c>
      <c r="L298" t="s">
        <v>868</v>
      </c>
      <c r="M298">
        <v>8</v>
      </c>
      <c r="N298" t="s">
        <v>982</v>
      </c>
      <c r="O298">
        <v>20</v>
      </c>
      <c r="P298">
        <v>9254244</v>
      </c>
      <c r="Q298">
        <v>925424.4</v>
      </c>
      <c r="R298">
        <v>41758</v>
      </c>
      <c r="S298">
        <v>519.45763888888905</v>
      </c>
      <c r="T298">
        <v>2015</v>
      </c>
      <c r="U298">
        <v>9</v>
      </c>
      <c r="V298" t="s">
        <v>1014</v>
      </c>
    </row>
    <row r="299" spans="1:22" x14ac:dyDescent="0.25">
      <c r="A299" t="s">
        <v>13</v>
      </c>
      <c r="B299">
        <v>451</v>
      </c>
      <c r="C299">
        <v>224</v>
      </c>
      <c r="D299" t="s">
        <v>993</v>
      </c>
      <c r="E299">
        <v>0.4</v>
      </c>
      <c r="F299">
        <v>3</v>
      </c>
      <c r="G299" t="s">
        <v>9</v>
      </c>
      <c r="H299" t="s">
        <v>5</v>
      </c>
      <c r="I299" t="s">
        <v>6</v>
      </c>
      <c r="J299">
        <v>14</v>
      </c>
      <c r="K299" t="s">
        <v>861</v>
      </c>
      <c r="L299" t="s">
        <v>868</v>
      </c>
      <c r="M299">
        <v>8</v>
      </c>
      <c r="N299" t="s">
        <v>984</v>
      </c>
      <c r="O299">
        <v>22</v>
      </c>
      <c r="P299">
        <v>9303462</v>
      </c>
      <c r="Q299">
        <v>3721384.8</v>
      </c>
      <c r="R299">
        <v>41763</v>
      </c>
      <c r="S299">
        <v>514.45763888888905</v>
      </c>
      <c r="T299">
        <v>2015</v>
      </c>
      <c r="U299">
        <v>9</v>
      </c>
      <c r="V299" t="s">
        <v>1014</v>
      </c>
    </row>
    <row r="300" spans="1:22" x14ac:dyDescent="0.25">
      <c r="A300" t="s">
        <v>13</v>
      </c>
      <c r="B300">
        <v>470</v>
      </c>
      <c r="C300">
        <v>454</v>
      </c>
      <c r="D300" t="s">
        <v>991</v>
      </c>
      <c r="E300">
        <v>0.1</v>
      </c>
      <c r="F300">
        <v>1</v>
      </c>
      <c r="G300" t="s">
        <v>48</v>
      </c>
      <c r="H300" t="s">
        <v>5</v>
      </c>
      <c r="I300" t="s">
        <v>11</v>
      </c>
      <c r="J300">
        <v>118</v>
      </c>
      <c r="K300" t="s">
        <v>861</v>
      </c>
      <c r="L300" t="s">
        <v>868</v>
      </c>
      <c r="M300">
        <v>8</v>
      </c>
      <c r="N300" t="s">
        <v>971</v>
      </c>
      <c r="O300">
        <v>9</v>
      </c>
      <c r="P300">
        <v>10344442</v>
      </c>
      <c r="Q300">
        <v>1034444.2</v>
      </c>
      <c r="R300">
        <v>41789</v>
      </c>
      <c r="S300">
        <v>488.45763888888899</v>
      </c>
      <c r="T300">
        <v>2015</v>
      </c>
      <c r="U300">
        <v>9</v>
      </c>
      <c r="V300" t="s">
        <v>1014</v>
      </c>
    </row>
    <row r="301" spans="1:22" x14ac:dyDescent="0.25">
      <c r="A301" t="s">
        <v>13</v>
      </c>
      <c r="B301">
        <v>400</v>
      </c>
      <c r="C301">
        <v>472</v>
      </c>
      <c r="D301" t="s">
        <v>992</v>
      </c>
      <c r="E301">
        <v>0.2</v>
      </c>
      <c r="F301">
        <v>2</v>
      </c>
      <c r="G301" t="s">
        <v>14</v>
      </c>
      <c r="H301" t="s">
        <v>5</v>
      </c>
      <c r="I301" t="s">
        <v>6</v>
      </c>
      <c r="J301">
        <v>17</v>
      </c>
      <c r="K301" t="s">
        <v>861</v>
      </c>
      <c r="L301" t="s">
        <v>868</v>
      </c>
      <c r="M301">
        <v>8</v>
      </c>
      <c r="N301" t="s">
        <v>987</v>
      </c>
      <c r="O301">
        <v>25</v>
      </c>
      <c r="P301">
        <v>7486925</v>
      </c>
      <c r="Q301">
        <v>1497385</v>
      </c>
      <c r="R301">
        <v>41687</v>
      </c>
      <c r="S301">
        <v>554.29166666666401</v>
      </c>
      <c r="T301">
        <v>2015</v>
      </c>
      <c r="U301">
        <v>8</v>
      </c>
      <c r="V301" t="s">
        <v>1004</v>
      </c>
    </row>
    <row r="302" spans="1:22" x14ac:dyDescent="0.25">
      <c r="A302" t="s">
        <v>13</v>
      </c>
      <c r="B302">
        <v>391</v>
      </c>
      <c r="C302">
        <v>267</v>
      </c>
      <c r="D302" t="s">
        <v>991</v>
      </c>
      <c r="E302">
        <v>0.1</v>
      </c>
      <c r="F302">
        <v>1</v>
      </c>
      <c r="G302" t="s">
        <v>95</v>
      </c>
      <c r="H302" t="s">
        <v>5</v>
      </c>
      <c r="I302" t="s">
        <v>6</v>
      </c>
      <c r="J302">
        <v>212</v>
      </c>
      <c r="K302" t="s">
        <v>861</v>
      </c>
      <c r="L302" t="s">
        <v>868</v>
      </c>
      <c r="M302">
        <v>8</v>
      </c>
      <c r="N302" t="s">
        <v>970</v>
      </c>
      <c r="O302">
        <v>8</v>
      </c>
      <c r="P302">
        <v>7195385</v>
      </c>
      <c r="Q302">
        <v>719538.5</v>
      </c>
      <c r="R302">
        <v>41776</v>
      </c>
      <c r="S302">
        <v>440.29166666666401</v>
      </c>
      <c r="T302">
        <v>2015</v>
      </c>
      <c r="U302">
        <v>7</v>
      </c>
      <c r="V302" t="s">
        <v>1012</v>
      </c>
    </row>
    <row r="303" spans="1:22" x14ac:dyDescent="0.25">
      <c r="A303" t="s">
        <v>13</v>
      </c>
      <c r="B303">
        <v>380</v>
      </c>
      <c r="C303">
        <v>275</v>
      </c>
      <c r="D303" t="s">
        <v>992</v>
      </c>
      <c r="E303">
        <v>0.2</v>
      </c>
      <c r="F303">
        <v>2</v>
      </c>
      <c r="G303" t="s">
        <v>98</v>
      </c>
      <c r="H303" t="s">
        <v>5</v>
      </c>
      <c r="I303" t="s">
        <v>13</v>
      </c>
      <c r="J303">
        <v>219</v>
      </c>
      <c r="K303" t="s">
        <v>861</v>
      </c>
      <c r="L303" t="s">
        <v>868</v>
      </c>
      <c r="M303">
        <v>8</v>
      </c>
      <c r="N303" t="s">
        <v>982</v>
      </c>
      <c r="O303">
        <v>20</v>
      </c>
      <c r="P303">
        <v>6818253</v>
      </c>
      <c r="Q303">
        <v>1363650.6</v>
      </c>
      <c r="R303">
        <v>41779</v>
      </c>
      <c r="S303">
        <v>437.29166666666401</v>
      </c>
      <c r="T303">
        <v>2015</v>
      </c>
      <c r="U303">
        <v>7</v>
      </c>
      <c r="V303" t="s">
        <v>1012</v>
      </c>
    </row>
    <row r="304" spans="1:22" x14ac:dyDescent="0.25">
      <c r="A304" t="s">
        <v>379</v>
      </c>
      <c r="B304">
        <v>206</v>
      </c>
      <c r="C304">
        <v>252</v>
      </c>
      <c r="D304" t="s">
        <v>992</v>
      </c>
      <c r="E304">
        <v>0.2</v>
      </c>
      <c r="F304">
        <v>2</v>
      </c>
      <c r="G304" t="s">
        <v>89</v>
      </c>
      <c r="H304" t="s">
        <v>5</v>
      </c>
      <c r="I304" t="s">
        <v>11</v>
      </c>
      <c r="J304">
        <v>202</v>
      </c>
      <c r="K304" t="s">
        <v>861</v>
      </c>
      <c r="L304" t="s">
        <v>868</v>
      </c>
      <c r="M304">
        <v>8</v>
      </c>
      <c r="N304" t="s">
        <v>987</v>
      </c>
      <c r="O304">
        <v>25</v>
      </c>
      <c r="P304">
        <v>3334564</v>
      </c>
      <c r="Q304">
        <v>666912.80000000005</v>
      </c>
      <c r="R304">
        <v>41704</v>
      </c>
      <c r="S304">
        <v>512.29166666666401</v>
      </c>
      <c r="T304">
        <v>2015</v>
      </c>
      <c r="U304">
        <v>7</v>
      </c>
      <c r="V304" t="s">
        <v>1012</v>
      </c>
    </row>
    <row r="305" spans="1:22" x14ac:dyDescent="0.25">
      <c r="A305" t="s">
        <v>13</v>
      </c>
      <c r="B305">
        <v>440</v>
      </c>
      <c r="C305">
        <v>284</v>
      </c>
      <c r="D305" t="s">
        <v>991</v>
      </c>
      <c r="E305">
        <v>0.1</v>
      </c>
      <c r="F305">
        <v>1</v>
      </c>
      <c r="G305" t="s">
        <v>104</v>
      </c>
      <c r="H305" t="s">
        <v>5</v>
      </c>
      <c r="I305" t="s">
        <v>6</v>
      </c>
      <c r="J305">
        <v>227</v>
      </c>
      <c r="K305" t="s">
        <v>861</v>
      </c>
      <c r="L305" t="s">
        <v>868</v>
      </c>
      <c r="M305">
        <v>8</v>
      </c>
      <c r="N305" t="s">
        <v>967</v>
      </c>
      <c r="O305">
        <v>5</v>
      </c>
      <c r="P305">
        <v>8976166</v>
      </c>
      <c r="Q305">
        <v>897616.6</v>
      </c>
      <c r="R305">
        <v>41843</v>
      </c>
      <c r="S305">
        <v>373.29166666666401</v>
      </c>
      <c r="T305">
        <v>2015</v>
      </c>
      <c r="U305">
        <v>7</v>
      </c>
      <c r="V305" t="s">
        <v>1012</v>
      </c>
    </row>
    <row r="306" spans="1:22" x14ac:dyDescent="0.25">
      <c r="A306" t="s">
        <v>379</v>
      </c>
      <c r="B306">
        <v>195</v>
      </c>
      <c r="C306">
        <v>272</v>
      </c>
      <c r="D306" t="s">
        <v>992</v>
      </c>
      <c r="E306">
        <v>0.2</v>
      </c>
      <c r="F306">
        <v>2</v>
      </c>
      <c r="G306" t="s">
        <v>96</v>
      </c>
      <c r="H306" t="s">
        <v>5</v>
      </c>
      <c r="I306" t="s">
        <v>11</v>
      </c>
      <c r="J306">
        <v>216</v>
      </c>
      <c r="K306" t="s">
        <v>861</v>
      </c>
      <c r="L306" t="s">
        <v>868</v>
      </c>
      <c r="M306">
        <v>8</v>
      </c>
      <c r="N306" t="s">
        <v>964</v>
      </c>
      <c r="O306">
        <v>2</v>
      </c>
      <c r="P306">
        <v>3185673</v>
      </c>
      <c r="Q306">
        <v>637134.6</v>
      </c>
      <c r="R306">
        <v>41688</v>
      </c>
      <c r="S306">
        <v>528.33333333333599</v>
      </c>
      <c r="T306">
        <v>2015</v>
      </c>
      <c r="U306">
        <v>7</v>
      </c>
      <c r="V306" t="s">
        <v>1012</v>
      </c>
    </row>
    <row r="307" spans="1:22" x14ac:dyDescent="0.25">
      <c r="A307" t="s">
        <v>13</v>
      </c>
      <c r="B307">
        <v>432</v>
      </c>
      <c r="C307">
        <v>446</v>
      </c>
      <c r="D307" t="s">
        <v>991</v>
      </c>
      <c r="E307">
        <v>0.1</v>
      </c>
      <c r="F307">
        <v>1</v>
      </c>
      <c r="G307" t="s">
        <v>283</v>
      </c>
      <c r="H307" t="s">
        <v>165</v>
      </c>
      <c r="I307" t="s">
        <v>11</v>
      </c>
      <c r="J307">
        <v>342</v>
      </c>
      <c r="K307" t="s">
        <v>861</v>
      </c>
      <c r="L307" t="s">
        <v>868</v>
      </c>
      <c r="M307">
        <v>8</v>
      </c>
      <c r="N307" t="s">
        <v>972</v>
      </c>
      <c r="O307">
        <v>10</v>
      </c>
      <c r="P307">
        <v>8720248</v>
      </c>
      <c r="Q307">
        <v>872024.8</v>
      </c>
      <c r="R307">
        <v>41776</v>
      </c>
      <c r="S307">
        <v>440.33333333333599</v>
      </c>
      <c r="T307">
        <v>2015</v>
      </c>
      <c r="U307">
        <v>7</v>
      </c>
      <c r="V307" t="s">
        <v>1012</v>
      </c>
    </row>
    <row r="308" spans="1:22" x14ac:dyDescent="0.25">
      <c r="A308" t="s">
        <v>13</v>
      </c>
      <c r="B308">
        <v>462</v>
      </c>
      <c r="C308">
        <v>442</v>
      </c>
      <c r="D308" t="s">
        <v>991</v>
      </c>
      <c r="E308">
        <v>0.1</v>
      </c>
      <c r="F308">
        <v>1</v>
      </c>
      <c r="G308" t="s">
        <v>358</v>
      </c>
      <c r="H308" t="s">
        <v>289</v>
      </c>
      <c r="I308" t="s">
        <v>6</v>
      </c>
      <c r="J308">
        <v>339</v>
      </c>
      <c r="K308" t="s">
        <v>861</v>
      </c>
      <c r="L308" t="s">
        <v>868</v>
      </c>
      <c r="M308">
        <v>8</v>
      </c>
      <c r="N308" t="s">
        <v>984</v>
      </c>
      <c r="O308">
        <v>22</v>
      </c>
      <c r="P308">
        <v>9930347</v>
      </c>
      <c r="Q308">
        <v>993034.7</v>
      </c>
      <c r="R308">
        <v>41774</v>
      </c>
      <c r="S308">
        <v>442.33333333333599</v>
      </c>
      <c r="T308">
        <v>2015</v>
      </c>
      <c r="U308">
        <v>7</v>
      </c>
      <c r="V308" t="s">
        <v>1012</v>
      </c>
    </row>
    <row r="309" spans="1:22" x14ac:dyDescent="0.25">
      <c r="A309" t="s">
        <v>13</v>
      </c>
      <c r="B309">
        <v>473</v>
      </c>
      <c r="C309">
        <v>444</v>
      </c>
      <c r="D309" t="s">
        <v>993</v>
      </c>
      <c r="E309">
        <v>0.4</v>
      </c>
      <c r="F309">
        <v>3</v>
      </c>
      <c r="G309" t="s">
        <v>359</v>
      </c>
      <c r="H309" t="s">
        <v>289</v>
      </c>
      <c r="I309" t="s">
        <v>11</v>
      </c>
      <c r="J309">
        <v>340</v>
      </c>
      <c r="K309" t="s">
        <v>861</v>
      </c>
      <c r="L309" t="s">
        <v>956</v>
      </c>
      <c r="M309">
        <v>97</v>
      </c>
      <c r="N309" t="s">
        <v>975</v>
      </c>
      <c r="O309">
        <v>13</v>
      </c>
      <c r="P309">
        <v>10875494</v>
      </c>
      <c r="Q309">
        <v>4350197.5999999996</v>
      </c>
      <c r="R309">
        <v>41732</v>
      </c>
      <c r="S309">
        <v>457.45763888888899</v>
      </c>
      <c r="T309">
        <v>2015</v>
      </c>
      <c r="U309">
        <v>7</v>
      </c>
      <c r="V309" t="s">
        <v>1012</v>
      </c>
    </row>
    <row r="310" spans="1:22" x14ac:dyDescent="0.25">
      <c r="A310" t="s">
        <v>379</v>
      </c>
      <c r="B310">
        <v>240</v>
      </c>
      <c r="C310">
        <v>274</v>
      </c>
      <c r="D310" t="s">
        <v>993</v>
      </c>
      <c r="E310">
        <v>0.4</v>
      </c>
      <c r="F310">
        <v>3</v>
      </c>
      <c r="G310" t="s">
        <v>250</v>
      </c>
      <c r="H310" t="s">
        <v>165</v>
      </c>
      <c r="I310" t="s">
        <v>13</v>
      </c>
      <c r="J310">
        <v>218</v>
      </c>
      <c r="K310" t="s">
        <v>861</v>
      </c>
      <c r="L310" t="s">
        <v>930</v>
      </c>
      <c r="M310">
        <v>71</v>
      </c>
      <c r="N310" t="s">
        <v>963</v>
      </c>
      <c r="O310">
        <v>1</v>
      </c>
      <c r="P310">
        <v>3962803</v>
      </c>
      <c r="Q310">
        <v>1585121.2</v>
      </c>
      <c r="R310">
        <v>41744</v>
      </c>
      <c r="S310">
        <v>441.45763888888899</v>
      </c>
      <c r="T310">
        <v>2015</v>
      </c>
      <c r="U310">
        <v>6</v>
      </c>
      <c r="V310" t="s">
        <v>1005</v>
      </c>
    </row>
    <row r="311" spans="1:22" x14ac:dyDescent="0.25">
      <c r="A311" t="s">
        <v>370</v>
      </c>
      <c r="B311">
        <v>114</v>
      </c>
      <c r="C311">
        <v>317</v>
      </c>
      <c r="D311" t="s">
        <v>992</v>
      </c>
      <c r="E311">
        <v>0.2</v>
      </c>
      <c r="F311">
        <v>2</v>
      </c>
      <c r="G311" t="s">
        <v>109</v>
      </c>
      <c r="H311" t="s">
        <v>5</v>
      </c>
      <c r="I311" t="s">
        <v>6</v>
      </c>
      <c r="J311">
        <v>246</v>
      </c>
      <c r="K311" t="s">
        <v>861</v>
      </c>
      <c r="L311" t="s">
        <v>926</v>
      </c>
      <c r="M311">
        <v>67</v>
      </c>
      <c r="N311" t="s">
        <v>978</v>
      </c>
      <c r="O311">
        <v>16</v>
      </c>
      <c r="P311">
        <v>1698708</v>
      </c>
      <c r="Q311">
        <v>339741.6</v>
      </c>
      <c r="R311">
        <v>41782</v>
      </c>
      <c r="S311">
        <v>398.45763888888899</v>
      </c>
      <c r="T311">
        <v>2015</v>
      </c>
      <c r="U311">
        <v>6</v>
      </c>
      <c r="V311" t="s">
        <v>1005</v>
      </c>
    </row>
    <row r="312" spans="1:22" x14ac:dyDescent="0.25">
      <c r="A312" t="s">
        <v>370</v>
      </c>
      <c r="B312">
        <v>27</v>
      </c>
      <c r="C312">
        <v>49</v>
      </c>
      <c r="D312" t="s">
        <v>993</v>
      </c>
      <c r="E312">
        <v>0.4</v>
      </c>
      <c r="F312">
        <v>3</v>
      </c>
      <c r="G312" t="s">
        <v>182</v>
      </c>
      <c r="H312" t="s">
        <v>165</v>
      </c>
      <c r="I312" t="s">
        <v>11</v>
      </c>
      <c r="J312">
        <v>46</v>
      </c>
      <c r="K312" t="s">
        <v>861</v>
      </c>
      <c r="L312" t="s">
        <v>863</v>
      </c>
      <c r="M312">
        <v>3</v>
      </c>
      <c r="N312" t="s">
        <v>987</v>
      </c>
      <c r="O312">
        <v>25</v>
      </c>
      <c r="P312">
        <v>239200</v>
      </c>
      <c r="Q312">
        <v>95680</v>
      </c>
      <c r="R312">
        <v>41644</v>
      </c>
      <c r="S312">
        <v>529.45763888888905</v>
      </c>
      <c r="T312">
        <v>2015</v>
      </c>
      <c r="U312">
        <v>6</v>
      </c>
      <c r="V312" t="s">
        <v>1005</v>
      </c>
    </row>
    <row r="313" spans="1:22" x14ac:dyDescent="0.25">
      <c r="A313" t="s">
        <v>13</v>
      </c>
      <c r="B313">
        <v>441</v>
      </c>
      <c r="C313">
        <v>149</v>
      </c>
      <c r="D313" t="s">
        <v>992</v>
      </c>
      <c r="E313">
        <v>0.2</v>
      </c>
      <c r="F313">
        <v>2</v>
      </c>
      <c r="G313" t="s">
        <v>48</v>
      </c>
      <c r="H313" t="s">
        <v>5</v>
      </c>
      <c r="I313" t="s">
        <v>11</v>
      </c>
      <c r="J313">
        <v>118</v>
      </c>
      <c r="K313" t="s">
        <v>861</v>
      </c>
      <c r="L313" t="s">
        <v>908</v>
      </c>
      <c r="M313">
        <v>48</v>
      </c>
      <c r="N313" t="s">
        <v>972</v>
      </c>
      <c r="O313">
        <v>10</v>
      </c>
      <c r="P313">
        <v>9040519</v>
      </c>
      <c r="Q313">
        <v>1808103.8</v>
      </c>
      <c r="R313">
        <v>41650</v>
      </c>
      <c r="S313">
        <v>520.45763888888905</v>
      </c>
      <c r="T313">
        <v>2015</v>
      </c>
      <c r="U313">
        <v>6</v>
      </c>
      <c r="V313" t="s">
        <v>1005</v>
      </c>
    </row>
    <row r="314" spans="1:22" x14ac:dyDescent="0.25">
      <c r="A314" t="s">
        <v>370</v>
      </c>
      <c r="B314">
        <v>47</v>
      </c>
      <c r="C314">
        <v>265</v>
      </c>
      <c r="D314" t="s">
        <v>992</v>
      </c>
      <c r="E314">
        <v>0.2</v>
      </c>
      <c r="F314">
        <v>2</v>
      </c>
      <c r="G314" t="s">
        <v>45</v>
      </c>
      <c r="H314" t="s">
        <v>5</v>
      </c>
      <c r="I314" t="s">
        <v>6</v>
      </c>
      <c r="J314">
        <v>112</v>
      </c>
      <c r="K314" t="s">
        <v>861</v>
      </c>
      <c r="L314" t="s">
        <v>863</v>
      </c>
      <c r="M314">
        <v>3</v>
      </c>
      <c r="N314" t="s">
        <v>964</v>
      </c>
      <c r="O314">
        <v>2</v>
      </c>
      <c r="P314">
        <v>573880</v>
      </c>
      <c r="Q314">
        <v>114776</v>
      </c>
      <c r="R314">
        <v>41733</v>
      </c>
      <c r="S314">
        <v>426.45763888888899</v>
      </c>
      <c r="T314">
        <v>2015</v>
      </c>
      <c r="U314">
        <v>6</v>
      </c>
      <c r="V314" t="s">
        <v>1005</v>
      </c>
    </row>
    <row r="315" spans="1:22" x14ac:dyDescent="0.25">
      <c r="A315" t="s">
        <v>13</v>
      </c>
      <c r="B315">
        <v>455</v>
      </c>
      <c r="C315">
        <v>321</v>
      </c>
      <c r="D315" t="s">
        <v>992</v>
      </c>
      <c r="E315">
        <v>0.2</v>
      </c>
      <c r="F315">
        <v>2</v>
      </c>
      <c r="G315" t="s">
        <v>260</v>
      </c>
      <c r="H315" t="s">
        <v>165</v>
      </c>
      <c r="I315" t="s">
        <v>6</v>
      </c>
      <c r="J315">
        <v>238</v>
      </c>
      <c r="K315" t="s">
        <v>861</v>
      </c>
      <c r="L315" t="s">
        <v>885</v>
      </c>
      <c r="M315">
        <v>25</v>
      </c>
      <c r="N315" t="s">
        <v>975</v>
      </c>
      <c r="O315">
        <v>13</v>
      </c>
      <c r="P315">
        <v>9621040</v>
      </c>
      <c r="Q315">
        <v>1924208</v>
      </c>
      <c r="R315">
        <v>41671</v>
      </c>
      <c r="S315">
        <v>488.45763888888899</v>
      </c>
      <c r="T315">
        <v>2015</v>
      </c>
      <c r="U315">
        <v>6</v>
      </c>
      <c r="V315" t="s">
        <v>1005</v>
      </c>
    </row>
    <row r="316" spans="1:22" x14ac:dyDescent="0.25">
      <c r="A316" t="s">
        <v>379</v>
      </c>
      <c r="B316">
        <v>188</v>
      </c>
      <c r="C316">
        <v>426</v>
      </c>
      <c r="D316" t="s">
        <v>992</v>
      </c>
      <c r="E316">
        <v>0.2</v>
      </c>
      <c r="F316">
        <v>2</v>
      </c>
      <c r="G316" t="s">
        <v>185</v>
      </c>
      <c r="H316" t="s">
        <v>165</v>
      </c>
      <c r="I316" t="s">
        <v>6</v>
      </c>
      <c r="J316">
        <v>52</v>
      </c>
      <c r="K316" t="s">
        <v>861</v>
      </c>
      <c r="L316" t="s">
        <v>948</v>
      </c>
      <c r="M316">
        <v>89</v>
      </c>
      <c r="N316" t="s">
        <v>971</v>
      </c>
      <c r="O316">
        <v>9</v>
      </c>
      <c r="P316">
        <v>3107233</v>
      </c>
      <c r="Q316">
        <v>621446.6</v>
      </c>
      <c r="R316">
        <v>41699</v>
      </c>
      <c r="S316">
        <v>457.79626157407603</v>
      </c>
      <c r="T316">
        <v>2015</v>
      </c>
      <c r="U316">
        <v>6</v>
      </c>
      <c r="V316" t="s">
        <v>1005</v>
      </c>
    </row>
    <row r="317" spans="1:22" x14ac:dyDescent="0.25">
      <c r="A317" t="s">
        <v>370</v>
      </c>
      <c r="B317">
        <v>37</v>
      </c>
      <c r="C317">
        <v>8</v>
      </c>
      <c r="D317" t="s">
        <v>992</v>
      </c>
      <c r="E317">
        <v>0.2</v>
      </c>
      <c r="F317">
        <v>2</v>
      </c>
      <c r="G317" t="s">
        <v>168</v>
      </c>
      <c r="H317" t="s">
        <v>165</v>
      </c>
      <c r="I317" t="s">
        <v>13</v>
      </c>
      <c r="J317">
        <v>8</v>
      </c>
      <c r="K317" t="s">
        <v>861</v>
      </c>
      <c r="L317" t="s">
        <v>866</v>
      </c>
      <c r="M317">
        <v>6</v>
      </c>
      <c r="N317" t="s">
        <v>967</v>
      </c>
      <c r="O317">
        <v>5</v>
      </c>
      <c r="P317">
        <v>421960</v>
      </c>
      <c r="Q317">
        <v>84392</v>
      </c>
      <c r="R317">
        <v>41760</v>
      </c>
      <c r="S317">
        <v>396.45763888888899</v>
      </c>
      <c r="T317">
        <v>2015</v>
      </c>
      <c r="U317">
        <v>6</v>
      </c>
      <c r="V317" t="s">
        <v>1005</v>
      </c>
    </row>
    <row r="318" spans="1:22" x14ac:dyDescent="0.25">
      <c r="A318" t="s">
        <v>370</v>
      </c>
      <c r="B318">
        <v>120</v>
      </c>
      <c r="C318">
        <v>250</v>
      </c>
      <c r="D318" t="s">
        <v>992</v>
      </c>
      <c r="E318">
        <v>0.2</v>
      </c>
      <c r="F318">
        <v>2</v>
      </c>
      <c r="G318" t="s">
        <v>245</v>
      </c>
      <c r="H318" t="s">
        <v>165</v>
      </c>
      <c r="I318" t="s">
        <v>6</v>
      </c>
      <c r="J318">
        <v>200</v>
      </c>
      <c r="K318" t="s">
        <v>861</v>
      </c>
      <c r="L318" t="s">
        <v>927</v>
      </c>
      <c r="M318">
        <v>68</v>
      </c>
      <c r="N318" t="s">
        <v>967</v>
      </c>
      <c r="O318">
        <v>5</v>
      </c>
      <c r="P318">
        <v>1758851</v>
      </c>
      <c r="Q318">
        <v>351770.2</v>
      </c>
      <c r="R318">
        <v>41760</v>
      </c>
      <c r="S318">
        <v>396.45763888888899</v>
      </c>
      <c r="T318">
        <v>2015</v>
      </c>
      <c r="U318">
        <v>6</v>
      </c>
      <c r="V318" t="s">
        <v>1005</v>
      </c>
    </row>
    <row r="319" spans="1:22" x14ac:dyDescent="0.25">
      <c r="A319" t="s">
        <v>13</v>
      </c>
      <c r="B319">
        <v>402</v>
      </c>
      <c r="C319">
        <v>117</v>
      </c>
      <c r="D319" t="s">
        <v>993</v>
      </c>
      <c r="E319">
        <v>0.4</v>
      </c>
      <c r="F319">
        <v>3</v>
      </c>
      <c r="G319" t="s">
        <v>40</v>
      </c>
      <c r="H319" t="s">
        <v>5</v>
      </c>
      <c r="I319" t="s">
        <v>11</v>
      </c>
      <c r="J319">
        <v>98</v>
      </c>
      <c r="K319" t="s">
        <v>861</v>
      </c>
      <c r="L319" t="s">
        <v>900</v>
      </c>
      <c r="M319">
        <v>40</v>
      </c>
      <c r="N319" t="s">
        <v>963</v>
      </c>
      <c r="O319">
        <v>1</v>
      </c>
      <c r="P319">
        <v>7499745</v>
      </c>
      <c r="Q319">
        <v>2999898</v>
      </c>
      <c r="R319">
        <v>41697</v>
      </c>
      <c r="S319">
        <v>457.45763888888899</v>
      </c>
      <c r="T319">
        <v>2015</v>
      </c>
      <c r="U319">
        <v>5</v>
      </c>
      <c r="V319" t="s">
        <v>1006</v>
      </c>
    </row>
    <row r="320" spans="1:22" x14ac:dyDescent="0.25">
      <c r="A320" t="s">
        <v>370</v>
      </c>
      <c r="B320">
        <v>12</v>
      </c>
      <c r="C320">
        <v>1</v>
      </c>
      <c r="D320" t="s">
        <v>992</v>
      </c>
      <c r="E320">
        <v>0.2</v>
      </c>
      <c r="F320">
        <v>2</v>
      </c>
      <c r="G320" t="s">
        <v>164</v>
      </c>
      <c r="H320" t="s">
        <v>165</v>
      </c>
      <c r="I320" t="s">
        <v>6</v>
      </c>
      <c r="J320">
        <v>1</v>
      </c>
      <c r="K320" t="s">
        <v>861</v>
      </c>
      <c r="L320" t="s">
        <v>860</v>
      </c>
      <c r="M320">
        <v>1</v>
      </c>
      <c r="N320" t="s">
        <v>984</v>
      </c>
      <c r="O320">
        <v>22</v>
      </c>
      <c r="P320">
        <v>94627</v>
      </c>
      <c r="Q320">
        <v>18925.400000000001</v>
      </c>
      <c r="R320">
        <v>41679</v>
      </c>
      <c r="S320">
        <v>474.45763888888899</v>
      </c>
      <c r="T320">
        <v>2015</v>
      </c>
      <c r="U320">
        <v>5</v>
      </c>
      <c r="V320" t="s">
        <v>1006</v>
      </c>
    </row>
    <row r="321" spans="1:22" x14ac:dyDescent="0.25">
      <c r="A321" t="s">
        <v>379</v>
      </c>
      <c r="B321">
        <v>234</v>
      </c>
      <c r="C321">
        <v>92</v>
      </c>
      <c r="D321" t="s">
        <v>992</v>
      </c>
      <c r="E321">
        <v>0.2</v>
      </c>
      <c r="F321">
        <v>2</v>
      </c>
      <c r="G321" t="s">
        <v>35</v>
      </c>
      <c r="H321" t="s">
        <v>5</v>
      </c>
      <c r="I321" t="s">
        <v>6</v>
      </c>
      <c r="J321">
        <v>80</v>
      </c>
      <c r="K321" t="s">
        <v>861</v>
      </c>
      <c r="L321" t="s">
        <v>863</v>
      </c>
      <c r="M321">
        <v>3</v>
      </c>
      <c r="N321" t="s">
        <v>978</v>
      </c>
      <c r="O321">
        <v>16</v>
      </c>
      <c r="P321">
        <v>3816213</v>
      </c>
      <c r="Q321">
        <v>763242.6</v>
      </c>
      <c r="R321">
        <v>41655</v>
      </c>
      <c r="S321">
        <v>498.45763888888899</v>
      </c>
      <c r="T321">
        <v>2015</v>
      </c>
      <c r="U321">
        <v>5</v>
      </c>
      <c r="V321" t="s">
        <v>1006</v>
      </c>
    </row>
    <row r="322" spans="1:22" x14ac:dyDescent="0.25">
      <c r="A322" t="s">
        <v>13</v>
      </c>
      <c r="B322">
        <v>389</v>
      </c>
      <c r="C322">
        <v>162</v>
      </c>
      <c r="D322" t="s">
        <v>992</v>
      </c>
      <c r="E322">
        <v>0.2</v>
      </c>
      <c r="F322">
        <v>2</v>
      </c>
      <c r="G322" t="s">
        <v>53</v>
      </c>
      <c r="H322" t="s">
        <v>5</v>
      </c>
      <c r="I322" t="s">
        <v>11</v>
      </c>
      <c r="J322">
        <v>130</v>
      </c>
      <c r="K322" t="s">
        <v>861</v>
      </c>
      <c r="L322" t="s">
        <v>912</v>
      </c>
      <c r="M322">
        <v>52</v>
      </c>
      <c r="N322" t="s">
        <v>976</v>
      </c>
      <c r="O322">
        <v>14</v>
      </c>
      <c r="P322">
        <v>7144439</v>
      </c>
      <c r="Q322">
        <v>1428887.8</v>
      </c>
      <c r="R322">
        <v>41642</v>
      </c>
      <c r="S322">
        <v>511.45763888888899</v>
      </c>
      <c r="T322">
        <v>2015</v>
      </c>
      <c r="U322">
        <v>5</v>
      </c>
      <c r="V322" t="s">
        <v>1006</v>
      </c>
    </row>
    <row r="323" spans="1:22" x14ac:dyDescent="0.25">
      <c r="A323" t="s">
        <v>379</v>
      </c>
      <c r="B323">
        <v>212</v>
      </c>
      <c r="C323">
        <v>318</v>
      </c>
      <c r="D323" t="s">
        <v>994</v>
      </c>
      <c r="E323">
        <v>0.6</v>
      </c>
      <c r="F323">
        <v>4</v>
      </c>
      <c r="G323" t="s">
        <v>320</v>
      </c>
      <c r="H323" t="s">
        <v>289</v>
      </c>
      <c r="I323" t="s">
        <v>6</v>
      </c>
      <c r="J323">
        <v>167</v>
      </c>
      <c r="K323" t="s">
        <v>861</v>
      </c>
      <c r="L323" t="s">
        <v>939</v>
      </c>
      <c r="M323">
        <v>80</v>
      </c>
      <c r="N323" t="s">
        <v>968</v>
      </c>
      <c r="O323">
        <v>6</v>
      </c>
      <c r="P323">
        <v>3464997</v>
      </c>
      <c r="Q323">
        <v>2078998.2</v>
      </c>
      <c r="R323">
        <v>41687</v>
      </c>
      <c r="S323">
        <v>466.45763888888899</v>
      </c>
      <c r="T323">
        <v>2015</v>
      </c>
      <c r="U323">
        <v>5</v>
      </c>
      <c r="V323" t="s">
        <v>1006</v>
      </c>
    </row>
    <row r="324" spans="1:22" x14ac:dyDescent="0.25">
      <c r="A324" t="s">
        <v>13</v>
      </c>
      <c r="B324">
        <v>413</v>
      </c>
      <c r="C324">
        <v>213</v>
      </c>
      <c r="D324" t="s">
        <v>992</v>
      </c>
      <c r="E324">
        <v>0.2</v>
      </c>
      <c r="F324">
        <v>2</v>
      </c>
      <c r="G324" t="s">
        <v>229</v>
      </c>
      <c r="H324" t="s">
        <v>165</v>
      </c>
      <c r="I324" t="s">
        <v>11</v>
      </c>
      <c r="J324">
        <v>169</v>
      </c>
      <c r="K324" t="s">
        <v>861</v>
      </c>
      <c r="L324" t="s">
        <v>917</v>
      </c>
      <c r="M324">
        <v>58</v>
      </c>
      <c r="N324" t="s">
        <v>972</v>
      </c>
      <c r="O324">
        <v>10</v>
      </c>
      <c r="P324">
        <v>7962243</v>
      </c>
      <c r="Q324">
        <v>1592448.6</v>
      </c>
      <c r="R324">
        <v>41715</v>
      </c>
      <c r="S324">
        <v>438.45763888888899</v>
      </c>
      <c r="T324">
        <v>2015</v>
      </c>
      <c r="U324">
        <v>5</v>
      </c>
      <c r="V324" t="s">
        <v>1006</v>
      </c>
    </row>
    <row r="325" spans="1:22" x14ac:dyDescent="0.25">
      <c r="A325" t="s">
        <v>370</v>
      </c>
      <c r="B325">
        <v>13</v>
      </c>
      <c r="C325">
        <v>263</v>
      </c>
      <c r="D325" t="s">
        <v>993</v>
      </c>
      <c r="E325">
        <v>0.4</v>
      </c>
      <c r="F325">
        <v>3</v>
      </c>
      <c r="G325" t="s">
        <v>249</v>
      </c>
      <c r="H325" t="s">
        <v>165</v>
      </c>
      <c r="I325" t="s">
        <v>6</v>
      </c>
      <c r="J325">
        <v>210</v>
      </c>
      <c r="K325" t="s">
        <v>861</v>
      </c>
      <c r="L325" t="s">
        <v>913</v>
      </c>
      <c r="M325">
        <v>53</v>
      </c>
      <c r="N325" t="s">
        <v>974</v>
      </c>
      <c r="O325">
        <v>12</v>
      </c>
      <c r="P325">
        <v>120596</v>
      </c>
      <c r="Q325">
        <v>48238.400000000001</v>
      </c>
      <c r="R325">
        <v>41719</v>
      </c>
      <c r="S325">
        <v>434.45763888888899</v>
      </c>
      <c r="T325">
        <v>2015</v>
      </c>
      <c r="U325">
        <v>5</v>
      </c>
      <c r="V325" t="s">
        <v>1006</v>
      </c>
    </row>
    <row r="326" spans="1:22" x14ac:dyDescent="0.25">
      <c r="A326" t="s">
        <v>370</v>
      </c>
      <c r="B326">
        <v>117</v>
      </c>
      <c r="C326">
        <v>288</v>
      </c>
      <c r="D326" t="s">
        <v>992</v>
      </c>
      <c r="E326">
        <v>0.2</v>
      </c>
      <c r="F326">
        <v>2</v>
      </c>
      <c r="G326" t="s">
        <v>255</v>
      </c>
      <c r="H326" t="s">
        <v>165</v>
      </c>
      <c r="I326" t="s">
        <v>13</v>
      </c>
      <c r="J326">
        <v>230</v>
      </c>
      <c r="K326" t="s">
        <v>861</v>
      </c>
      <c r="L326" t="s">
        <v>932</v>
      </c>
      <c r="M326">
        <v>73</v>
      </c>
      <c r="N326" t="s">
        <v>977</v>
      </c>
      <c r="O326">
        <v>15</v>
      </c>
      <c r="P326">
        <v>1751607</v>
      </c>
      <c r="Q326">
        <v>350321.4</v>
      </c>
      <c r="R326">
        <v>41712</v>
      </c>
      <c r="S326">
        <v>441.45763888888899</v>
      </c>
      <c r="T326">
        <v>2015</v>
      </c>
      <c r="U326">
        <v>5</v>
      </c>
      <c r="V326" t="s">
        <v>1006</v>
      </c>
    </row>
    <row r="327" spans="1:22" x14ac:dyDescent="0.25">
      <c r="A327" t="s">
        <v>379</v>
      </c>
      <c r="B327">
        <v>248</v>
      </c>
      <c r="C327">
        <v>437</v>
      </c>
      <c r="D327" t="s">
        <v>993</v>
      </c>
      <c r="E327">
        <v>0.4</v>
      </c>
      <c r="F327">
        <v>3</v>
      </c>
      <c r="G327" t="s">
        <v>356</v>
      </c>
      <c r="H327" t="s">
        <v>289</v>
      </c>
      <c r="I327" t="s">
        <v>13</v>
      </c>
      <c r="J327">
        <v>334</v>
      </c>
      <c r="K327" t="s">
        <v>861</v>
      </c>
      <c r="L327" t="s">
        <v>953</v>
      </c>
      <c r="M327">
        <v>94</v>
      </c>
      <c r="N327" t="s">
        <v>968</v>
      </c>
      <c r="O327">
        <v>6</v>
      </c>
      <c r="P327">
        <v>4065683</v>
      </c>
      <c r="Q327">
        <v>1626273.2</v>
      </c>
      <c r="R327">
        <v>41775</v>
      </c>
      <c r="S327">
        <v>371.45763888888899</v>
      </c>
      <c r="T327">
        <v>2015</v>
      </c>
      <c r="U327">
        <v>5</v>
      </c>
      <c r="V327" t="s">
        <v>1006</v>
      </c>
    </row>
    <row r="328" spans="1:22" x14ac:dyDescent="0.25">
      <c r="A328" t="s">
        <v>370</v>
      </c>
      <c r="B328">
        <v>119</v>
      </c>
      <c r="C328">
        <v>291</v>
      </c>
      <c r="D328" t="s">
        <v>992</v>
      </c>
      <c r="E328">
        <v>0.2</v>
      </c>
      <c r="F328">
        <v>2</v>
      </c>
      <c r="G328" t="s">
        <v>330</v>
      </c>
      <c r="H328" t="s">
        <v>289</v>
      </c>
      <c r="I328" t="s">
        <v>13</v>
      </c>
      <c r="J328">
        <v>232</v>
      </c>
      <c r="K328" t="s">
        <v>861</v>
      </c>
      <c r="L328" t="s">
        <v>934</v>
      </c>
      <c r="M328">
        <v>75</v>
      </c>
      <c r="N328" t="s">
        <v>964</v>
      </c>
      <c r="O328">
        <v>2</v>
      </c>
      <c r="P328">
        <v>1757972</v>
      </c>
      <c r="Q328">
        <v>351594.4</v>
      </c>
      <c r="R328">
        <v>41647</v>
      </c>
      <c r="S328">
        <v>498.29166666666401</v>
      </c>
      <c r="T328">
        <v>2015</v>
      </c>
      <c r="U328">
        <v>5</v>
      </c>
      <c r="V328" t="s">
        <v>1006</v>
      </c>
    </row>
    <row r="329" spans="1:22" x14ac:dyDescent="0.25">
      <c r="A329" t="s">
        <v>379</v>
      </c>
      <c r="B329">
        <v>243</v>
      </c>
      <c r="C329">
        <v>276</v>
      </c>
      <c r="D329" t="s">
        <v>993</v>
      </c>
      <c r="E329">
        <v>0.4</v>
      </c>
      <c r="F329">
        <v>3</v>
      </c>
      <c r="G329" t="s">
        <v>99</v>
      </c>
      <c r="H329" t="s">
        <v>5</v>
      </c>
      <c r="I329" t="s">
        <v>6</v>
      </c>
      <c r="J329">
        <v>220</v>
      </c>
      <c r="K329" t="s">
        <v>861</v>
      </c>
      <c r="L329" t="s">
        <v>863</v>
      </c>
      <c r="M329">
        <v>3</v>
      </c>
      <c r="N329" t="s">
        <v>981</v>
      </c>
      <c r="O329">
        <v>19</v>
      </c>
      <c r="P329">
        <v>4003685</v>
      </c>
      <c r="Q329">
        <v>1601474</v>
      </c>
      <c r="R329">
        <v>41768</v>
      </c>
      <c r="S329">
        <v>372.45763888888899</v>
      </c>
      <c r="T329">
        <v>2015</v>
      </c>
      <c r="U329">
        <v>5</v>
      </c>
      <c r="V329" t="s">
        <v>1006</v>
      </c>
    </row>
    <row r="330" spans="1:22" x14ac:dyDescent="0.25">
      <c r="A330" t="s">
        <v>379</v>
      </c>
      <c r="B330">
        <v>286</v>
      </c>
      <c r="C330">
        <v>79</v>
      </c>
      <c r="D330" t="s">
        <v>992</v>
      </c>
      <c r="E330">
        <v>0.2</v>
      </c>
      <c r="F330">
        <v>2</v>
      </c>
      <c r="G330" t="s">
        <v>30</v>
      </c>
      <c r="H330" t="s">
        <v>5</v>
      </c>
      <c r="I330" t="s">
        <v>6</v>
      </c>
      <c r="J330">
        <v>67</v>
      </c>
      <c r="K330" t="s">
        <v>861</v>
      </c>
      <c r="L330" t="s">
        <v>880</v>
      </c>
      <c r="M330">
        <v>21</v>
      </c>
      <c r="N330" t="s">
        <v>978</v>
      </c>
      <c r="O330">
        <v>16</v>
      </c>
      <c r="P330">
        <v>4890268</v>
      </c>
      <c r="Q330">
        <v>978053.6</v>
      </c>
      <c r="R330">
        <v>41733</v>
      </c>
      <c r="S330">
        <v>406.45763888888899</v>
      </c>
      <c r="T330">
        <v>2015</v>
      </c>
      <c r="U330">
        <v>5</v>
      </c>
      <c r="V330" t="s">
        <v>1006</v>
      </c>
    </row>
    <row r="331" spans="1:22" x14ac:dyDescent="0.25">
      <c r="A331" t="s">
        <v>13</v>
      </c>
      <c r="B331">
        <v>448</v>
      </c>
      <c r="C331">
        <v>135</v>
      </c>
      <c r="D331" t="s">
        <v>992</v>
      </c>
      <c r="E331">
        <v>0.2</v>
      </c>
      <c r="F331">
        <v>2</v>
      </c>
      <c r="G331" t="s">
        <v>30</v>
      </c>
      <c r="H331" t="s">
        <v>5</v>
      </c>
      <c r="I331" t="s">
        <v>6</v>
      </c>
      <c r="J331">
        <v>67</v>
      </c>
      <c r="K331" t="s">
        <v>861</v>
      </c>
      <c r="L331" t="s">
        <v>863</v>
      </c>
      <c r="M331">
        <v>3</v>
      </c>
      <c r="N331" t="s">
        <v>978</v>
      </c>
      <c r="O331">
        <v>16</v>
      </c>
      <c r="P331">
        <v>9241668</v>
      </c>
      <c r="Q331">
        <v>1848333.6</v>
      </c>
      <c r="R331">
        <v>41651</v>
      </c>
      <c r="S331">
        <v>488.45763888888899</v>
      </c>
      <c r="T331">
        <v>2015</v>
      </c>
      <c r="U331">
        <v>5</v>
      </c>
      <c r="V331" t="s">
        <v>1006</v>
      </c>
    </row>
    <row r="332" spans="1:22" x14ac:dyDescent="0.25">
      <c r="A332" t="s">
        <v>379</v>
      </c>
      <c r="B332">
        <v>222</v>
      </c>
      <c r="C332">
        <v>305</v>
      </c>
      <c r="D332" t="s">
        <v>992</v>
      </c>
      <c r="E332">
        <v>0.2</v>
      </c>
      <c r="F332">
        <v>2</v>
      </c>
      <c r="G332" t="s">
        <v>107</v>
      </c>
      <c r="H332" t="s">
        <v>5</v>
      </c>
      <c r="I332" t="s">
        <v>11</v>
      </c>
      <c r="J332">
        <v>241</v>
      </c>
      <c r="K332" t="s">
        <v>861</v>
      </c>
      <c r="L332" t="s">
        <v>937</v>
      </c>
      <c r="M332">
        <v>78</v>
      </c>
      <c r="N332" t="s">
        <v>981</v>
      </c>
      <c r="O332">
        <v>19</v>
      </c>
      <c r="P332">
        <v>3617221</v>
      </c>
      <c r="Q332">
        <v>723444.2</v>
      </c>
      <c r="R332">
        <v>41731</v>
      </c>
      <c r="S332">
        <v>403.45763888888899</v>
      </c>
      <c r="T332">
        <v>2015</v>
      </c>
      <c r="U332">
        <v>5</v>
      </c>
      <c r="V332" t="s">
        <v>1006</v>
      </c>
    </row>
    <row r="333" spans="1:22" x14ac:dyDescent="0.25">
      <c r="A333" t="s">
        <v>370</v>
      </c>
      <c r="B333">
        <v>43</v>
      </c>
      <c r="C333">
        <v>185</v>
      </c>
      <c r="D333" t="s">
        <v>992</v>
      </c>
      <c r="E333">
        <v>0.2</v>
      </c>
      <c r="F333">
        <v>2</v>
      </c>
      <c r="G333" t="s">
        <v>71</v>
      </c>
      <c r="H333" t="s">
        <v>5</v>
      </c>
      <c r="I333" t="s">
        <v>11</v>
      </c>
      <c r="J333">
        <v>149</v>
      </c>
      <c r="K333" t="s">
        <v>861</v>
      </c>
      <c r="L333" t="s">
        <v>913</v>
      </c>
      <c r="M333">
        <v>53</v>
      </c>
      <c r="N333" t="s">
        <v>975</v>
      </c>
      <c r="O333">
        <v>13</v>
      </c>
      <c r="P333">
        <v>523848</v>
      </c>
      <c r="Q333">
        <v>104769.60000000001</v>
      </c>
      <c r="R333">
        <v>41645</v>
      </c>
      <c r="S333">
        <v>479.45763888888899</v>
      </c>
      <c r="T333">
        <v>2015</v>
      </c>
      <c r="U333">
        <v>4</v>
      </c>
      <c r="V333" t="s">
        <v>1007</v>
      </c>
    </row>
    <row r="334" spans="1:22" x14ac:dyDescent="0.25">
      <c r="A334" t="s">
        <v>379</v>
      </c>
      <c r="B334">
        <v>233</v>
      </c>
      <c r="C334">
        <v>205</v>
      </c>
      <c r="D334" t="s">
        <v>993</v>
      </c>
      <c r="E334">
        <v>0.4</v>
      </c>
      <c r="F334">
        <v>3</v>
      </c>
      <c r="G334" t="s">
        <v>226</v>
      </c>
      <c r="H334" t="s">
        <v>165</v>
      </c>
      <c r="I334" t="s">
        <v>11</v>
      </c>
      <c r="J334">
        <v>162</v>
      </c>
      <c r="K334" t="s">
        <v>861</v>
      </c>
      <c r="L334" t="s">
        <v>898</v>
      </c>
      <c r="M334">
        <v>38</v>
      </c>
      <c r="N334" t="s">
        <v>973</v>
      </c>
      <c r="O334">
        <v>11</v>
      </c>
      <c r="P334">
        <v>3773037</v>
      </c>
      <c r="Q334">
        <v>1509214.8</v>
      </c>
      <c r="R334">
        <v>41725</v>
      </c>
      <c r="S334">
        <v>399.45763888888899</v>
      </c>
      <c r="T334">
        <v>2015</v>
      </c>
      <c r="U334">
        <v>4</v>
      </c>
      <c r="V334" t="s">
        <v>1007</v>
      </c>
    </row>
    <row r="335" spans="1:22" x14ac:dyDescent="0.25">
      <c r="A335" t="s">
        <v>13</v>
      </c>
      <c r="B335">
        <v>332</v>
      </c>
      <c r="C335">
        <v>245</v>
      </c>
      <c r="D335" t="s">
        <v>992</v>
      </c>
      <c r="E335">
        <v>0.2</v>
      </c>
      <c r="F335">
        <v>2</v>
      </c>
      <c r="G335" t="s">
        <v>242</v>
      </c>
      <c r="H335" t="s">
        <v>165</v>
      </c>
      <c r="I335" t="s">
        <v>11</v>
      </c>
      <c r="J335">
        <v>196</v>
      </c>
      <c r="K335" t="s">
        <v>861</v>
      </c>
      <c r="L335" t="s">
        <v>926</v>
      </c>
      <c r="M335">
        <v>67</v>
      </c>
      <c r="N335" t="s">
        <v>975</v>
      </c>
      <c r="O335">
        <v>13</v>
      </c>
      <c r="P335">
        <v>5769975</v>
      </c>
      <c r="Q335">
        <v>1153995</v>
      </c>
      <c r="R335">
        <v>41643</v>
      </c>
      <c r="S335">
        <v>481.45763888888899</v>
      </c>
      <c r="T335">
        <v>2015</v>
      </c>
      <c r="U335">
        <v>4</v>
      </c>
      <c r="V335" t="s">
        <v>1007</v>
      </c>
    </row>
    <row r="336" spans="1:22" x14ac:dyDescent="0.25">
      <c r="A336" t="s">
        <v>13</v>
      </c>
      <c r="B336">
        <v>436</v>
      </c>
      <c r="C336">
        <v>94</v>
      </c>
      <c r="D336" t="s">
        <v>993</v>
      </c>
      <c r="E336">
        <v>0.4</v>
      </c>
      <c r="F336">
        <v>3</v>
      </c>
      <c r="G336" t="s">
        <v>204</v>
      </c>
      <c r="H336" t="s">
        <v>165</v>
      </c>
      <c r="I336" t="s">
        <v>13</v>
      </c>
      <c r="J336">
        <v>82</v>
      </c>
      <c r="K336" t="s">
        <v>861</v>
      </c>
      <c r="L336" t="s">
        <v>891</v>
      </c>
      <c r="M336">
        <v>31</v>
      </c>
      <c r="N336" t="s">
        <v>980</v>
      </c>
      <c r="O336">
        <v>18</v>
      </c>
      <c r="P336">
        <v>8834695</v>
      </c>
      <c r="Q336">
        <v>3533878</v>
      </c>
      <c r="R336">
        <v>41643</v>
      </c>
      <c r="S336">
        <v>475.45763888888899</v>
      </c>
      <c r="T336">
        <v>2015</v>
      </c>
      <c r="U336">
        <v>4</v>
      </c>
      <c r="V336" t="s">
        <v>1007</v>
      </c>
    </row>
    <row r="337" spans="1:22" x14ac:dyDescent="0.25">
      <c r="A337" t="s">
        <v>370</v>
      </c>
      <c r="B337">
        <v>4</v>
      </c>
      <c r="C337">
        <v>51</v>
      </c>
      <c r="D337" t="s">
        <v>993</v>
      </c>
      <c r="E337">
        <v>0.4</v>
      </c>
      <c r="F337">
        <v>3</v>
      </c>
      <c r="G337" t="s">
        <v>299</v>
      </c>
      <c r="H337" t="s">
        <v>289</v>
      </c>
      <c r="I337" t="s">
        <v>13</v>
      </c>
      <c r="J337">
        <v>47</v>
      </c>
      <c r="K337" t="s">
        <v>861</v>
      </c>
      <c r="L337" t="s">
        <v>866</v>
      </c>
      <c r="M337">
        <v>6</v>
      </c>
      <c r="N337" t="s">
        <v>965</v>
      </c>
      <c r="O337">
        <v>3</v>
      </c>
      <c r="P337">
        <v>35372</v>
      </c>
      <c r="Q337">
        <v>14148.8</v>
      </c>
      <c r="R337">
        <v>41655</v>
      </c>
      <c r="S337">
        <v>456.45763888888899</v>
      </c>
      <c r="T337">
        <v>2015</v>
      </c>
      <c r="U337">
        <v>4</v>
      </c>
      <c r="V337" t="s">
        <v>1007</v>
      </c>
    </row>
    <row r="338" spans="1:22" x14ac:dyDescent="0.25">
      <c r="A338" t="s">
        <v>370</v>
      </c>
      <c r="B338">
        <v>101</v>
      </c>
      <c r="C338">
        <v>113</v>
      </c>
      <c r="D338" t="s">
        <v>992</v>
      </c>
      <c r="E338">
        <v>0.2</v>
      </c>
      <c r="F338">
        <v>2</v>
      </c>
      <c r="G338" t="s">
        <v>214</v>
      </c>
      <c r="H338" t="s">
        <v>165</v>
      </c>
      <c r="I338" t="s">
        <v>11</v>
      </c>
      <c r="J338">
        <v>96</v>
      </c>
      <c r="K338" t="s">
        <v>861</v>
      </c>
      <c r="L338" t="s">
        <v>898</v>
      </c>
      <c r="M338">
        <v>38</v>
      </c>
      <c r="N338" t="s">
        <v>964</v>
      </c>
      <c r="O338">
        <v>2</v>
      </c>
      <c r="P338">
        <v>1478056</v>
      </c>
      <c r="Q338">
        <v>295611.2</v>
      </c>
      <c r="R338">
        <v>41739</v>
      </c>
      <c r="S338">
        <v>372.45763888888899</v>
      </c>
      <c r="T338">
        <v>2015</v>
      </c>
      <c r="U338">
        <v>4</v>
      </c>
      <c r="V338" t="s">
        <v>1007</v>
      </c>
    </row>
    <row r="339" spans="1:22" x14ac:dyDescent="0.25">
      <c r="A339" t="s">
        <v>13</v>
      </c>
      <c r="B339">
        <v>356</v>
      </c>
      <c r="C339">
        <v>292</v>
      </c>
      <c r="D339" t="s">
        <v>992</v>
      </c>
      <c r="E339">
        <v>0.2</v>
      </c>
      <c r="F339">
        <v>2</v>
      </c>
      <c r="G339" t="s">
        <v>199</v>
      </c>
      <c r="H339" t="s">
        <v>165</v>
      </c>
      <c r="I339" t="s">
        <v>6</v>
      </c>
      <c r="J339">
        <v>73</v>
      </c>
      <c r="K339" t="s">
        <v>861</v>
      </c>
      <c r="L339" t="s">
        <v>860</v>
      </c>
      <c r="M339">
        <v>1</v>
      </c>
      <c r="N339" t="s">
        <v>986</v>
      </c>
      <c r="O339">
        <v>24</v>
      </c>
      <c r="P339">
        <v>6261202</v>
      </c>
      <c r="Q339">
        <v>1252240.3999999999</v>
      </c>
      <c r="R339">
        <v>41699</v>
      </c>
      <c r="S339">
        <v>395.45763888888899</v>
      </c>
      <c r="T339">
        <v>2015</v>
      </c>
      <c r="U339">
        <v>3</v>
      </c>
      <c r="V339" t="s">
        <v>1008</v>
      </c>
    </row>
    <row r="340" spans="1:22" x14ac:dyDescent="0.25">
      <c r="A340" t="s">
        <v>13</v>
      </c>
      <c r="B340">
        <v>395</v>
      </c>
      <c r="C340">
        <v>118</v>
      </c>
      <c r="D340" t="s">
        <v>993</v>
      </c>
      <c r="E340">
        <v>0.4</v>
      </c>
      <c r="F340">
        <v>3</v>
      </c>
      <c r="G340" t="s">
        <v>41</v>
      </c>
      <c r="H340" t="s">
        <v>5</v>
      </c>
      <c r="I340" t="s">
        <v>11</v>
      </c>
      <c r="J340">
        <v>99</v>
      </c>
      <c r="K340" t="s">
        <v>861</v>
      </c>
      <c r="L340" t="s">
        <v>873</v>
      </c>
      <c r="M340">
        <v>13</v>
      </c>
      <c r="N340" t="s">
        <v>978</v>
      </c>
      <c r="O340">
        <v>16</v>
      </c>
      <c r="P340">
        <v>7236205</v>
      </c>
      <c r="Q340">
        <v>2894482</v>
      </c>
      <c r="R340">
        <v>41716</v>
      </c>
      <c r="S340">
        <v>378.45763888888899</v>
      </c>
      <c r="T340">
        <v>2015</v>
      </c>
      <c r="U340">
        <v>3</v>
      </c>
      <c r="V340" t="s">
        <v>1008</v>
      </c>
    </row>
    <row r="341" spans="1:22" x14ac:dyDescent="0.25">
      <c r="A341" t="s">
        <v>379</v>
      </c>
      <c r="B341">
        <v>225</v>
      </c>
      <c r="C341">
        <v>190</v>
      </c>
      <c r="D341" t="s">
        <v>993</v>
      </c>
      <c r="E341">
        <v>0.4</v>
      </c>
      <c r="F341">
        <v>3</v>
      </c>
      <c r="G341" t="s">
        <v>74</v>
      </c>
      <c r="H341" t="s">
        <v>5</v>
      </c>
      <c r="I341" t="s">
        <v>11</v>
      </c>
      <c r="J341">
        <v>154</v>
      </c>
      <c r="K341" t="s">
        <v>861</v>
      </c>
      <c r="L341" t="s">
        <v>889</v>
      </c>
      <c r="M341">
        <v>54</v>
      </c>
      <c r="N341" t="s">
        <v>978</v>
      </c>
      <c r="O341">
        <v>16</v>
      </c>
      <c r="P341">
        <v>3659407</v>
      </c>
      <c r="Q341">
        <v>1463762.8</v>
      </c>
      <c r="R341">
        <v>41718</v>
      </c>
      <c r="S341">
        <v>376.45763888888899</v>
      </c>
      <c r="T341">
        <v>2015</v>
      </c>
      <c r="U341">
        <v>3</v>
      </c>
      <c r="V341" t="s">
        <v>1008</v>
      </c>
    </row>
    <row r="342" spans="1:22" x14ac:dyDescent="0.25">
      <c r="A342" t="s">
        <v>370</v>
      </c>
      <c r="B342">
        <v>105</v>
      </c>
      <c r="C342">
        <v>130</v>
      </c>
      <c r="D342" t="s">
        <v>993</v>
      </c>
      <c r="E342">
        <v>0.4</v>
      </c>
      <c r="F342">
        <v>3</v>
      </c>
      <c r="G342" t="s">
        <v>306</v>
      </c>
      <c r="H342" t="s">
        <v>289</v>
      </c>
      <c r="I342" t="s">
        <v>6</v>
      </c>
      <c r="J342">
        <v>107</v>
      </c>
      <c r="K342" t="s">
        <v>861</v>
      </c>
      <c r="L342" t="s">
        <v>896</v>
      </c>
      <c r="M342">
        <v>36</v>
      </c>
      <c r="N342" t="s">
        <v>986</v>
      </c>
      <c r="O342">
        <v>24</v>
      </c>
      <c r="P342">
        <v>1545093</v>
      </c>
      <c r="Q342">
        <v>618037.19999999995</v>
      </c>
      <c r="R342">
        <v>41713</v>
      </c>
      <c r="S342">
        <v>373.45763888888899</v>
      </c>
      <c r="T342">
        <v>2015</v>
      </c>
      <c r="U342">
        <v>3</v>
      </c>
      <c r="V342" t="s">
        <v>1008</v>
      </c>
    </row>
    <row r="343" spans="1:22" x14ac:dyDescent="0.25">
      <c r="A343" t="s">
        <v>13</v>
      </c>
      <c r="B343">
        <v>421</v>
      </c>
      <c r="C343">
        <v>306</v>
      </c>
      <c r="D343" t="s">
        <v>994</v>
      </c>
      <c r="E343">
        <v>0.6</v>
      </c>
      <c r="F343">
        <v>4</v>
      </c>
      <c r="G343" t="s">
        <v>9</v>
      </c>
      <c r="H343" t="s">
        <v>5</v>
      </c>
      <c r="I343" t="s">
        <v>6</v>
      </c>
      <c r="J343">
        <v>14</v>
      </c>
      <c r="K343" t="s">
        <v>861</v>
      </c>
      <c r="L343" t="s">
        <v>937</v>
      </c>
      <c r="M343">
        <v>78</v>
      </c>
      <c r="N343" t="s">
        <v>987</v>
      </c>
      <c r="O343">
        <v>25</v>
      </c>
      <c r="P343">
        <v>8281658</v>
      </c>
      <c r="Q343">
        <v>4968994.8</v>
      </c>
      <c r="R343">
        <v>41680</v>
      </c>
      <c r="S343">
        <v>393.45763888888899</v>
      </c>
      <c r="T343">
        <v>2015</v>
      </c>
      <c r="U343">
        <v>3</v>
      </c>
      <c r="V343" t="s">
        <v>1008</v>
      </c>
    </row>
    <row r="344" spans="1:22" x14ac:dyDescent="0.25">
      <c r="A344" t="s">
        <v>379</v>
      </c>
      <c r="B344">
        <v>299</v>
      </c>
      <c r="C344">
        <v>399</v>
      </c>
      <c r="D344" t="s">
        <v>993</v>
      </c>
      <c r="E344">
        <v>0.4</v>
      </c>
      <c r="F344">
        <v>3</v>
      </c>
      <c r="G344" t="s">
        <v>146</v>
      </c>
      <c r="H344" t="s">
        <v>5</v>
      </c>
      <c r="I344" t="s">
        <v>11</v>
      </c>
      <c r="J344">
        <v>312</v>
      </c>
      <c r="K344" t="s">
        <v>861</v>
      </c>
      <c r="L344" t="s">
        <v>943</v>
      </c>
      <c r="M344">
        <v>84</v>
      </c>
      <c r="N344" t="s">
        <v>964</v>
      </c>
      <c r="O344">
        <v>2</v>
      </c>
      <c r="P344">
        <v>5064488</v>
      </c>
      <c r="Q344">
        <v>2025795.2</v>
      </c>
      <c r="R344">
        <v>41696</v>
      </c>
      <c r="S344">
        <v>366.45763888888899</v>
      </c>
      <c r="T344">
        <v>2015</v>
      </c>
      <c r="U344">
        <v>2</v>
      </c>
      <c r="V344" t="s">
        <v>1009</v>
      </c>
    </row>
    <row r="345" spans="1:22" x14ac:dyDescent="0.25">
      <c r="A345" t="s">
        <v>370</v>
      </c>
      <c r="B345">
        <v>109</v>
      </c>
      <c r="C345">
        <v>431</v>
      </c>
      <c r="D345" t="s">
        <v>994</v>
      </c>
      <c r="E345">
        <v>0.6</v>
      </c>
      <c r="F345">
        <v>4</v>
      </c>
      <c r="G345" t="s">
        <v>219</v>
      </c>
      <c r="H345" t="s">
        <v>165</v>
      </c>
      <c r="I345" t="s">
        <v>13</v>
      </c>
      <c r="J345">
        <v>125</v>
      </c>
      <c r="K345" t="s">
        <v>861</v>
      </c>
      <c r="L345" t="s">
        <v>950</v>
      </c>
      <c r="M345">
        <v>91</v>
      </c>
      <c r="N345" t="s">
        <v>969</v>
      </c>
      <c r="O345">
        <v>7</v>
      </c>
      <c r="P345">
        <v>1624483</v>
      </c>
      <c r="Q345">
        <v>974689.8</v>
      </c>
      <c r="R345">
        <v>41693</v>
      </c>
      <c r="S345">
        <v>369.45763888888899</v>
      </c>
      <c r="T345">
        <v>2015</v>
      </c>
      <c r="U345">
        <v>2</v>
      </c>
      <c r="V345" t="s">
        <v>1009</v>
      </c>
    </row>
    <row r="346" spans="1:22" x14ac:dyDescent="0.25">
      <c r="A346" t="s">
        <v>379</v>
      </c>
      <c r="B346">
        <v>297</v>
      </c>
      <c r="C346">
        <v>116</v>
      </c>
      <c r="D346" t="s">
        <v>993</v>
      </c>
      <c r="E346">
        <v>0.4</v>
      </c>
      <c r="F346">
        <v>3</v>
      </c>
      <c r="G346" t="s">
        <v>19</v>
      </c>
      <c r="H346" t="s">
        <v>5</v>
      </c>
      <c r="I346" t="s">
        <v>13</v>
      </c>
      <c r="J346">
        <v>28</v>
      </c>
      <c r="K346" t="s">
        <v>861</v>
      </c>
      <c r="L346" t="s">
        <v>899</v>
      </c>
      <c r="M346">
        <v>39</v>
      </c>
      <c r="N346" t="s">
        <v>984</v>
      </c>
      <c r="O346">
        <v>22</v>
      </c>
      <c r="P346">
        <v>5033421</v>
      </c>
      <c r="Q346">
        <v>2013368.4</v>
      </c>
      <c r="R346">
        <v>41641</v>
      </c>
      <c r="S346">
        <v>420.45763888888899</v>
      </c>
      <c r="T346">
        <v>2015</v>
      </c>
      <c r="U346">
        <v>2</v>
      </c>
      <c r="V346" t="s">
        <v>1009</v>
      </c>
    </row>
    <row r="347" spans="1:22" x14ac:dyDescent="0.25">
      <c r="A347" t="s">
        <v>13</v>
      </c>
      <c r="B347">
        <v>338</v>
      </c>
      <c r="C347">
        <v>27</v>
      </c>
      <c r="D347" t="s">
        <v>993</v>
      </c>
      <c r="E347">
        <v>0.4</v>
      </c>
      <c r="F347">
        <v>3</v>
      </c>
      <c r="G347" t="s">
        <v>294</v>
      </c>
      <c r="H347" t="s">
        <v>289</v>
      </c>
      <c r="I347" t="s">
        <v>13</v>
      </c>
      <c r="J347">
        <v>27</v>
      </c>
      <c r="K347" t="s">
        <v>861</v>
      </c>
      <c r="L347" t="s">
        <v>878</v>
      </c>
      <c r="M347">
        <v>19</v>
      </c>
      <c r="N347" t="s">
        <v>967</v>
      </c>
      <c r="O347">
        <v>5</v>
      </c>
      <c r="P347">
        <v>5948001</v>
      </c>
      <c r="Q347">
        <v>2379200.4</v>
      </c>
      <c r="R347">
        <v>41642</v>
      </c>
      <c r="S347">
        <v>411.45763888888899</v>
      </c>
      <c r="T347">
        <v>2015</v>
      </c>
      <c r="U347">
        <v>2</v>
      </c>
      <c r="V347" t="s">
        <v>1009</v>
      </c>
    </row>
    <row r="348" spans="1:22" x14ac:dyDescent="0.25">
      <c r="A348" t="s">
        <v>379</v>
      </c>
      <c r="B348">
        <v>305</v>
      </c>
      <c r="C348">
        <v>99</v>
      </c>
      <c r="D348" t="s">
        <v>995</v>
      </c>
      <c r="E348">
        <v>0.8</v>
      </c>
      <c r="F348">
        <v>5</v>
      </c>
      <c r="G348" t="s">
        <v>207</v>
      </c>
      <c r="H348" t="s">
        <v>165</v>
      </c>
      <c r="I348" t="s">
        <v>13</v>
      </c>
      <c r="J348">
        <v>85</v>
      </c>
      <c r="K348" t="s">
        <v>861</v>
      </c>
      <c r="L348" t="s">
        <v>893</v>
      </c>
      <c r="M348">
        <v>33</v>
      </c>
      <c r="N348" t="s">
        <v>975</v>
      </c>
      <c r="O348">
        <v>13</v>
      </c>
      <c r="P348">
        <v>5208670</v>
      </c>
      <c r="Q348">
        <v>4166936</v>
      </c>
      <c r="R348">
        <v>41683</v>
      </c>
      <c r="S348">
        <v>368.45763888888899</v>
      </c>
      <c r="T348">
        <v>2015</v>
      </c>
      <c r="U348">
        <v>2</v>
      </c>
      <c r="V348" t="s">
        <v>1009</v>
      </c>
    </row>
    <row r="349" spans="1:22" x14ac:dyDescent="0.25">
      <c r="A349" t="s">
        <v>13</v>
      </c>
      <c r="B349">
        <v>346</v>
      </c>
      <c r="C349">
        <v>125</v>
      </c>
      <c r="D349" t="s">
        <v>993</v>
      </c>
      <c r="E349">
        <v>0.4</v>
      </c>
      <c r="F349">
        <v>3</v>
      </c>
      <c r="G349" t="s">
        <v>305</v>
      </c>
      <c r="H349" t="s">
        <v>289</v>
      </c>
      <c r="I349" t="s">
        <v>6</v>
      </c>
      <c r="J349">
        <v>103</v>
      </c>
      <c r="K349" t="s">
        <v>861</v>
      </c>
      <c r="L349" t="s">
        <v>893</v>
      </c>
      <c r="M349">
        <v>33</v>
      </c>
      <c r="N349" t="s">
        <v>968</v>
      </c>
      <c r="O349">
        <v>6</v>
      </c>
      <c r="P349">
        <v>6077984</v>
      </c>
      <c r="Q349">
        <v>2431193.6</v>
      </c>
      <c r="R349">
        <v>41681</v>
      </c>
      <c r="S349">
        <v>369.45763888888899</v>
      </c>
      <c r="T349">
        <v>2015</v>
      </c>
      <c r="U349">
        <v>2</v>
      </c>
      <c r="V349" t="s">
        <v>1009</v>
      </c>
    </row>
    <row r="350" spans="1:22" x14ac:dyDescent="0.25">
      <c r="A350" t="s">
        <v>370</v>
      </c>
      <c r="B350">
        <v>53</v>
      </c>
      <c r="C350">
        <v>436</v>
      </c>
      <c r="D350" t="s">
        <v>993</v>
      </c>
      <c r="E350">
        <v>0.4</v>
      </c>
      <c r="F350">
        <v>3</v>
      </c>
      <c r="G350" t="s">
        <v>281</v>
      </c>
      <c r="H350" t="s">
        <v>165</v>
      </c>
      <c r="I350" t="s">
        <v>11</v>
      </c>
      <c r="J350">
        <v>333</v>
      </c>
      <c r="K350" t="s">
        <v>861</v>
      </c>
      <c r="L350" t="s">
        <v>952</v>
      </c>
      <c r="M350">
        <v>93</v>
      </c>
      <c r="N350" t="s">
        <v>986</v>
      </c>
      <c r="O350">
        <v>24</v>
      </c>
      <c r="P350">
        <v>668168</v>
      </c>
      <c r="Q350">
        <v>267267.20000000001</v>
      </c>
      <c r="R350">
        <v>41677</v>
      </c>
      <c r="S350">
        <v>372.45763888888899</v>
      </c>
      <c r="T350">
        <v>2015</v>
      </c>
      <c r="U350">
        <v>2</v>
      </c>
      <c r="V350" t="s">
        <v>1009</v>
      </c>
    </row>
    <row r="351" spans="1:22" x14ac:dyDescent="0.25">
      <c r="A351" t="s">
        <v>13</v>
      </c>
      <c r="B351">
        <v>442</v>
      </c>
      <c r="C351">
        <v>225</v>
      </c>
      <c r="D351" t="s">
        <v>993</v>
      </c>
      <c r="E351">
        <v>0.4</v>
      </c>
      <c r="F351">
        <v>3</v>
      </c>
      <c r="G351" t="s">
        <v>81</v>
      </c>
      <c r="H351" t="s">
        <v>5</v>
      </c>
      <c r="I351" t="s">
        <v>6</v>
      </c>
      <c r="J351">
        <v>177</v>
      </c>
      <c r="K351" t="s">
        <v>861</v>
      </c>
      <c r="L351" t="s">
        <v>920</v>
      </c>
      <c r="M351">
        <v>61</v>
      </c>
      <c r="N351" t="s">
        <v>966</v>
      </c>
      <c r="O351">
        <v>4</v>
      </c>
      <c r="P351">
        <v>9067368</v>
      </c>
      <c r="Q351">
        <v>3626947.2</v>
      </c>
      <c r="R351">
        <v>41682</v>
      </c>
      <c r="S351">
        <v>366.45763888888899</v>
      </c>
      <c r="T351">
        <v>2015</v>
      </c>
      <c r="U351">
        <v>2</v>
      </c>
      <c r="V351" t="s">
        <v>1009</v>
      </c>
    </row>
    <row r="352" spans="1:22" x14ac:dyDescent="0.25">
      <c r="A352" t="s">
        <v>379</v>
      </c>
      <c r="B352">
        <v>203</v>
      </c>
      <c r="C352">
        <v>122</v>
      </c>
      <c r="D352" t="s">
        <v>993</v>
      </c>
      <c r="E352">
        <v>0.4</v>
      </c>
      <c r="F352">
        <v>3</v>
      </c>
      <c r="G352" t="s">
        <v>216</v>
      </c>
      <c r="H352" t="s">
        <v>165</v>
      </c>
      <c r="I352" t="s">
        <v>13</v>
      </c>
      <c r="J352">
        <v>102</v>
      </c>
      <c r="K352" t="s">
        <v>861</v>
      </c>
      <c r="L352" t="s">
        <v>902</v>
      </c>
      <c r="M352">
        <v>42</v>
      </c>
      <c r="N352" t="s">
        <v>982</v>
      </c>
      <c r="O352">
        <v>20</v>
      </c>
      <c r="P352">
        <v>3266897</v>
      </c>
      <c r="Q352">
        <v>1306758.8</v>
      </c>
      <c r="R352">
        <v>41642</v>
      </c>
      <c r="S352">
        <v>399.45763888888899</v>
      </c>
      <c r="T352">
        <v>2015</v>
      </c>
      <c r="U352">
        <v>2</v>
      </c>
      <c r="V352" t="s">
        <v>1009</v>
      </c>
    </row>
    <row r="353" spans="1:22" x14ac:dyDescent="0.25">
      <c r="A353" t="s">
        <v>13</v>
      </c>
      <c r="B353">
        <v>362</v>
      </c>
      <c r="C353">
        <v>451</v>
      </c>
      <c r="D353" t="s">
        <v>995</v>
      </c>
      <c r="E353">
        <v>0.8</v>
      </c>
      <c r="F353">
        <v>5</v>
      </c>
      <c r="G353" t="s">
        <v>361</v>
      </c>
      <c r="H353" t="s">
        <v>289</v>
      </c>
      <c r="I353" t="s">
        <v>6</v>
      </c>
      <c r="J353">
        <v>345</v>
      </c>
      <c r="K353" t="s">
        <v>861</v>
      </c>
      <c r="L353" t="s">
        <v>891</v>
      </c>
      <c r="M353">
        <v>31</v>
      </c>
      <c r="N353" t="s">
        <v>971</v>
      </c>
      <c r="O353">
        <v>9</v>
      </c>
      <c r="P353">
        <v>6347126</v>
      </c>
      <c r="Q353">
        <v>5077700.8</v>
      </c>
      <c r="R353">
        <v>41655</v>
      </c>
      <c r="S353">
        <v>379.45763888888899</v>
      </c>
      <c r="T353">
        <v>2015</v>
      </c>
      <c r="U353">
        <v>1</v>
      </c>
      <c r="V353" t="s">
        <v>1013</v>
      </c>
    </row>
    <row r="354" spans="1:22" x14ac:dyDescent="0.25">
      <c r="A354" t="s">
        <v>13</v>
      </c>
      <c r="B354">
        <v>443</v>
      </c>
      <c r="C354">
        <v>466</v>
      </c>
      <c r="D354" t="s">
        <v>994</v>
      </c>
      <c r="E354">
        <v>0.6</v>
      </c>
      <c r="F354">
        <v>4</v>
      </c>
      <c r="G354" t="s">
        <v>362</v>
      </c>
      <c r="H354" t="s">
        <v>289</v>
      </c>
      <c r="I354" t="s">
        <v>13</v>
      </c>
      <c r="J354">
        <v>349</v>
      </c>
      <c r="K354" t="s">
        <v>861</v>
      </c>
      <c r="L354" t="s">
        <v>957</v>
      </c>
      <c r="M354">
        <v>98</v>
      </c>
      <c r="N354" t="s">
        <v>968</v>
      </c>
      <c r="O354">
        <v>6</v>
      </c>
      <c r="P354">
        <v>9071841</v>
      </c>
      <c r="Q354">
        <v>5443104.5999999996</v>
      </c>
      <c r="R354">
        <v>41651</v>
      </c>
      <c r="S354">
        <v>383.45763888888899</v>
      </c>
      <c r="T354">
        <v>2015</v>
      </c>
      <c r="U354">
        <v>1</v>
      </c>
      <c r="V354" t="s">
        <v>1013</v>
      </c>
    </row>
    <row r="355" spans="1:22" x14ac:dyDescent="0.25">
      <c r="A355" t="s">
        <v>370</v>
      </c>
      <c r="B355">
        <v>45</v>
      </c>
      <c r="C355">
        <v>479</v>
      </c>
      <c r="D355" t="s">
        <v>994</v>
      </c>
      <c r="E355">
        <v>0.6</v>
      </c>
      <c r="F355">
        <v>4</v>
      </c>
      <c r="G355" t="s">
        <v>363</v>
      </c>
      <c r="H355" t="s">
        <v>289</v>
      </c>
      <c r="I355" t="s">
        <v>11</v>
      </c>
      <c r="J355">
        <v>355</v>
      </c>
      <c r="K355" t="s">
        <v>861</v>
      </c>
      <c r="L355" t="s">
        <v>960</v>
      </c>
      <c r="M355">
        <v>101</v>
      </c>
      <c r="N355" t="s">
        <v>965</v>
      </c>
      <c r="O355">
        <v>3</v>
      </c>
      <c r="P355">
        <v>538200</v>
      </c>
      <c r="Q355">
        <v>322920</v>
      </c>
      <c r="R355">
        <v>41642</v>
      </c>
      <c r="S355">
        <v>392.45763888888899</v>
      </c>
      <c r="T355">
        <v>2015</v>
      </c>
      <c r="U355">
        <v>1</v>
      </c>
      <c r="V355" t="s">
        <v>1013</v>
      </c>
    </row>
    <row r="356" spans="1:22" x14ac:dyDescent="0.25">
      <c r="A356" t="s">
        <v>13</v>
      </c>
      <c r="B356">
        <v>407</v>
      </c>
      <c r="C356">
        <v>259</v>
      </c>
      <c r="D356" t="s">
        <v>995</v>
      </c>
      <c r="E356">
        <v>0.8</v>
      </c>
      <c r="F356">
        <v>5</v>
      </c>
      <c r="G356" t="s">
        <v>93</v>
      </c>
      <c r="H356" t="s">
        <v>5</v>
      </c>
      <c r="I356" t="s">
        <v>13</v>
      </c>
      <c r="J356">
        <v>207</v>
      </c>
      <c r="K356" t="s">
        <v>861</v>
      </c>
      <c r="L356" t="s">
        <v>863</v>
      </c>
      <c r="M356">
        <v>3</v>
      </c>
      <c r="N356" t="s">
        <v>986</v>
      </c>
      <c r="O356">
        <v>24</v>
      </c>
      <c r="P356">
        <v>7741226</v>
      </c>
      <c r="Q356">
        <v>6192980.7999999998</v>
      </c>
      <c r="R356">
        <v>41646</v>
      </c>
      <c r="S356">
        <v>387.45763888888899</v>
      </c>
      <c r="T356">
        <v>2015</v>
      </c>
      <c r="U356">
        <v>1</v>
      </c>
      <c r="V356" t="s">
        <v>1013</v>
      </c>
    </row>
    <row r="357" spans="1:22" x14ac:dyDescent="0.25">
      <c r="A357" t="s">
        <v>13</v>
      </c>
      <c r="B357">
        <v>434</v>
      </c>
      <c r="C357">
        <v>160</v>
      </c>
      <c r="D357" t="s">
        <v>994</v>
      </c>
      <c r="E357">
        <v>0.6</v>
      </c>
      <c r="F357">
        <v>4</v>
      </c>
      <c r="G357" t="s">
        <v>316</v>
      </c>
      <c r="H357" t="s">
        <v>289</v>
      </c>
      <c r="I357" t="s">
        <v>6</v>
      </c>
      <c r="J357">
        <v>128</v>
      </c>
      <c r="K357" t="s">
        <v>861</v>
      </c>
      <c r="L357" t="s">
        <v>911</v>
      </c>
      <c r="M357">
        <v>51</v>
      </c>
      <c r="N357" t="s">
        <v>963</v>
      </c>
      <c r="O357">
        <v>1</v>
      </c>
      <c r="P357">
        <v>8783604</v>
      </c>
      <c r="Q357">
        <v>5270162.4000000004</v>
      </c>
      <c r="R357">
        <v>41646</v>
      </c>
      <c r="S357">
        <v>386.45763888888899</v>
      </c>
      <c r="T357">
        <v>2015</v>
      </c>
      <c r="U357">
        <v>1</v>
      </c>
      <c r="V357" t="s">
        <v>1013</v>
      </c>
    </row>
    <row r="358" spans="1:22" x14ac:dyDescent="0.25">
      <c r="A358" t="s">
        <v>13</v>
      </c>
      <c r="B358">
        <v>396</v>
      </c>
      <c r="C358">
        <v>89</v>
      </c>
      <c r="D358" t="s">
        <v>994</v>
      </c>
      <c r="E358">
        <v>0.6</v>
      </c>
      <c r="F358">
        <v>4</v>
      </c>
      <c r="G358" t="s">
        <v>201</v>
      </c>
      <c r="H358" t="s">
        <v>165</v>
      </c>
      <c r="I358" t="s">
        <v>13</v>
      </c>
      <c r="J358">
        <v>77</v>
      </c>
      <c r="K358" t="s">
        <v>861</v>
      </c>
      <c r="L358" t="s">
        <v>890</v>
      </c>
      <c r="M358">
        <v>30</v>
      </c>
      <c r="N358" t="s">
        <v>971</v>
      </c>
      <c r="O358">
        <v>9</v>
      </c>
      <c r="P358">
        <v>7316443</v>
      </c>
      <c r="Q358">
        <v>4389865.8</v>
      </c>
      <c r="R358">
        <v>41656</v>
      </c>
      <c r="S358">
        <v>375.45763888888899</v>
      </c>
      <c r="T358">
        <v>2015</v>
      </c>
      <c r="U358">
        <v>1</v>
      </c>
      <c r="V358" t="s">
        <v>1013</v>
      </c>
    </row>
    <row r="359" spans="1:22" x14ac:dyDescent="0.25">
      <c r="A359" t="s">
        <v>13</v>
      </c>
      <c r="B359">
        <v>476</v>
      </c>
      <c r="C359">
        <v>233</v>
      </c>
      <c r="D359" t="s">
        <v>994</v>
      </c>
      <c r="E359">
        <v>0.6</v>
      </c>
      <c r="F359">
        <v>4</v>
      </c>
      <c r="G359" t="s">
        <v>236</v>
      </c>
      <c r="H359" t="s">
        <v>165</v>
      </c>
      <c r="I359" t="s">
        <v>11</v>
      </c>
      <c r="J359">
        <v>185</v>
      </c>
      <c r="K359" t="s">
        <v>861</v>
      </c>
      <c r="L359" t="s">
        <v>923</v>
      </c>
      <c r="M359">
        <v>64</v>
      </c>
      <c r="N359" t="s">
        <v>969</v>
      </c>
      <c r="O359">
        <v>7</v>
      </c>
      <c r="P359">
        <v>11028079</v>
      </c>
      <c r="Q359">
        <v>6616847.4000000004</v>
      </c>
      <c r="R359">
        <v>41659</v>
      </c>
      <c r="S359">
        <v>369.45763888888899</v>
      </c>
      <c r="T359">
        <v>2015</v>
      </c>
      <c r="U359">
        <v>1</v>
      </c>
      <c r="V359" t="s">
        <v>1013</v>
      </c>
    </row>
    <row r="360" spans="1:22" x14ac:dyDescent="0.25">
      <c r="A360" t="s">
        <v>379</v>
      </c>
      <c r="B360">
        <v>273</v>
      </c>
      <c r="C360">
        <v>38</v>
      </c>
      <c r="D360" t="s">
        <v>994</v>
      </c>
      <c r="E360">
        <v>0.6</v>
      </c>
      <c r="F360">
        <v>4</v>
      </c>
      <c r="G360" t="s">
        <v>293</v>
      </c>
      <c r="H360" t="s">
        <v>289</v>
      </c>
      <c r="I360" t="s">
        <v>13</v>
      </c>
      <c r="J360">
        <v>23</v>
      </c>
      <c r="K360" t="s">
        <v>861</v>
      </c>
      <c r="L360" t="s">
        <v>883</v>
      </c>
      <c r="M360">
        <v>23</v>
      </c>
      <c r="N360" t="s">
        <v>981</v>
      </c>
      <c r="O360">
        <v>19</v>
      </c>
      <c r="P360">
        <v>4618010</v>
      </c>
      <c r="Q360">
        <v>2770806</v>
      </c>
      <c r="R360">
        <v>41657</v>
      </c>
      <c r="S360">
        <v>365.45763888888899</v>
      </c>
      <c r="T360">
        <v>2015</v>
      </c>
      <c r="U360">
        <v>1</v>
      </c>
      <c r="V360" t="s">
        <v>1013</v>
      </c>
    </row>
    <row r="361" spans="1:22" x14ac:dyDescent="0.25">
      <c r="A361" t="s">
        <v>13</v>
      </c>
      <c r="B361">
        <v>381</v>
      </c>
      <c r="C361">
        <v>137</v>
      </c>
      <c r="D361" t="s">
        <v>995</v>
      </c>
      <c r="E361">
        <v>0.8</v>
      </c>
      <c r="F361">
        <v>5</v>
      </c>
      <c r="G361" t="s">
        <v>308</v>
      </c>
      <c r="H361" t="s">
        <v>289</v>
      </c>
      <c r="I361" t="s">
        <v>13</v>
      </c>
      <c r="J361">
        <v>111</v>
      </c>
      <c r="K361" t="s">
        <v>861</v>
      </c>
      <c r="L361" t="s">
        <v>907</v>
      </c>
      <c r="M361">
        <v>47</v>
      </c>
      <c r="N361" t="s">
        <v>987</v>
      </c>
      <c r="O361">
        <v>25</v>
      </c>
      <c r="P361">
        <v>6902542</v>
      </c>
      <c r="Q361">
        <v>5522033.5999999996</v>
      </c>
      <c r="R361">
        <v>41654</v>
      </c>
      <c r="S361">
        <v>366.45763888888899</v>
      </c>
      <c r="T361">
        <v>2015</v>
      </c>
      <c r="U361">
        <v>1</v>
      </c>
      <c r="V361" t="s">
        <v>1013</v>
      </c>
    </row>
    <row r="362" spans="1:22" x14ac:dyDescent="0.25">
      <c r="A362" t="s">
        <v>370</v>
      </c>
      <c r="B362">
        <v>137</v>
      </c>
      <c r="C362">
        <v>255</v>
      </c>
      <c r="D362" t="s">
        <v>994</v>
      </c>
      <c r="E362">
        <v>0.6</v>
      </c>
      <c r="F362">
        <v>4</v>
      </c>
      <c r="G362" t="s">
        <v>247</v>
      </c>
      <c r="H362" t="s">
        <v>165</v>
      </c>
      <c r="I362" t="s">
        <v>6</v>
      </c>
      <c r="J362">
        <v>204</v>
      </c>
      <c r="K362" t="s">
        <v>861</v>
      </c>
      <c r="L362" t="s">
        <v>902</v>
      </c>
      <c r="M362">
        <v>42</v>
      </c>
      <c r="N362" t="s">
        <v>977</v>
      </c>
      <c r="O362">
        <v>15</v>
      </c>
      <c r="P362">
        <v>2072628</v>
      </c>
      <c r="Q362">
        <v>1243576.8</v>
      </c>
      <c r="R362">
        <v>41648</v>
      </c>
      <c r="S362">
        <v>371.45763888888899</v>
      </c>
      <c r="T362">
        <v>2015</v>
      </c>
      <c r="U362">
        <v>1</v>
      </c>
      <c r="V362" t="s">
        <v>1013</v>
      </c>
    </row>
    <row r="363" spans="1:22" x14ac:dyDescent="0.25">
      <c r="A363" t="s">
        <v>370</v>
      </c>
      <c r="B363">
        <v>69</v>
      </c>
      <c r="C363">
        <v>377</v>
      </c>
      <c r="D363" t="s">
        <v>993</v>
      </c>
      <c r="E363">
        <v>0.4</v>
      </c>
      <c r="F363">
        <v>3</v>
      </c>
      <c r="G363" t="s">
        <v>247</v>
      </c>
      <c r="H363" t="s">
        <v>165</v>
      </c>
      <c r="I363" t="s">
        <v>6</v>
      </c>
      <c r="J363">
        <v>204</v>
      </c>
      <c r="K363" t="s">
        <v>861</v>
      </c>
      <c r="L363" t="s">
        <v>885</v>
      </c>
      <c r="M363">
        <v>25</v>
      </c>
      <c r="N363" t="s">
        <v>977</v>
      </c>
      <c r="O363">
        <v>15</v>
      </c>
      <c r="P363">
        <v>960271</v>
      </c>
      <c r="Q363">
        <v>384108.4</v>
      </c>
      <c r="R363">
        <v>41640</v>
      </c>
      <c r="S363">
        <v>379.45763888888899</v>
      </c>
      <c r="T363">
        <v>2015</v>
      </c>
      <c r="U363">
        <v>1</v>
      </c>
      <c r="V363" t="s">
        <v>1013</v>
      </c>
    </row>
    <row r="364" spans="1:22" x14ac:dyDescent="0.25">
      <c r="A364" t="s">
        <v>379</v>
      </c>
      <c r="B364">
        <v>194</v>
      </c>
      <c r="C364">
        <v>412</v>
      </c>
      <c r="D364" t="s">
        <v>994</v>
      </c>
      <c r="E364">
        <v>0.6</v>
      </c>
      <c r="F364">
        <v>4</v>
      </c>
      <c r="G364" t="s">
        <v>277</v>
      </c>
      <c r="H364" t="s">
        <v>165</v>
      </c>
      <c r="I364" t="s">
        <v>13</v>
      </c>
      <c r="J364">
        <v>322</v>
      </c>
      <c r="K364" t="s">
        <v>861</v>
      </c>
      <c r="L364" t="s">
        <v>946</v>
      </c>
      <c r="M364">
        <v>87</v>
      </c>
      <c r="N364" t="s">
        <v>984</v>
      </c>
      <c r="O364">
        <v>22</v>
      </c>
      <c r="P364">
        <v>3184707</v>
      </c>
      <c r="Q364">
        <v>1910824.2</v>
      </c>
      <c r="R364">
        <v>41642</v>
      </c>
      <c r="S364">
        <v>369.45763888888899</v>
      </c>
      <c r="T364">
        <v>2015</v>
      </c>
      <c r="U364">
        <v>1</v>
      </c>
      <c r="V364" t="s">
        <v>1013</v>
      </c>
    </row>
    <row r="365" spans="1:22" x14ac:dyDescent="0.25">
      <c r="A365" t="s">
        <v>379</v>
      </c>
      <c r="B365">
        <v>307</v>
      </c>
      <c r="C365">
        <v>150</v>
      </c>
      <c r="D365" t="s">
        <v>993</v>
      </c>
      <c r="E365">
        <v>0.4</v>
      </c>
      <c r="F365">
        <v>3</v>
      </c>
      <c r="G365" t="s">
        <v>312</v>
      </c>
      <c r="H365" t="s">
        <v>289</v>
      </c>
      <c r="I365" t="s">
        <v>11</v>
      </c>
      <c r="J365">
        <v>119</v>
      </c>
      <c r="K365" t="s">
        <v>861</v>
      </c>
      <c r="L365" t="s">
        <v>865</v>
      </c>
      <c r="M365">
        <v>5</v>
      </c>
      <c r="N365" t="s">
        <v>981</v>
      </c>
      <c r="O365">
        <v>19</v>
      </c>
      <c r="P365">
        <v>5289769</v>
      </c>
      <c r="Q365">
        <v>2115907.6</v>
      </c>
      <c r="R365">
        <v>41644</v>
      </c>
      <c r="S365">
        <v>365.45763888888899</v>
      </c>
      <c r="T365">
        <v>2015</v>
      </c>
      <c r="U365">
        <v>1</v>
      </c>
      <c r="V365" t="s">
        <v>1013</v>
      </c>
    </row>
    <row r="366" spans="1:22" x14ac:dyDescent="0.25">
      <c r="A366" t="s">
        <v>13</v>
      </c>
      <c r="B366">
        <v>446</v>
      </c>
      <c r="C366">
        <v>128</v>
      </c>
      <c r="D366" t="s">
        <v>995</v>
      </c>
      <c r="E366">
        <v>0.8</v>
      </c>
      <c r="F366">
        <v>5</v>
      </c>
      <c r="G366" t="s">
        <v>43</v>
      </c>
      <c r="H366" t="s">
        <v>5</v>
      </c>
      <c r="I366" t="s">
        <v>13</v>
      </c>
      <c r="J366">
        <v>105</v>
      </c>
      <c r="K366" t="s">
        <v>861</v>
      </c>
      <c r="L366" t="s">
        <v>863</v>
      </c>
      <c r="M366">
        <v>3</v>
      </c>
      <c r="N366" t="s">
        <v>971</v>
      </c>
      <c r="O366">
        <v>9</v>
      </c>
      <c r="P366">
        <v>9202838</v>
      </c>
      <c r="Q366">
        <v>7362270.4000000004</v>
      </c>
      <c r="R366">
        <v>41640</v>
      </c>
      <c r="S366">
        <v>365.45763888888899</v>
      </c>
      <c r="T366">
        <v>2015</v>
      </c>
      <c r="U366">
        <v>1</v>
      </c>
      <c r="V366" t="s">
        <v>1013</v>
      </c>
    </row>
    <row r="367" spans="1:22" x14ac:dyDescent="0.25">
      <c r="A367" t="s">
        <v>370</v>
      </c>
      <c r="B367">
        <v>128</v>
      </c>
      <c r="C367">
        <v>133</v>
      </c>
      <c r="D367" t="s">
        <v>994</v>
      </c>
      <c r="E367">
        <v>0.6</v>
      </c>
      <c r="F367">
        <v>4</v>
      </c>
      <c r="G367" t="s">
        <v>218</v>
      </c>
      <c r="H367" t="s">
        <v>165</v>
      </c>
      <c r="I367" t="s">
        <v>6</v>
      </c>
      <c r="J367">
        <v>109</v>
      </c>
      <c r="K367" t="s">
        <v>861</v>
      </c>
      <c r="L367" t="s">
        <v>906</v>
      </c>
      <c r="M367">
        <v>46</v>
      </c>
      <c r="N367" t="s">
        <v>983</v>
      </c>
      <c r="O367">
        <v>21</v>
      </c>
      <c r="P367">
        <v>1888265</v>
      </c>
      <c r="Q367">
        <v>1132959</v>
      </c>
      <c r="R367">
        <v>41640</v>
      </c>
      <c r="S367">
        <v>365.45763888888899</v>
      </c>
      <c r="T367">
        <v>2015</v>
      </c>
      <c r="U367">
        <v>1</v>
      </c>
      <c r="V367" t="s">
        <v>1013</v>
      </c>
    </row>
    <row r="368" spans="1:22" x14ac:dyDescent="0.25">
      <c r="A368" t="s">
        <v>370</v>
      </c>
      <c r="B368">
        <v>84</v>
      </c>
      <c r="C368">
        <v>10</v>
      </c>
      <c r="D368" t="s">
        <v>992</v>
      </c>
      <c r="E368">
        <v>0.2</v>
      </c>
      <c r="F368">
        <v>2</v>
      </c>
      <c r="G368" t="s">
        <v>7</v>
      </c>
      <c r="H368" t="s">
        <v>5</v>
      </c>
      <c r="I368" t="s">
        <v>6</v>
      </c>
      <c r="J368">
        <v>10</v>
      </c>
      <c r="K368" t="s">
        <v>861</v>
      </c>
      <c r="L368" t="s">
        <v>863</v>
      </c>
      <c r="M368">
        <v>3</v>
      </c>
      <c r="N368" t="s">
        <v>986</v>
      </c>
      <c r="O368">
        <v>24</v>
      </c>
      <c r="P368">
        <v>1243383</v>
      </c>
      <c r="Q368">
        <v>248676.6</v>
      </c>
      <c r="R368">
        <v>41927</v>
      </c>
      <c r="S368">
        <v>381.45763888888899</v>
      </c>
      <c r="T368">
        <v>2015</v>
      </c>
      <c r="U368">
        <v>10</v>
      </c>
      <c r="V368" t="s">
        <v>1011</v>
      </c>
    </row>
    <row r="369" spans="1:22" x14ac:dyDescent="0.25">
      <c r="A369" t="s">
        <v>379</v>
      </c>
      <c r="B369">
        <v>239</v>
      </c>
      <c r="C369">
        <v>22</v>
      </c>
      <c r="D369" t="s">
        <v>992</v>
      </c>
      <c r="E369">
        <v>0.2</v>
      </c>
      <c r="F369">
        <v>2</v>
      </c>
      <c r="G369" t="s">
        <v>17</v>
      </c>
      <c r="H369" t="s">
        <v>5</v>
      </c>
      <c r="I369" t="s">
        <v>6</v>
      </c>
      <c r="J369">
        <v>22</v>
      </c>
      <c r="K369" t="s">
        <v>861</v>
      </c>
      <c r="L369" t="s">
        <v>875</v>
      </c>
      <c r="M369">
        <v>15</v>
      </c>
      <c r="N369" t="s">
        <v>986</v>
      </c>
      <c r="O369">
        <v>24</v>
      </c>
      <c r="P369">
        <v>3944956</v>
      </c>
      <c r="Q369">
        <v>788991.2</v>
      </c>
      <c r="R369">
        <v>41754</v>
      </c>
      <c r="S369">
        <v>523.45763888888905</v>
      </c>
      <c r="T369">
        <v>2015</v>
      </c>
      <c r="U369">
        <v>9</v>
      </c>
      <c r="V369" t="s">
        <v>1014</v>
      </c>
    </row>
    <row r="370" spans="1:22" x14ac:dyDescent="0.25">
      <c r="A370" t="s">
        <v>379</v>
      </c>
      <c r="B370">
        <v>288</v>
      </c>
      <c r="C370">
        <v>19</v>
      </c>
      <c r="D370" t="s">
        <v>993</v>
      </c>
      <c r="E370">
        <v>0.4</v>
      </c>
      <c r="F370">
        <v>3</v>
      </c>
      <c r="G370" t="s">
        <v>171</v>
      </c>
      <c r="H370" t="s">
        <v>165</v>
      </c>
      <c r="I370" t="s">
        <v>13</v>
      </c>
      <c r="J370">
        <v>19</v>
      </c>
      <c r="K370" t="s">
        <v>861</v>
      </c>
      <c r="L370" t="s">
        <v>872</v>
      </c>
      <c r="M370">
        <v>12</v>
      </c>
      <c r="N370" t="s">
        <v>969</v>
      </c>
      <c r="O370">
        <v>7</v>
      </c>
      <c r="P370">
        <v>4946300</v>
      </c>
      <c r="Q370">
        <v>1978520</v>
      </c>
      <c r="R370">
        <v>41793</v>
      </c>
      <c r="S370">
        <v>484.45763888888899</v>
      </c>
      <c r="T370">
        <v>2015</v>
      </c>
      <c r="U370">
        <v>9</v>
      </c>
      <c r="V370" t="s">
        <v>1014</v>
      </c>
    </row>
    <row r="371" spans="1:22" x14ac:dyDescent="0.25">
      <c r="A371" t="s">
        <v>379</v>
      </c>
      <c r="B371">
        <v>219</v>
      </c>
      <c r="C371">
        <v>23</v>
      </c>
      <c r="D371" t="s">
        <v>992</v>
      </c>
      <c r="E371">
        <v>0.2</v>
      </c>
      <c r="F371">
        <v>2</v>
      </c>
      <c r="G371" t="s">
        <v>293</v>
      </c>
      <c r="H371" t="s">
        <v>289</v>
      </c>
      <c r="I371" t="s">
        <v>13</v>
      </c>
      <c r="J371">
        <v>23</v>
      </c>
      <c r="K371" t="s">
        <v>861</v>
      </c>
      <c r="L371" t="s">
        <v>876</v>
      </c>
      <c r="M371">
        <v>16</v>
      </c>
      <c r="N371" t="s">
        <v>972</v>
      </c>
      <c r="O371">
        <v>10</v>
      </c>
      <c r="P371">
        <v>3563871</v>
      </c>
      <c r="Q371">
        <v>712774.2</v>
      </c>
      <c r="R371">
        <v>41785</v>
      </c>
      <c r="S371">
        <v>492.45763888888899</v>
      </c>
      <c r="T371">
        <v>2015</v>
      </c>
      <c r="U371">
        <v>9</v>
      </c>
      <c r="V371" t="s">
        <v>1014</v>
      </c>
    </row>
    <row r="372" spans="1:22" x14ac:dyDescent="0.25">
      <c r="A372" t="s">
        <v>379</v>
      </c>
      <c r="B372">
        <v>184</v>
      </c>
      <c r="C372">
        <v>9</v>
      </c>
      <c r="D372" t="s">
        <v>993</v>
      </c>
      <c r="E372">
        <v>0.4</v>
      </c>
      <c r="F372">
        <v>3</v>
      </c>
      <c r="G372" t="s">
        <v>169</v>
      </c>
      <c r="H372" t="s">
        <v>165</v>
      </c>
      <c r="I372" t="s">
        <v>6</v>
      </c>
      <c r="J372">
        <v>9</v>
      </c>
      <c r="K372" t="s">
        <v>861</v>
      </c>
      <c r="L372" t="s">
        <v>867</v>
      </c>
      <c r="M372">
        <v>7</v>
      </c>
      <c r="N372" t="s">
        <v>971</v>
      </c>
      <c r="O372">
        <v>9</v>
      </c>
      <c r="P372">
        <v>2905585</v>
      </c>
      <c r="Q372">
        <v>1162234</v>
      </c>
      <c r="R372">
        <v>41703</v>
      </c>
      <c r="S372">
        <v>513.29166666666401</v>
      </c>
      <c r="T372">
        <v>2015</v>
      </c>
      <c r="U372">
        <v>7</v>
      </c>
      <c r="V372" t="s">
        <v>1012</v>
      </c>
    </row>
    <row r="373" spans="1:22" x14ac:dyDescent="0.25">
      <c r="A373" t="s">
        <v>13</v>
      </c>
      <c r="B373">
        <v>429</v>
      </c>
      <c r="C373">
        <v>262</v>
      </c>
      <c r="D373" t="s">
        <v>992</v>
      </c>
      <c r="E373">
        <v>0.2</v>
      </c>
      <c r="F373">
        <v>2</v>
      </c>
      <c r="G373" t="s">
        <v>94</v>
      </c>
      <c r="H373" t="s">
        <v>5</v>
      </c>
      <c r="I373" t="s">
        <v>13</v>
      </c>
      <c r="J373">
        <v>209</v>
      </c>
      <c r="K373" t="s">
        <v>861</v>
      </c>
      <c r="L373" t="s">
        <v>928</v>
      </c>
      <c r="M373">
        <v>69</v>
      </c>
      <c r="N373" t="s">
        <v>981</v>
      </c>
      <c r="O373">
        <v>19</v>
      </c>
      <c r="P373">
        <v>8640981</v>
      </c>
      <c r="Q373">
        <v>1728196.2</v>
      </c>
      <c r="R373">
        <v>41699</v>
      </c>
      <c r="S373">
        <v>517.29166666666401</v>
      </c>
      <c r="T373">
        <v>2015</v>
      </c>
      <c r="U373">
        <v>7</v>
      </c>
      <c r="V373" t="s">
        <v>1012</v>
      </c>
    </row>
    <row r="374" spans="1:22" x14ac:dyDescent="0.25">
      <c r="A374" t="s">
        <v>379</v>
      </c>
      <c r="B374">
        <v>308</v>
      </c>
      <c r="C374">
        <v>102</v>
      </c>
      <c r="D374" t="s">
        <v>992</v>
      </c>
      <c r="E374">
        <v>0.2</v>
      </c>
      <c r="F374">
        <v>2</v>
      </c>
      <c r="G374" t="s">
        <v>209</v>
      </c>
      <c r="H374" t="s">
        <v>165</v>
      </c>
      <c r="I374" t="s">
        <v>11</v>
      </c>
      <c r="J374">
        <v>87</v>
      </c>
      <c r="K374" t="s">
        <v>861</v>
      </c>
      <c r="L374" t="s">
        <v>894</v>
      </c>
      <c r="M374">
        <v>34</v>
      </c>
      <c r="N374" t="s">
        <v>964</v>
      </c>
      <c r="O374">
        <v>2</v>
      </c>
      <c r="P374">
        <v>5292273</v>
      </c>
      <c r="Q374">
        <v>1058454.6000000001</v>
      </c>
      <c r="R374">
        <v>41661</v>
      </c>
      <c r="S374">
        <v>555.33333333333599</v>
      </c>
      <c r="T374">
        <v>2015</v>
      </c>
      <c r="U374">
        <v>7</v>
      </c>
      <c r="V374" t="s">
        <v>1012</v>
      </c>
    </row>
    <row r="375" spans="1:22" x14ac:dyDescent="0.25">
      <c r="A375" t="s">
        <v>13</v>
      </c>
      <c r="B375">
        <v>373</v>
      </c>
      <c r="C375">
        <v>470</v>
      </c>
      <c r="D375" t="s">
        <v>993</v>
      </c>
      <c r="E375">
        <v>0.4</v>
      </c>
      <c r="F375">
        <v>3</v>
      </c>
      <c r="G375" t="s">
        <v>201</v>
      </c>
      <c r="H375" t="s">
        <v>165</v>
      </c>
      <c r="I375" t="s">
        <v>13</v>
      </c>
      <c r="J375">
        <v>77</v>
      </c>
      <c r="K375" t="s">
        <v>861</v>
      </c>
      <c r="L375" t="s">
        <v>958</v>
      </c>
      <c r="M375">
        <v>99</v>
      </c>
      <c r="N375" t="s">
        <v>968</v>
      </c>
      <c r="O375">
        <v>6</v>
      </c>
      <c r="P375">
        <v>6680608</v>
      </c>
      <c r="Q375">
        <v>2672243.2000000002</v>
      </c>
      <c r="R375">
        <v>41656</v>
      </c>
      <c r="S375">
        <v>560.33333333333599</v>
      </c>
      <c r="T375">
        <v>2015</v>
      </c>
      <c r="U375">
        <v>7</v>
      </c>
      <c r="V375" t="s">
        <v>1012</v>
      </c>
    </row>
    <row r="376" spans="1:22" x14ac:dyDescent="0.25">
      <c r="A376" t="s">
        <v>379</v>
      </c>
      <c r="B376">
        <v>181</v>
      </c>
      <c r="C376">
        <v>86</v>
      </c>
      <c r="D376" t="s">
        <v>992</v>
      </c>
      <c r="E376">
        <v>0.2</v>
      </c>
      <c r="F376">
        <v>2</v>
      </c>
      <c r="G376" t="s">
        <v>200</v>
      </c>
      <c r="H376" t="s">
        <v>165</v>
      </c>
      <c r="I376" t="s">
        <v>11</v>
      </c>
      <c r="J376">
        <v>74</v>
      </c>
      <c r="K376" t="s">
        <v>861</v>
      </c>
      <c r="L376" t="s">
        <v>889</v>
      </c>
      <c r="M376">
        <v>29</v>
      </c>
      <c r="N376" t="s">
        <v>972</v>
      </c>
      <c r="O376">
        <v>10</v>
      </c>
      <c r="P376">
        <v>2781961</v>
      </c>
      <c r="Q376">
        <v>556392.19999999995</v>
      </c>
      <c r="R376">
        <v>41652</v>
      </c>
      <c r="S376">
        <v>564.33333333333599</v>
      </c>
      <c r="T376">
        <v>2015</v>
      </c>
      <c r="U376">
        <v>7</v>
      </c>
      <c r="V376" t="s">
        <v>1012</v>
      </c>
    </row>
    <row r="377" spans="1:22" x14ac:dyDescent="0.25">
      <c r="A377" t="s">
        <v>13</v>
      </c>
      <c r="B377">
        <v>358</v>
      </c>
      <c r="C377">
        <v>21</v>
      </c>
      <c r="D377" t="s">
        <v>993</v>
      </c>
      <c r="E377">
        <v>0.4</v>
      </c>
      <c r="F377">
        <v>3</v>
      </c>
      <c r="G377" t="s">
        <v>16</v>
      </c>
      <c r="H377" t="s">
        <v>5</v>
      </c>
      <c r="I377" t="s">
        <v>11</v>
      </c>
      <c r="J377">
        <v>21</v>
      </c>
      <c r="K377" t="s">
        <v>861</v>
      </c>
      <c r="L377" t="s">
        <v>874</v>
      </c>
      <c r="M377">
        <v>14</v>
      </c>
      <c r="N377" t="s">
        <v>973</v>
      </c>
      <c r="O377">
        <v>11</v>
      </c>
      <c r="P377">
        <v>6312394</v>
      </c>
      <c r="Q377">
        <v>2524957.6</v>
      </c>
      <c r="R377">
        <v>41838</v>
      </c>
      <c r="S377">
        <v>378.33333333333599</v>
      </c>
      <c r="T377">
        <v>2015</v>
      </c>
      <c r="U377">
        <v>7</v>
      </c>
      <c r="V377" t="s">
        <v>1012</v>
      </c>
    </row>
    <row r="378" spans="1:22" x14ac:dyDescent="0.25">
      <c r="A378" t="s">
        <v>13</v>
      </c>
      <c r="B378">
        <v>461</v>
      </c>
      <c r="C378">
        <v>234</v>
      </c>
      <c r="D378" t="s">
        <v>992</v>
      </c>
      <c r="E378">
        <v>0.2</v>
      </c>
      <c r="F378">
        <v>2</v>
      </c>
      <c r="G378" t="s">
        <v>84</v>
      </c>
      <c r="H378" t="s">
        <v>5</v>
      </c>
      <c r="I378" t="s">
        <v>11</v>
      </c>
      <c r="J378">
        <v>186</v>
      </c>
      <c r="K378" t="s">
        <v>861</v>
      </c>
      <c r="L378" t="s">
        <v>924</v>
      </c>
      <c r="M378">
        <v>65</v>
      </c>
      <c r="N378" t="s">
        <v>984</v>
      </c>
      <c r="O378">
        <v>22</v>
      </c>
      <c r="P378">
        <v>9927599</v>
      </c>
      <c r="Q378">
        <v>1985519.8</v>
      </c>
      <c r="R378">
        <v>41767</v>
      </c>
      <c r="S378">
        <v>449.33333333333599</v>
      </c>
      <c r="T378">
        <v>2015</v>
      </c>
      <c r="U378">
        <v>7</v>
      </c>
      <c r="V378" t="s">
        <v>1012</v>
      </c>
    </row>
    <row r="379" spans="1:22" x14ac:dyDescent="0.25">
      <c r="A379" t="s">
        <v>13</v>
      </c>
      <c r="B379">
        <v>459</v>
      </c>
      <c r="C379">
        <v>221</v>
      </c>
      <c r="D379" t="s">
        <v>991</v>
      </c>
      <c r="E379">
        <v>0.1</v>
      </c>
      <c r="F379">
        <v>1</v>
      </c>
      <c r="G379" t="s">
        <v>323</v>
      </c>
      <c r="H379" t="s">
        <v>289</v>
      </c>
      <c r="I379" t="s">
        <v>13</v>
      </c>
      <c r="J379">
        <v>175</v>
      </c>
      <c r="K379" t="s">
        <v>861</v>
      </c>
      <c r="L379" t="s">
        <v>919</v>
      </c>
      <c r="M379">
        <v>60</v>
      </c>
      <c r="N379" t="s">
        <v>974</v>
      </c>
      <c r="O379">
        <v>12</v>
      </c>
      <c r="P379">
        <v>9768746</v>
      </c>
      <c r="Q379">
        <v>976874.6</v>
      </c>
      <c r="R379">
        <v>41698</v>
      </c>
      <c r="S379">
        <v>579.45763888888905</v>
      </c>
      <c r="T379">
        <v>2015</v>
      </c>
      <c r="U379">
        <v>9</v>
      </c>
      <c r="V379" t="s">
        <v>1014</v>
      </c>
    </row>
    <row r="380" spans="1:22" x14ac:dyDescent="0.25">
      <c r="A380" t="s">
        <v>13</v>
      </c>
      <c r="B380">
        <v>456</v>
      </c>
      <c r="C380">
        <v>217</v>
      </c>
      <c r="D380" t="s">
        <v>991</v>
      </c>
      <c r="E380">
        <v>0.1</v>
      </c>
      <c r="F380">
        <v>1</v>
      </c>
      <c r="G380" t="s">
        <v>45</v>
      </c>
      <c r="H380" t="s">
        <v>5</v>
      </c>
      <c r="I380" t="s">
        <v>6</v>
      </c>
      <c r="J380">
        <v>112</v>
      </c>
      <c r="K380" t="s">
        <v>861</v>
      </c>
      <c r="L380" t="s">
        <v>863</v>
      </c>
      <c r="M380">
        <v>3</v>
      </c>
      <c r="N380" t="s">
        <v>969</v>
      </c>
      <c r="O380">
        <v>7</v>
      </c>
      <c r="P380">
        <v>9714813</v>
      </c>
      <c r="Q380">
        <v>971481.3</v>
      </c>
      <c r="R380">
        <v>41704</v>
      </c>
      <c r="S380">
        <v>527.45763888888905</v>
      </c>
      <c r="T380">
        <v>2015</v>
      </c>
      <c r="U380">
        <v>8</v>
      </c>
      <c r="V380" t="s">
        <v>1004</v>
      </c>
    </row>
    <row r="381" spans="1:22" x14ac:dyDescent="0.25">
      <c r="A381" t="s">
        <v>13</v>
      </c>
      <c r="B381">
        <v>374</v>
      </c>
      <c r="C381">
        <v>286</v>
      </c>
      <c r="D381" t="s">
        <v>991</v>
      </c>
      <c r="E381">
        <v>0.1</v>
      </c>
      <c r="F381">
        <v>1</v>
      </c>
      <c r="G381" t="s">
        <v>254</v>
      </c>
      <c r="H381" t="s">
        <v>165</v>
      </c>
      <c r="I381" t="s">
        <v>13</v>
      </c>
      <c r="J381">
        <v>229</v>
      </c>
      <c r="K381" t="s">
        <v>861</v>
      </c>
      <c r="L381" t="s">
        <v>931</v>
      </c>
      <c r="M381">
        <v>72</v>
      </c>
      <c r="N381" t="s">
        <v>980</v>
      </c>
      <c r="O381">
        <v>18</v>
      </c>
      <c r="P381">
        <v>6703829</v>
      </c>
      <c r="Q381">
        <v>670382.9</v>
      </c>
      <c r="R381">
        <v>41730</v>
      </c>
      <c r="S381">
        <v>487.45763888888899</v>
      </c>
      <c r="T381">
        <v>2015</v>
      </c>
      <c r="U381">
        <v>8</v>
      </c>
      <c r="V381" t="s">
        <v>1004</v>
      </c>
    </row>
    <row r="382" spans="1:22" x14ac:dyDescent="0.25">
      <c r="A382" t="s">
        <v>13</v>
      </c>
      <c r="B382">
        <v>478</v>
      </c>
      <c r="C382">
        <v>120</v>
      </c>
      <c r="D382" t="s">
        <v>991</v>
      </c>
      <c r="E382">
        <v>0.1</v>
      </c>
      <c r="F382">
        <v>1</v>
      </c>
      <c r="G382" t="s">
        <v>304</v>
      </c>
      <c r="H382" t="s">
        <v>289</v>
      </c>
      <c r="I382" t="s">
        <v>13</v>
      </c>
      <c r="J382">
        <v>101</v>
      </c>
      <c r="K382" t="s">
        <v>861</v>
      </c>
      <c r="L382" t="s">
        <v>901</v>
      </c>
      <c r="M382">
        <v>41</v>
      </c>
      <c r="N382" t="s">
        <v>975</v>
      </c>
      <c r="O382">
        <v>13</v>
      </c>
      <c r="P382">
        <v>11303295</v>
      </c>
      <c r="Q382">
        <v>1130329.5</v>
      </c>
      <c r="R382">
        <v>41725</v>
      </c>
      <c r="S382">
        <v>460.45763888888899</v>
      </c>
      <c r="T382">
        <v>2015</v>
      </c>
      <c r="U382">
        <v>6</v>
      </c>
      <c r="V382" t="s">
        <v>1005</v>
      </c>
    </row>
    <row r="383" spans="1:22" x14ac:dyDescent="0.25">
      <c r="A383" t="s">
        <v>13</v>
      </c>
      <c r="B383">
        <v>339</v>
      </c>
      <c r="C383">
        <v>232</v>
      </c>
      <c r="D383" t="s">
        <v>991</v>
      </c>
      <c r="E383">
        <v>0.1</v>
      </c>
      <c r="F383">
        <v>1</v>
      </c>
      <c r="G383" t="s">
        <v>235</v>
      </c>
      <c r="H383" t="s">
        <v>165</v>
      </c>
      <c r="I383" t="s">
        <v>11</v>
      </c>
      <c r="J383">
        <v>184</v>
      </c>
      <c r="K383" t="s">
        <v>861</v>
      </c>
      <c r="L383" t="s">
        <v>922</v>
      </c>
      <c r="M383">
        <v>63</v>
      </c>
      <c r="N383" t="s">
        <v>968</v>
      </c>
      <c r="O383">
        <v>6</v>
      </c>
      <c r="P383">
        <v>5948279</v>
      </c>
      <c r="Q383">
        <v>594827.9</v>
      </c>
      <c r="R383">
        <v>41758</v>
      </c>
      <c r="S383">
        <v>427.45763888888899</v>
      </c>
      <c r="T383">
        <v>2015</v>
      </c>
      <c r="U383">
        <v>6</v>
      </c>
      <c r="V383" t="s">
        <v>1005</v>
      </c>
    </row>
    <row r="384" spans="1:22" x14ac:dyDescent="0.25">
      <c r="A384" t="s">
        <v>379</v>
      </c>
      <c r="B384">
        <v>274</v>
      </c>
      <c r="C384">
        <v>320</v>
      </c>
      <c r="D384" t="s">
        <v>991</v>
      </c>
      <c r="E384">
        <v>0.1</v>
      </c>
      <c r="F384">
        <v>1</v>
      </c>
      <c r="G384" t="s">
        <v>263</v>
      </c>
      <c r="H384" t="s">
        <v>165</v>
      </c>
      <c r="I384" t="s">
        <v>13</v>
      </c>
      <c r="J384">
        <v>248</v>
      </c>
      <c r="K384" t="s">
        <v>861</v>
      </c>
      <c r="L384" t="s">
        <v>863</v>
      </c>
      <c r="M384">
        <v>3</v>
      </c>
      <c r="N384" t="s">
        <v>963</v>
      </c>
      <c r="O384">
        <v>1</v>
      </c>
      <c r="P384">
        <v>4650697</v>
      </c>
      <c r="Q384">
        <v>465069.7</v>
      </c>
      <c r="R384">
        <v>41659</v>
      </c>
      <c r="S384">
        <v>526.45763888888905</v>
      </c>
      <c r="T384">
        <v>2015</v>
      </c>
      <c r="U384">
        <v>6</v>
      </c>
      <c r="V384" t="s">
        <v>1005</v>
      </c>
    </row>
    <row r="385" spans="1:22" x14ac:dyDescent="0.25">
      <c r="A385" t="s">
        <v>370</v>
      </c>
      <c r="B385">
        <v>77</v>
      </c>
      <c r="C385">
        <v>101</v>
      </c>
      <c r="D385" t="s">
        <v>991</v>
      </c>
      <c r="E385">
        <v>0.1</v>
      </c>
      <c r="F385">
        <v>1</v>
      </c>
      <c r="G385" t="s">
        <v>208</v>
      </c>
      <c r="H385" t="s">
        <v>165</v>
      </c>
      <c r="I385" t="s">
        <v>13</v>
      </c>
      <c r="J385">
        <v>86</v>
      </c>
      <c r="K385" t="s">
        <v>861</v>
      </c>
      <c r="L385" t="s">
        <v>863</v>
      </c>
      <c r="M385">
        <v>3</v>
      </c>
      <c r="N385" t="s">
        <v>972</v>
      </c>
      <c r="O385">
        <v>10</v>
      </c>
      <c r="P385">
        <v>1097304</v>
      </c>
      <c r="Q385">
        <v>109730.4</v>
      </c>
      <c r="R385">
        <v>41714</v>
      </c>
      <c r="S385">
        <v>466.45763888888899</v>
      </c>
      <c r="T385">
        <v>2015</v>
      </c>
      <c r="U385">
        <v>6</v>
      </c>
      <c r="V385" t="s">
        <v>1005</v>
      </c>
    </row>
    <row r="386" spans="1:22" x14ac:dyDescent="0.25">
      <c r="A386" t="s">
        <v>370</v>
      </c>
      <c r="B386">
        <v>17</v>
      </c>
      <c r="C386">
        <v>57</v>
      </c>
      <c r="D386" t="s">
        <v>991</v>
      </c>
      <c r="E386">
        <v>0.1</v>
      </c>
      <c r="F386">
        <v>1</v>
      </c>
      <c r="G386" t="s">
        <v>183</v>
      </c>
      <c r="H386" t="s">
        <v>165</v>
      </c>
      <c r="I386" t="s">
        <v>13</v>
      </c>
      <c r="J386">
        <v>49</v>
      </c>
      <c r="K386" t="s">
        <v>861</v>
      </c>
      <c r="L386" t="s">
        <v>863</v>
      </c>
      <c r="M386">
        <v>3</v>
      </c>
      <c r="N386" t="s">
        <v>968</v>
      </c>
      <c r="O386">
        <v>6</v>
      </c>
      <c r="P386">
        <v>140400</v>
      </c>
      <c r="Q386">
        <v>14040</v>
      </c>
      <c r="R386">
        <v>41804</v>
      </c>
      <c r="S386">
        <v>366.45763888888899</v>
      </c>
      <c r="T386">
        <v>2015</v>
      </c>
      <c r="U386">
        <v>6</v>
      </c>
      <c r="V386" t="s">
        <v>1005</v>
      </c>
    </row>
    <row r="387" spans="1:22" x14ac:dyDescent="0.25">
      <c r="A387" t="s">
        <v>370</v>
      </c>
      <c r="B387">
        <v>72</v>
      </c>
      <c r="C387">
        <v>391</v>
      </c>
      <c r="D387" t="s">
        <v>991</v>
      </c>
      <c r="E387">
        <v>0.1</v>
      </c>
      <c r="F387">
        <v>1</v>
      </c>
      <c r="G387" t="s">
        <v>139</v>
      </c>
      <c r="H387" t="s">
        <v>5</v>
      </c>
      <c r="I387" t="s">
        <v>6</v>
      </c>
      <c r="J387">
        <v>304</v>
      </c>
      <c r="K387" t="s">
        <v>861</v>
      </c>
      <c r="L387" t="s">
        <v>914</v>
      </c>
      <c r="M387">
        <v>55</v>
      </c>
      <c r="N387" t="s">
        <v>969</v>
      </c>
      <c r="O387">
        <v>7</v>
      </c>
      <c r="P387">
        <v>972039</v>
      </c>
      <c r="Q387">
        <v>97203.9</v>
      </c>
      <c r="R387">
        <v>41799</v>
      </c>
      <c r="S387">
        <v>368.45763888888899</v>
      </c>
      <c r="T387">
        <v>2015</v>
      </c>
      <c r="U387">
        <v>6</v>
      </c>
      <c r="V387" t="s">
        <v>1005</v>
      </c>
    </row>
    <row r="388" spans="1:22" x14ac:dyDescent="0.25">
      <c r="A388" t="s">
        <v>13</v>
      </c>
      <c r="B388">
        <v>428</v>
      </c>
      <c r="C388">
        <v>200</v>
      </c>
      <c r="D388" t="s">
        <v>991</v>
      </c>
      <c r="E388">
        <v>0.1</v>
      </c>
      <c r="F388">
        <v>1</v>
      </c>
      <c r="G388" t="s">
        <v>215</v>
      </c>
      <c r="H388" t="s">
        <v>165</v>
      </c>
      <c r="I388" t="s">
        <v>6</v>
      </c>
      <c r="J388">
        <v>100</v>
      </c>
      <c r="K388" t="s">
        <v>861</v>
      </c>
      <c r="L388" t="s">
        <v>914</v>
      </c>
      <c r="M388">
        <v>55</v>
      </c>
      <c r="N388" t="s">
        <v>967</v>
      </c>
      <c r="O388">
        <v>5</v>
      </c>
      <c r="P388">
        <v>8478832</v>
      </c>
      <c r="Q388">
        <v>847883.2</v>
      </c>
      <c r="R388">
        <v>41787</v>
      </c>
      <c r="S388">
        <v>368.45763888888899</v>
      </c>
      <c r="T388">
        <v>2015</v>
      </c>
      <c r="U388">
        <v>5</v>
      </c>
      <c r="V388" t="s">
        <v>1006</v>
      </c>
    </row>
    <row r="389" spans="1:22" x14ac:dyDescent="0.25">
      <c r="A389" t="s">
        <v>370</v>
      </c>
      <c r="B389">
        <v>24</v>
      </c>
      <c r="C389">
        <v>3</v>
      </c>
      <c r="D389" t="s">
        <v>991</v>
      </c>
      <c r="E389">
        <v>0.1</v>
      </c>
      <c r="F389">
        <v>1</v>
      </c>
      <c r="G389" t="s">
        <v>288</v>
      </c>
      <c r="H389" t="s">
        <v>289</v>
      </c>
      <c r="I389" t="s">
        <v>13</v>
      </c>
      <c r="J389">
        <v>3</v>
      </c>
      <c r="K389" t="s">
        <v>861</v>
      </c>
      <c r="L389" t="s">
        <v>863</v>
      </c>
      <c r="M389">
        <v>3</v>
      </c>
      <c r="N389" t="s">
        <v>968</v>
      </c>
      <c r="O389">
        <v>6</v>
      </c>
      <c r="P389">
        <v>217812</v>
      </c>
      <c r="Q389">
        <v>21781.200000000001</v>
      </c>
      <c r="R389">
        <v>41675</v>
      </c>
      <c r="S389">
        <v>478.45763888888899</v>
      </c>
      <c r="T389">
        <v>2015</v>
      </c>
      <c r="U389">
        <v>5</v>
      </c>
      <c r="V389" t="s">
        <v>1006</v>
      </c>
    </row>
    <row r="390" spans="1:22" x14ac:dyDescent="0.25">
      <c r="A390" t="s">
        <v>13</v>
      </c>
      <c r="B390">
        <v>438</v>
      </c>
      <c r="C390">
        <v>196</v>
      </c>
      <c r="D390" t="s">
        <v>991</v>
      </c>
      <c r="E390">
        <v>0.1</v>
      </c>
      <c r="F390">
        <v>1</v>
      </c>
      <c r="G390" t="s">
        <v>212</v>
      </c>
      <c r="H390" t="s">
        <v>165</v>
      </c>
      <c r="I390" t="s">
        <v>6</v>
      </c>
      <c r="J390">
        <v>93</v>
      </c>
      <c r="K390" t="s">
        <v>861</v>
      </c>
      <c r="L390" t="s">
        <v>863</v>
      </c>
      <c r="M390">
        <v>3</v>
      </c>
      <c r="N390" t="s">
        <v>968</v>
      </c>
      <c r="O390">
        <v>6</v>
      </c>
      <c r="P390">
        <v>8891729</v>
      </c>
      <c r="Q390">
        <v>889172.9</v>
      </c>
      <c r="R390">
        <v>41641</v>
      </c>
      <c r="S390">
        <v>512.45763888888905</v>
      </c>
      <c r="T390">
        <v>2015</v>
      </c>
      <c r="U390">
        <v>5</v>
      </c>
      <c r="V390" t="s">
        <v>1006</v>
      </c>
    </row>
    <row r="391" spans="1:22" x14ac:dyDescent="0.25">
      <c r="A391" t="s">
        <v>13</v>
      </c>
      <c r="B391">
        <v>403</v>
      </c>
      <c r="C391">
        <v>157</v>
      </c>
      <c r="D391" t="s">
        <v>991</v>
      </c>
      <c r="E391">
        <v>0.1</v>
      </c>
      <c r="F391">
        <v>1</v>
      </c>
      <c r="G391" t="s">
        <v>219</v>
      </c>
      <c r="H391" t="s">
        <v>165</v>
      </c>
      <c r="I391" t="s">
        <v>13</v>
      </c>
      <c r="J391">
        <v>125</v>
      </c>
      <c r="K391" t="s">
        <v>861</v>
      </c>
      <c r="L391" t="s">
        <v>863</v>
      </c>
      <c r="M391">
        <v>3</v>
      </c>
      <c r="N391" t="s">
        <v>974</v>
      </c>
      <c r="O391">
        <v>12</v>
      </c>
      <c r="P391">
        <v>7598703</v>
      </c>
      <c r="Q391">
        <v>759870.3</v>
      </c>
      <c r="R391">
        <v>41751</v>
      </c>
      <c r="S391">
        <v>402.45763888888899</v>
      </c>
      <c r="T391">
        <v>2015</v>
      </c>
      <c r="U391">
        <v>5</v>
      </c>
      <c r="V391" t="s">
        <v>1006</v>
      </c>
    </row>
    <row r="392" spans="1:22" x14ac:dyDescent="0.25">
      <c r="A392" t="s">
        <v>13</v>
      </c>
      <c r="B392">
        <v>465</v>
      </c>
      <c r="C392">
        <v>251</v>
      </c>
      <c r="D392" t="s">
        <v>991</v>
      </c>
      <c r="E392">
        <v>0.1</v>
      </c>
      <c r="F392">
        <v>1</v>
      </c>
      <c r="G392" t="s">
        <v>246</v>
      </c>
      <c r="H392" t="s">
        <v>165</v>
      </c>
      <c r="I392" t="s">
        <v>13</v>
      </c>
      <c r="J392">
        <v>201</v>
      </c>
      <c r="K392" t="s">
        <v>861</v>
      </c>
      <c r="L392" t="s">
        <v>863</v>
      </c>
      <c r="M392">
        <v>3</v>
      </c>
      <c r="N392" t="s">
        <v>983</v>
      </c>
      <c r="O392">
        <v>21</v>
      </c>
      <c r="P392">
        <v>10083008</v>
      </c>
      <c r="Q392">
        <v>1008300.8</v>
      </c>
      <c r="R392">
        <v>41676</v>
      </c>
      <c r="S392">
        <v>477.45763888888899</v>
      </c>
      <c r="T392">
        <v>2015</v>
      </c>
      <c r="U392">
        <v>5</v>
      </c>
      <c r="V392" t="s">
        <v>1006</v>
      </c>
    </row>
    <row r="393" spans="1:22" x14ac:dyDescent="0.25">
      <c r="A393" t="s">
        <v>370</v>
      </c>
      <c r="B393">
        <v>64</v>
      </c>
      <c r="C393">
        <v>214</v>
      </c>
      <c r="D393" t="s">
        <v>991</v>
      </c>
      <c r="E393">
        <v>0.1</v>
      </c>
      <c r="F393">
        <v>1</v>
      </c>
      <c r="G393" t="s">
        <v>78</v>
      </c>
      <c r="H393" t="s">
        <v>5</v>
      </c>
      <c r="I393" t="s">
        <v>13</v>
      </c>
      <c r="J393">
        <v>170</v>
      </c>
      <c r="K393" t="s">
        <v>861</v>
      </c>
      <c r="L393" t="s">
        <v>863</v>
      </c>
      <c r="M393">
        <v>3</v>
      </c>
      <c r="N393" t="s">
        <v>972</v>
      </c>
      <c r="O393">
        <v>10</v>
      </c>
      <c r="P393">
        <v>907783</v>
      </c>
      <c r="Q393">
        <v>90778.3</v>
      </c>
      <c r="R393">
        <v>41733</v>
      </c>
      <c r="S393">
        <v>419.45763888888899</v>
      </c>
      <c r="T393">
        <v>2015</v>
      </c>
      <c r="U393">
        <v>5</v>
      </c>
      <c r="V393" t="s">
        <v>1006</v>
      </c>
    </row>
    <row r="394" spans="1:22" x14ac:dyDescent="0.25">
      <c r="A394" t="s">
        <v>379</v>
      </c>
      <c r="B394">
        <v>270</v>
      </c>
      <c r="C394">
        <v>435</v>
      </c>
      <c r="D394" t="s">
        <v>991</v>
      </c>
      <c r="E394">
        <v>0.1</v>
      </c>
      <c r="F394">
        <v>1</v>
      </c>
      <c r="G394" t="s">
        <v>61</v>
      </c>
      <c r="H394" t="s">
        <v>5</v>
      </c>
      <c r="I394" t="s">
        <v>13</v>
      </c>
      <c r="J394">
        <v>139</v>
      </c>
      <c r="K394" t="s">
        <v>861</v>
      </c>
      <c r="L394" t="s">
        <v>951</v>
      </c>
      <c r="M394">
        <v>92</v>
      </c>
      <c r="N394" t="s">
        <v>970</v>
      </c>
      <c r="O394">
        <v>8</v>
      </c>
      <c r="P394">
        <v>4532970</v>
      </c>
      <c r="Q394">
        <v>453297</v>
      </c>
      <c r="R394">
        <v>41677</v>
      </c>
      <c r="S394">
        <v>469.45763888888899</v>
      </c>
      <c r="T394">
        <v>2015</v>
      </c>
      <c r="U394">
        <v>5</v>
      </c>
      <c r="V394" t="s">
        <v>1006</v>
      </c>
    </row>
    <row r="395" spans="1:22" x14ac:dyDescent="0.25">
      <c r="A395" t="s">
        <v>13</v>
      </c>
      <c r="B395">
        <v>354</v>
      </c>
      <c r="C395">
        <v>56</v>
      </c>
      <c r="D395" t="s">
        <v>991</v>
      </c>
      <c r="E395">
        <v>0.1</v>
      </c>
      <c r="F395">
        <v>1</v>
      </c>
      <c r="G395" t="s">
        <v>184</v>
      </c>
      <c r="H395" t="s">
        <v>165</v>
      </c>
      <c r="I395" t="s">
        <v>6</v>
      </c>
      <c r="J395">
        <v>51</v>
      </c>
      <c r="K395" t="s">
        <v>861</v>
      </c>
      <c r="L395" t="s">
        <v>867</v>
      </c>
      <c r="M395">
        <v>7</v>
      </c>
      <c r="N395" t="s">
        <v>978</v>
      </c>
      <c r="O395">
        <v>16</v>
      </c>
      <c r="P395">
        <v>6231561</v>
      </c>
      <c r="Q395">
        <v>623156.1</v>
      </c>
      <c r="R395">
        <v>41685</v>
      </c>
      <c r="S395">
        <v>454.60363425925601</v>
      </c>
      <c r="T395">
        <v>2015</v>
      </c>
      <c r="U395">
        <v>5</v>
      </c>
      <c r="V395" t="s">
        <v>1006</v>
      </c>
    </row>
    <row r="396" spans="1:22" x14ac:dyDescent="0.25">
      <c r="A396" t="s">
        <v>13</v>
      </c>
      <c r="B396">
        <v>348</v>
      </c>
      <c r="C396">
        <v>293</v>
      </c>
      <c r="D396" t="s">
        <v>991</v>
      </c>
      <c r="E396">
        <v>0.1</v>
      </c>
      <c r="F396">
        <v>1</v>
      </c>
      <c r="G396" t="s">
        <v>231</v>
      </c>
      <c r="H396" t="s">
        <v>165</v>
      </c>
      <c r="I396" t="s">
        <v>6</v>
      </c>
      <c r="J396">
        <v>176</v>
      </c>
      <c r="K396" t="s">
        <v>861</v>
      </c>
      <c r="L396" t="s">
        <v>863</v>
      </c>
      <c r="M396">
        <v>3</v>
      </c>
      <c r="N396" t="s">
        <v>964</v>
      </c>
      <c r="O396">
        <v>2</v>
      </c>
      <c r="P396">
        <v>6119271</v>
      </c>
      <c r="Q396">
        <v>611927.1</v>
      </c>
      <c r="R396">
        <v>41773</v>
      </c>
      <c r="S396">
        <v>366.45763888888899</v>
      </c>
      <c r="T396">
        <v>2015</v>
      </c>
      <c r="U396">
        <v>5</v>
      </c>
      <c r="V396" t="s">
        <v>1006</v>
      </c>
    </row>
    <row r="397" spans="1:22" x14ac:dyDescent="0.25">
      <c r="A397" t="s">
        <v>379</v>
      </c>
      <c r="B397">
        <v>258</v>
      </c>
      <c r="C397">
        <v>416</v>
      </c>
      <c r="D397" t="s">
        <v>991</v>
      </c>
      <c r="E397">
        <v>0.1</v>
      </c>
      <c r="F397">
        <v>1</v>
      </c>
      <c r="G397" t="s">
        <v>279</v>
      </c>
      <c r="H397" t="s">
        <v>165</v>
      </c>
      <c r="I397" t="s">
        <v>6</v>
      </c>
      <c r="J397">
        <v>325</v>
      </c>
      <c r="K397" t="s">
        <v>861</v>
      </c>
      <c r="L397" t="s">
        <v>946</v>
      </c>
      <c r="M397">
        <v>87</v>
      </c>
      <c r="N397" t="s">
        <v>964</v>
      </c>
      <c r="O397">
        <v>2</v>
      </c>
      <c r="P397">
        <v>4254833</v>
      </c>
      <c r="Q397">
        <v>425483.3</v>
      </c>
      <c r="R397">
        <v>41768</v>
      </c>
      <c r="S397">
        <v>371.45763888888899</v>
      </c>
      <c r="T397">
        <v>2015</v>
      </c>
      <c r="U397">
        <v>5</v>
      </c>
      <c r="V397" t="s">
        <v>1006</v>
      </c>
    </row>
    <row r="398" spans="1:22" x14ac:dyDescent="0.25">
      <c r="A398" t="s">
        <v>13</v>
      </c>
      <c r="B398">
        <v>481</v>
      </c>
      <c r="C398">
        <v>108</v>
      </c>
      <c r="D398" t="s">
        <v>991</v>
      </c>
      <c r="E398">
        <v>0.1</v>
      </c>
      <c r="F398">
        <v>1</v>
      </c>
      <c r="G398" t="s">
        <v>184</v>
      </c>
      <c r="H398" t="s">
        <v>165</v>
      </c>
      <c r="I398" t="s">
        <v>6</v>
      </c>
      <c r="J398">
        <v>51</v>
      </c>
      <c r="K398" t="s">
        <v>861</v>
      </c>
      <c r="L398" t="s">
        <v>896</v>
      </c>
      <c r="M398">
        <v>36</v>
      </c>
      <c r="N398" t="s">
        <v>982</v>
      </c>
      <c r="O398">
        <v>20</v>
      </c>
      <c r="P398">
        <v>11678946</v>
      </c>
      <c r="Q398">
        <v>1167894.6000000001</v>
      </c>
      <c r="R398">
        <v>41760</v>
      </c>
      <c r="S398">
        <v>375.45763888888899</v>
      </c>
      <c r="T398">
        <v>2015</v>
      </c>
      <c r="U398">
        <v>5</v>
      </c>
      <c r="V398" t="s">
        <v>1006</v>
      </c>
    </row>
    <row r="399" spans="1:22" x14ac:dyDescent="0.25">
      <c r="A399" t="s">
        <v>13</v>
      </c>
      <c r="B399">
        <v>404</v>
      </c>
      <c r="C399">
        <v>114</v>
      </c>
      <c r="D399" t="s">
        <v>991</v>
      </c>
      <c r="E399">
        <v>0.1</v>
      </c>
      <c r="F399">
        <v>1</v>
      </c>
      <c r="G399" t="s">
        <v>170</v>
      </c>
      <c r="H399" t="s">
        <v>165</v>
      </c>
      <c r="I399" t="s">
        <v>13</v>
      </c>
      <c r="J399">
        <v>13</v>
      </c>
      <c r="K399" t="s">
        <v>861</v>
      </c>
      <c r="L399" t="s">
        <v>869</v>
      </c>
      <c r="M399">
        <v>9</v>
      </c>
      <c r="N399" t="s">
        <v>971</v>
      </c>
      <c r="O399">
        <v>9</v>
      </c>
      <c r="P399">
        <v>7648045</v>
      </c>
      <c r="Q399">
        <v>764804.5</v>
      </c>
      <c r="R399">
        <v>41723</v>
      </c>
      <c r="S399">
        <v>401.45763888888899</v>
      </c>
      <c r="T399">
        <v>2015</v>
      </c>
      <c r="U399">
        <v>4</v>
      </c>
      <c r="V399" t="s">
        <v>1007</v>
      </c>
    </row>
    <row r="400" spans="1:22" x14ac:dyDescent="0.25">
      <c r="A400" t="s">
        <v>379</v>
      </c>
      <c r="B400">
        <v>253</v>
      </c>
      <c r="C400">
        <v>324</v>
      </c>
      <c r="D400" t="s">
        <v>991</v>
      </c>
      <c r="E400">
        <v>0.1</v>
      </c>
      <c r="F400">
        <v>1</v>
      </c>
      <c r="G400" t="s">
        <v>163</v>
      </c>
      <c r="H400" t="s">
        <v>165</v>
      </c>
      <c r="I400" t="s">
        <v>6</v>
      </c>
      <c r="J400">
        <v>251</v>
      </c>
      <c r="K400" t="s">
        <v>861</v>
      </c>
      <c r="L400" t="s">
        <v>940</v>
      </c>
      <c r="M400">
        <v>81</v>
      </c>
      <c r="N400" t="s">
        <v>973</v>
      </c>
      <c r="O400">
        <v>11</v>
      </c>
      <c r="P400">
        <v>4160476</v>
      </c>
      <c r="Q400">
        <v>416047.6</v>
      </c>
      <c r="R400">
        <v>41678</v>
      </c>
      <c r="S400">
        <v>440.45763888888899</v>
      </c>
      <c r="T400">
        <v>2015</v>
      </c>
      <c r="U400">
        <v>4</v>
      </c>
      <c r="V400" t="s">
        <v>1007</v>
      </c>
    </row>
    <row r="401" spans="1:22" x14ac:dyDescent="0.25">
      <c r="A401" t="s">
        <v>370</v>
      </c>
      <c r="B401">
        <v>111</v>
      </c>
      <c r="C401">
        <v>304</v>
      </c>
      <c r="D401" t="s">
        <v>991</v>
      </c>
      <c r="E401">
        <v>0.1</v>
      </c>
      <c r="F401">
        <v>1</v>
      </c>
      <c r="G401" t="s">
        <v>332</v>
      </c>
      <c r="H401" t="s">
        <v>289</v>
      </c>
      <c r="I401" t="s">
        <v>6</v>
      </c>
      <c r="J401">
        <v>240</v>
      </c>
      <c r="K401" t="s">
        <v>861</v>
      </c>
      <c r="L401" t="s">
        <v>936</v>
      </c>
      <c r="M401">
        <v>77</v>
      </c>
      <c r="N401" t="s">
        <v>970</v>
      </c>
      <c r="O401">
        <v>8</v>
      </c>
      <c r="P401">
        <v>1667041</v>
      </c>
      <c r="Q401">
        <v>166704.1</v>
      </c>
      <c r="R401">
        <v>41673</v>
      </c>
      <c r="S401">
        <v>443.45763888888899</v>
      </c>
      <c r="T401">
        <v>2015</v>
      </c>
      <c r="U401">
        <v>4</v>
      </c>
      <c r="V401" t="s">
        <v>1007</v>
      </c>
    </row>
    <row r="402" spans="1:22" x14ac:dyDescent="0.25">
      <c r="A402" t="s">
        <v>370</v>
      </c>
      <c r="B402">
        <v>93</v>
      </c>
      <c r="C402">
        <v>123</v>
      </c>
      <c r="D402" t="s">
        <v>991</v>
      </c>
      <c r="E402">
        <v>0.1</v>
      </c>
      <c r="F402">
        <v>1</v>
      </c>
      <c r="G402" t="s">
        <v>174</v>
      </c>
      <c r="H402" t="s">
        <v>165</v>
      </c>
      <c r="I402" t="s">
        <v>6</v>
      </c>
      <c r="J402">
        <v>26</v>
      </c>
      <c r="K402" t="s">
        <v>861</v>
      </c>
      <c r="L402" t="s">
        <v>903</v>
      </c>
      <c r="M402">
        <v>43</v>
      </c>
      <c r="N402" t="s">
        <v>968</v>
      </c>
      <c r="O402">
        <v>6</v>
      </c>
      <c r="P402">
        <v>1420028</v>
      </c>
      <c r="Q402">
        <v>142002.79999999999</v>
      </c>
      <c r="R402">
        <v>41665</v>
      </c>
      <c r="S402">
        <v>429.45763888888899</v>
      </c>
      <c r="T402">
        <v>2015</v>
      </c>
      <c r="U402">
        <v>3</v>
      </c>
      <c r="V402" t="s">
        <v>1008</v>
      </c>
    </row>
    <row r="403" spans="1:22" x14ac:dyDescent="0.25">
      <c r="A403" t="s">
        <v>13</v>
      </c>
      <c r="B403">
        <v>335</v>
      </c>
      <c r="C403">
        <v>403</v>
      </c>
      <c r="D403" t="s">
        <v>991</v>
      </c>
      <c r="E403">
        <v>0.1</v>
      </c>
      <c r="F403">
        <v>1</v>
      </c>
      <c r="G403" t="s">
        <v>147</v>
      </c>
      <c r="H403" t="s">
        <v>5</v>
      </c>
      <c r="I403" t="s">
        <v>11</v>
      </c>
      <c r="J403">
        <v>315</v>
      </c>
      <c r="K403" t="s">
        <v>861</v>
      </c>
      <c r="L403" t="s">
        <v>945</v>
      </c>
      <c r="M403">
        <v>86</v>
      </c>
      <c r="N403" t="s">
        <v>986</v>
      </c>
      <c r="O403">
        <v>24</v>
      </c>
      <c r="P403">
        <v>5904717</v>
      </c>
      <c r="Q403">
        <v>590471.69999999995</v>
      </c>
      <c r="R403">
        <v>41694</v>
      </c>
      <c r="S403">
        <v>400.45763888888899</v>
      </c>
      <c r="T403">
        <v>2015</v>
      </c>
      <c r="U403">
        <v>3</v>
      </c>
      <c r="V403" t="s">
        <v>1008</v>
      </c>
    </row>
    <row r="404" spans="1:22" x14ac:dyDescent="0.25">
      <c r="A404" t="s">
        <v>13</v>
      </c>
      <c r="B404">
        <v>452</v>
      </c>
      <c r="C404">
        <v>44</v>
      </c>
      <c r="D404" t="s">
        <v>991</v>
      </c>
      <c r="E404">
        <v>0.1</v>
      </c>
      <c r="F404">
        <v>1</v>
      </c>
      <c r="G404" t="s">
        <v>179</v>
      </c>
      <c r="H404" t="s">
        <v>165</v>
      </c>
      <c r="I404" t="s">
        <v>6</v>
      </c>
      <c r="J404">
        <v>41</v>
      </c>
      <c r="K404" t="s">
        <v>861</v>
      </c>
      <c r="L404" t="s">
        <v>884</v>
      </c>
      <c r="M404">
        <v>24</v>
      </c>
      <c r="N404" t="s">
        <v>980</v>
      </c>
      <c r="O404">
        <v>18</v>
      </c>
      <c r="P404">
        <v>9333422</v>
      </c>
      <c r="Q404">
        <v>933342.2</v>
      </c>
      <c r="R404">
        <v>41699</v>
      </c>
      <c r="S404">
        <v>365.45763888888899</v>
      </c>
      <c r="T404">
        <v>2015</v>
      </c>
      <c r="U404">
        <v>3</v>
      </c>
      <c r="V404" t="s">
        <v>1008</v>
      </c>
    </row>
    <row r="405" spans="1:22" x14ac:dyDescent="0.25">
      <c r="A405" t="s">
        <v>370</v>
      </c>
      <c r="B405">
        <v>70</v>
      </c>
      <c r="C405">
        <v>18</v>
      </c>
      <c r="D405" t="s">
        <v>991</v>
      </c>
      <c r="E405">
        <v>0.1</v>
      </c>
      <c r="F405">
        <v>1</v>
      </c>
      <c r="G405" t="s">
        <v>15</v>
      </c>
      <c r="H405" t="s">
        <v>5</v>
      </c>
      <c r="I405" t="s">
        <v>13</v>
      </c>
      <c r="J405">
        <v>18</v>
      </c>
      <c r="K405" t="s">
        <v>861</v>
      </c>
      <c r="L405" t="s">
        <v>865</v>
      </c>
      <c r="M405">
        <v>5</v>
      </c>
      <c r="N405" t="s">
        <v>986</v>
      </c>
      <c r="O405">
        <v>24</v>
      </c>
      <c r="P405">
        <v>963979</v>
      </c>
      <c r="Q405">
        <v>96397.9</v>
      </c>
      <c r="R405">
        <v>41805</v>
      </c>
      <c r="S405">
        <v>564.45763888888905</v>
      </c>
      <c r="T405">
        <v>2015</v>
      </c>
      <c r="U405">
        <v>12</v>
      </c>
      <c r="V405" t="s">
        <v>1010</v>
      </c>
    </row>
    <row r="406" spans="1:22" x14ac:dyDescent="0.25">
      <c r="A406" t="s">
        <v>379</v>
      </c>
      <c r="B406">
        <v>198</v>
      </c>
      <c r="C406">
        <v>32</v>
      </c>
      <c r="D406" t="s">
        <v>991</v>
      </c>
      <c r="E406">
        <v>0.1</v>
      </c>
      <c r="F406">
        <v>1</v>
      </c>
      <c r="G406" t="s">
        <v>21</v>
      </c>
      <c r="H406" t="s">
        <v>5</v>
      </c>
      <c r="I406" t="s">
        <v>13</v>
      </c>
      <c r="J406">
        <v>32</v>
      </c>
      <c r="K406" t="s">
        <v>861</v>
      </c>
      <c r="L406" t="s">
        <v>873</v>
      </c>
      <c r="M406">
        <v>13</v>
      </c>
      <c r="N406" t="s">
        <v>983</v>
      </c>
      <c r="O406">
        <v>21</v>
      </c>
      <c r="P406">
        <v>3216251</v>
      </c>
      <c r="Q406">
        <v>321625.09999999998</v>
      </c>
      <c r="R406">
        <v>41960</v>
      </c>
      <c r="S406">
        <v>409.45763888888899</v>
      </c>
      <c r="T406">
        <v>2015</v>
      </c>
      <c r="U406">
        <v>12</v>
      </c>
      <c r="V406" t="s">
        <v>1010</v>
      </c>
    </row>
    <row r="407" spans="1:22" x14ac:dyDescent="0.25">
      <c r="A407" t="s">
        <v>379</v>
      </c>
      <c r="B407">
        <v>289</v>
      </c>
      <c r="C407">
        <v>106</v>
      </c>
      <c r="D407" t="s">
        <v>991</v>
      </c>
      <c r="E407">
        <v>0.1</v>
      </c>
      <c r="F407">
        <v>1</v>
      </c>
      <c r="G407" t="s">
        <v>36</v>
      </c>
      <c r="H407" t="s">
        <v>5</v>
      </c>
      <c r="I407" t="s">
        <v>6</v>
      </c>
      <c r="J407">
        <v>91</v>
      </c>
      <c r="K407" t="s">
        <v>861</v>
      </c>
      <c r="L407" t="s">
        <v>865</v>
      </c>
      <c r="M407">
        <v>5</v>
      </c>
      <c r="N407" t="s">
        <v>967</v>
      </c>
      <c r="O407">
        <v>5</v>
      </c>
      <c r="P407">
        <v>4950078</v>
      </c>
      <c r="Q407">
        <v>495007.8</v>
      </c>
      <c r="R407">
        <v>41897</v>
      </c>
      <c r="S407">
        <v>472.45763888888899</v>
      </c>
      <c r="T407">
        <v>2015</v>
      </c>
      <c r="U407">
        <v>12</v>
      </c>
      <c r="V407" t="s">
        <v>1010</v>
      </c>
    </row>
    <row r="408" spans="1:22" x14ac:dyDescent="0.25">
      <c r="A408" t="s">
        <v>370</v>
      </c>
      <c r="B408">
        <v>146</v>
      </c>
      <c r="C408">
        <v>152</v>
      </c>
      <c r="D408" t="s">
        <v>991</v>
      </c>
      <c r="E408">
        <v>0.1</v>
      </c>
      <c r="F408">
        <v>1</v>
      </c>
      <c r="G408" t="s">
        <v>49</v>
      </c>
      <c r="H408" t="s">
        <v>5</v>
      </c>
      <c r="I408" t="s">
        <v>11</v>
      </c>
      <c r="J408">
        <v>121</v>
      </c>
      <c r="K408" t="s">
        <v>861</v>
      </c>
      <c r="L408" t="s">
        <v>893</v>
      </c>
      <c r="M408">
        <v>33</v>
      </c>
      <c r="N408" t="s">
        <v>977</v>
      </c>
      <c r="O408">
        <v>15</v>
      </c>
      <c r="P408">
        <v>2197463</v>
      </c>
      <c r="Q408">
        <v>219746.3</v>
      </c>
      <c r="R408">
        <v>41939</v>
      </c>
      <c r="S408">
        <v>430.45763888888899</v>
      </c>
      <c r="T408">
        <v>2015</v>
      </c>
      <c r="U408">
        <v>12</v>
      </c>
      <c r="V408" t="s">
        <v>1010</v>
      </c>
    </row>
    <row r="409" spans="1:22" x14ac:dyDescent="0.25">
      <c r="A409" t="s">
        <v>13</v>
      </c>
      <c r="B409">
        <v>477</v>
      </c>
      <c r="C409">
        <v>156</v>
      </c>
      <c r="D409" t="s">
        <v>991</v>
      </c>
      <c r="E409">
        <v>0.1</v>
      </c>
      <c r="F409">
        <v>1</v>
      </c>
      <c r="G409" t="s">
        <v>314</v>
      </c>
      <c r="H409" t="s">
        <v>289</v>
      </c>
      <c r="I409" t="s">
        <v>11</v>
      </c>
      <c r="J409">
        <v>124</v>
      </c>
      <c r="K409" t="s">
        <v>861</v>
      </c>
      <c r="L409" t="s">
        <v>910</v>
      </c>
      <c r="M409">
        <v>50</v>
      </c>
      <c r="N409" t="s">
        <v>967</v>
      </c>
      <c r="O409">
        <v>5</v>
      </c>
      <c r="P409">
        <v>11288775</v>
      </c>
      <c r="Q409">
        <v>1128877.5</v>
      </c>
      <c r="R409">
        <v>41723</v>
      </c>
      <c r="S409">
        <v>646.45763888888905</v>
      </c>
      <c r="T409">
        <v>2015</v>
      </c>
      <c r="U409">
        <v>12</v>
      </c>
      <c r="V409" t="s">
        <v>1010</v>
      </c>
    </row>
    <row r="410" spans="1:22" x14ac:dyDescent="0.25">
      <c r="A410" t="s">
        <v>13</v>
      </c>
      <c r="B410">
        <v>326</v>
      </c>
      <c r="C410">
        <v>244</v>
      </c>
      <c r="D410" t="s">
        <v>991</v>
      </c>
      <c r="E410">
        <v>0.1</v>
      </c>
      <c r="F410">
        <v>1</v>
      </c>
      <c r="G410" t="s">
        <v>241</v>
      </c>
      <c r="H410" t="s">
        <v>165</v>
      </c>
      <c r="I410" t="s">
        <v>11</v>
      </c>
      <c r="J410">
        <v>195</v>
      </c>
      <c r="K410" t="s">
        <v>861</v>
      </c>
      <c r="L410" t="s">
        <v>877</v>
      </c>
      <c r="M410">
        <v>18</v>
      </c>
      <c r="N410" t="s">
        <v>986</v>
      </c>
      <c r="O410">
        <v>24</v>
      </c>
      <c r="P410">
        <v>5672329</v>
      </c>
      <c r="Q410">
        <v>567232.9</v>
      </c>
      <c r="R410">
        <v>41956</v>
      </c>
      <c r="S410">
        <v>413.45763888888899</v>
      </c>
      <c r="T410">
        <v>2015</v>
      </c>
      <c r="U410">
        <v>12</v>
      </c>
      <c r="V410" t="s">
        <v>1010</v>
      </c>
    </row>
    <row r="411" spans="1:22" x14ac:dyDescent="0.25">
      <c r="A411" t="s">
        <v>13</v>
      </c>
      <c r="B411">
        <v>415</v>
      </c>
      <c r="C411">
        <v>401</v>
      </c>
      <c r="D411" t="s">
        <v>991</v>
      </c>
      <c r="E411">
        <v>0.1</v>
      </c>
      <c r="F411">
        <v>1</v>
      </c>
      <c r="G411" t="s">
        <v>351</v>
      </c>
      <c r="H411" t="s">
        <v>289</v>
      </c>
      <c r="I411" t="s">
        <v>11</v>
      </c>
      <c r="J411">
        <v>314</v>
      </c>
      <c r="K411" t="s">
        <v>861</v>
      </c>
      <c r="L411" t="s">
        <v>944</v>
      </c>
      <c r="M411">
        <v>85</v>
      </c>
      <c r="N411" t="s">
        <v>974</v>
      </c>
      <c r="O411">
        <v>12</v>
      </c>
      <c r="P411">
        <v>8018865</v>
      </c>
      <c r="Q411">
        <v>801886.5</v>
      </c>
      <c r="R411">
        <v>41858</v>
      </c>
      <c r="S411">
        <v>511.45763888888899</v>
      </c>
      <c r="T411">
        <v>2015</v>
      </c>
      <c r="U411">
        <v>12</v>
      </c>
      <c r="V411" t="s">
        <v>1010</v>
      </c>
    </row>
    <row r="412" spans="1:22" x14ac:dyDescent="0.25">
      <c r="A412" t="s">
        <v>13</v>
      </c>
      <c r="B412">
        <v>445</v>
      </c>
      <c r="C412">
        <v>406</v>
      </c>
      <c r="D412" t="s">
        <v>991</v>
      </c>
      <c r="E412">
        <v>0.1</v>
      </c>
      <c r="F412">
        <v>1</v>
      </c>
      <c r="G412" t="s">
        <v>149</v>
      </c>
      <c r="H412" t="s">
        <v>5</v>
      </c>
      <c r="I412" t="s">
        <v>11</v>
      </c>
      <c r="J412">
        <v>317</v>
      </c>
      <c r="K412" t="s">
        <v>861</v>
      </c>
      <c r="L412" t="s">
        <v>889</v>
      </c>
      <c r="M412">
        <v>54</v>
      </c>
      <c r="N412" t="s">
        <v>979</v>
      </c>
      <c r="O412">
        <v>17</v>
      </c>
      <c r="P412">
        <v>9192164</v>
      </c>
      <c r="Q412">
        <v>919216.4</v>
      </c>
      <c r="R412">
        <v>41983</v>
      </c>
      <c r="S412">
        <v>386.45763888888899</v>
      </c>
      <c r="T412">
        <v>2015</v>
      </c>
      <c r="U412">
        <v>12</v>
      </c>
      <c r="V412" t="s">
        <v>1010</v>
      </c>
    </row>
    <row r="413" spans="1:22" x14ac:dyDescent="0.25">
      <c r="A413" t="s">
        <v>379</v>
      </c>
      <c r="B413">
        <v>261</v>
      </c>
      <c r="C413">
        <v>439</v>
      </c>
      <c r="D413" t="s">
        <v>991</v>
      </c>
      <c r="E413">
        <v>0.1</v>
      </c>
      <c r="F413">
        <v>1</v>
      </c>
      <c r="G413" t="s">
        <v>357</v>
      </c>
      <c r="H413" t="s">
        <v>289</v>
      </c>
      <c r="I413" t="s">
        <v>11</v>
      </c>
      <c r="J413">
        <v>336</v>
      </c>
      <c r="K413" t="s">
        <v>861</v>
      </c>
      <c r="L413" t="s">
        <v>954</v>
      </c>
      <c r="M413">
        <v>95</v>
      </c>
      <c r="N413" t="s">
        <v>970</v>
      </c>
      <c r="O413">
        <v>8</v>
      </c>
      <c r="P413">
        <v>4334161</v>
      </c>
      <c r="Q413">
        <v>433416.1</v>
      </c>
      <c r="R413">
        <v>41654</v>
      </c>
      <c r="S413">
        <v>715.45763888888905</v>
      </c>
      <c r="T413">
        <v>2015</v>
      </c>
      <c r="U413">
        <v>12</v>
      </c>
      <c r="V413" t="s">
        <v>1010</v>
      </c>
    </row>
    <row r="414" spans="1:22" x14ac:dyDescent="0.25">
      <c r="A414" t="s">
        <v>13</v>
      </c>
      <c r="B414">
        <v>399</v>
      </c>
      <c r="C414">
        <v>254</v>
      </c>
      <c r="D414" t="s">
        <v>991</v>
      </c>
      <c r="E414">
        <v>0.1</v>
      </c>
      <c r="F414">
        <v>1</v>
      </c>
      <c r="G414" t="s">
        <v>312</v>
      </c>
      <c r="H414" t="s">
        <v>289</v>
      </c>
      <c r="I414" t="s">
        <v>11</v>
      </c>
      <c r="J414">
        <v>119</v>
      </c>
      <c r="K414" t="s">
        <v>861</v>
      </c>
      <c r="L414" t="s">
        <v>889</v>
      </c>
      <c r="M414">
        <v>54</v>
      </c>
      <c r="N414" t="s">
        <v>969</v>
      </c>
      <c r="O414">
        <v>7</v>
      </c>
      <c r="P414">
        <v>7363574</v>
      </c>
      <c r="Q414">
        <v>736357.4</v>
      </c>
      <c r="R414">
        <v>41938</v>
      </c>
      <c r="S414">
        <v>431.45763888888899</v>
      </c>
      <c r="T414">
        <v>2015</v>
      </c>
      <c r="U414">
        <v>12</v>
      </c>
      <c r="V414" t="s">
        <v>1010</v>
      </c>
    </row>
    <row r="415" spans="1:22" x14ac:dyDescent="0.25">
      <c r="A415" t="s">
        <v>13</v>
      </c>
      <c r="B415">
        <v>345</v>
      </c>
      <c r="C415">
        <v>303</v>
      </c>
      <c r="D415" t="s">
        <v>991</v>
      </c>
      <c r="E415">
        <v>0.1</v>
      </c>
      <c r="F415">
        <v>1</v>
      </c>
      <c r="G415" t="s">
        <v>106</v>
      </c>
      <c r="H415" t="s">
        <v>5</v>
      </c>
      <c r="I415" t="s">
        <v>6</v>
      </c>
      <c r="J415">
        <v>239</v>
      </c>
      <c r="K415" t="s">
        <v>861</v>
      </c>
      <c r="L415" t="s">
        <v>935</v>
      </c>
      <c r="M415">
        <v>76</v>
      </c>
      <c r="N415" t="s">
        <v>984</v>
      </c>
      <c r="O415">
        <v>22</v>
      </c>
      <c r="P415">
        <v>6022755</v>
      </c>
      <c r="Q415">
        <v>602275.5</v>
      </c>
      <c r="R415">
        <v>41884</v>
      </c>
      <c r="S415">
        <v>485.45763888888899</v>
      </c>
      <c r="T415">
        <v>2015</v>
      </c>
      <c r="U415">
        <v>12</v>
      </c>
      <c r="V415" t="s">
        <v>1010</v>
      </c>
    </row>
    <row r="416" spans="1:22" x14ac:dyDescent="0.25">
      <c r="A416" t="s">
        <v>370</v>
      </c>
      <c r="B416">
        <v>106</v>
      </c>
      <c r="C416">
        <v>33</v>
      </c>
      <c r="D416" t="s">
        <v>991</v>
      </c>
      <c r="E416">
        <v>0.1</v>
      </c>
      <c r="F416">
        <v>1</v>
      </c>
      <c r="G416" t="s">
        <v>22</v>
      </c>
      <c r="H416" t="s">
        <v>5</v>
      </c>
      <c r="I416" t="s">
        <v>6</v>
      </c>
      <c r="J416">
        <v>33</v>
      </c>
      <c r="K416" t="s">
        <v>861</v>
      </c>
      <c r="L416" t="s">
        <v>880</v>
      </c>
      <c r="M416">
        <v>21</v>
      </c>
      <c r="N416" t="s">
        <v>987</v>
      </c>
      <c r="O416">
        <v>25</v>
      </c>
      <c r="P416">
        <v>1571606</v>
      </c>
      <c r="Q416">
        <v>157160.6</v>
      </c>
      <c r="R416">
        <v>41925</v>
      </c>
      <c r="S416">
        <v>444.45763888888899</v>
      </c>
      <c r="T416">
        <v>2015</v>
      </c>
      <c r="U416">
        <v>12</v>
      </c>
      <c r="V416" t="s">
        <v>1010</v>
      </c>
    </row>
    <row r="417" spans="1:22" x14ac:dyDescent="0.25">
      <c r="A417" t="s">
        <v>379</v>
      </c>
      <c r="B417">
        <v>279</v>
      </c>
      <c r="C417">
        <v>209</v>
      </c>
      <c r="D417" t="s">
        <v>991</v>
      </c>
      <c r="E417">
        <v>0.1</v>
      </c>
      <c r="F417">
        <v>1</v>
      </c>
      <c r="G417" t="s">
        <v>319</v>
      </c>
      <c r="H417" t="s">
        <v>289</v>
      </c>
      <c r="I417" t="s">
        <v>11</v>
      </c>
      <c r="J417">
        <v>165</v>
      </c>
      <c r="K417" t="s">
        <v>861</v>
      </c>
      <c r="L417" t="s">
        <v>915</v>
      </c>
      <c r="M417">
        <v>56</v>
      </c>
      <c r="N417" t="s">
        <v>983</v>
      </c>
      <c r="O417">
        <v>21</v>
      </c>
      <c r="P417">
        <v>4749888</v>
      </c>
      <c r="Q417">
        <v>474988.79999999999</v>
      </c>
      <c r="R417">
        <v>41726</v>
      </c>
      <c r="S417">
        <v>643.45763888888905</v>
      </c>
      <c r="T417">
        <v>2015</v>
      </c>
      <c r="U417">
        <v>12</v>
      </c>
      <c r="V417" t="s">
        <v>1010</v>
      </c>
    </row>
    <row r="418" spans="1:22" x14ac:dyDescent="0.25">
      <c r="A418" t="s">
        <v>370</v>
      </c>
      <c r="B418">
        <v>36</v>
      </c>
      <c r="C418">
        <v>419</v>
      </c>
      <c r="D418" t="s">
        <v>991</v>
      </c>
      <c r="E418">
        <v>0.1</v>
      </c>
      <c r="F418">
        <v>1</v>
      </c>
      <c r="G418" t="s">
        <v>280</v>
      </c>
      <c r="H418" t="s">
        <v>165</v>
      </c>
      <c r="I418" t="s">
        <v>11</v>
      </c>
      <c r="J418">
        <v>327</v>
      </c>
      <c r="K418" t="s">
        <v>861</v>
      </c>
      <c r="L418" t="s">
        <v>947</v>
      </c>
      <c r="M418">
        <v>88</v>
      </c>
      <c r="N418" t="s">
        <v>965</v>
      </c>
      <c r="O418">
        <v>3</v>
      </c>
      <c r="P418">
        <v>397544</v>
      </c>
      <c r="Q418">
        <v>39754.400000000001</v>
      </c>
      <c r="R418">
        <v>41677</v>
      </c>
      <c r="S418">
        <v>692.45763888888905</v>
      </c>
      <c r="T418">
        <v>2015</v>
      </c>
      <c r="U418">
        <v>12</v>
      </c>
      <c r="V418" t="s">
        <v>1010</v>
      </c>
    </row>
    <row r="419" spans="1:22" x14ac:dyDescent="0.25">
      <c r="A419" t="s">
        <v>379</v>
      </c>
      <c r="B419">
        <v>208</v>
      </c>
      <c r="C419">
        <v>333</v>
      </c>
      <c r="D419" t="s">
        <v>991</v>
      </c>
      <c r="E419">
        <v>0.1</v>
      </c>
      <c r="F419">
        <v>1</v>
      </c>
      <c r="G419" t="s">
        <v>172</v>
      </c>
      <c r="H419" t="s">
        <v>165</v>
      </c>
      <c r="I419" t="s">
        <v>11</v>
      </c>
      <c r="J419">
        <v>20</v>
      </c>
      <c r="K419" t="s">
        <v>861</v>
      </c>
      <c r="L419" t="s">
        <v>873</v>
      </c>
      <c r="M419">
        <v>13</v>
      </c>
      <c r="N419" t="s">
        <v>985</v>
      </c>
      <c r="O419">
        <v>23</v>
      </c>
      <c r="P419">
        <v>3378308</v>
      </c>
      <c r="Q419">
        <v>337830.8</v>
      </c>
      <c r="R419">
        <v>41943</v>
      </c>
      <c r="S419">
        <v>426.45763888888899</v>
      </c>
      <c r="T419">
        <v>2015</v>
      </c>
      <c r="U419">
        <v>12</v>
      </c>
      <c r="V419" t="s">
        <v>1010</v>
      </c>
    </row>
    <row r="420" spans="1:22" x14ac:dyDescent="0.25">
      <c r="A420" t="s">
        <v>13</v>
      </c>
      <c r="B420">
        <v>384</v>
      </c>
      <c r="C420">
        <v>210</v>
      </c>
      <c r="D420" t="s">
        <v>991</v>
      </c>
      <c r="E420">
        <v>0.1</v>
      </c>
      <c r="F420">
        <v>1</v>
      </c>
      <c r="G420" t="s">
        <v>228</v>
      </c>
      <c r="H420" t="s">
        <v>165</v>
      </c>
      <c r="I420" t="s">
        <v>11</v>
      </c>
      <c r="J420">
        <v>166</v>
      </c>
      <c r="K420" t="s">
        <v>861</v>
      </c>
      <c r="L420" t="s">
        <v>916</v>
      </c>
      <c r="M420">
        <v>57</v>
      </c>
      <c r="N420" t="s">
        <v>987</v>
      </c>
      <c r="O420">
        <v>25</v>
      </c>
      <c r="P420">
        <v>6971322</v>
      </c>
      <c r="Q420">
        <v>697132.2</v>
      </c>
      <c r="R420">
        <v>41691</v>
      </c>
      <c r="S420">
        <v>678.45763888888905</v>
      </c>
      <c r="T420">
        <v>2015</v>
      </c>
      <c r="U420">
        <v>12</v>
      </c>
      <c r="V420" t="s">
        <v>1010</v>
      </c>
    </row>
    <row r="421" spans="1:22" x14ac:dyDescent="0.25">
      <c r="A421" t="s">
        <v>13</v>
      </c>
      <c r="B421">
        <v>408</v>
      </c>
      <c r="C421">
        <v>312</v>
      </c>
      <c r="D421" t="s">
        <v>991</v>
      </c>
      <c r="E421">
        <v>0.1</v>
      </c>
      <c r="F421">
        <v>1</v>
      </c>
      <c r="G421" t="s">
        <v>333</v>
      </c>
      <c r="H421" t="s">
        <v>289</v>
      </c>
      <c r="I421" t="s">
        <v>11</v>
      </c>
      <c r="J421">
        <v>244</v>
      </c>
      <c r="K421" t="s">
        <v>861</v>
      </c>
      <c r="L421" t="s">
        <v>938</v>
      </c>
      <c r="M421">
        <v>79</v>
      </c>
      <c r="N421" t="s">
        <v>984</v>
      </c>
      <c r="O421">
        <v>22</v>
      </c>
      <c r="P421">
        <v>7749360</v>
      </c>
      <c r="Q421">
        <v>774936</v>
      </c>
      <c r="R421">
        <v>41904</v>
      </c>
      <c r="S421">
        <v>465.45763888888899</v>
      </c>
      <c r="T421">
        <v>2015</v>
      </c>
      <c r="U421">
        <v>12</v>
      </c>
      <c r="V421" t="s">
        <v>1010</v>
      </c>
    </row>
    <row r="422" spans="1:22" x14ac:dyDescent="0.25">
      <c r="A422" t="s">
        <v>13</v>
      </c>
      <c r="B422">
        <v>388</v>
      </c>
      <c r="C422">
        <v>216</v>
      </c>
      <c r="D422" t="s">
        <v>991</v>
      </c>
      <c r="E422">
        <v>0.1</v>
      </c>
      <c r="F422">
        <v>1</v>
      </c>
      <c r="G422" t="s">
        <v>80</v>
      </c>
      <c r="H422" t="s">
        <v>5</v>
      </c>
      <c r="I422" t="s">
        <v>11</v>
      </c>
      <c r="J422">
        <v>172</v>
      </c>
      <c r="K422" t="s">
        <v>861</v>
      </c>
      <c r="L422" t="s">
        <v>913</v>
      </c>
      <c r="M422">
        <v>53</v>
      </c>
      <c r="N422" t="s">
        <v>965</v>
      </c>
      <c r="O422">
        <v>3</v>
      </c>
      <c r="P422">
        <v>7027182</v>
      </c>
      <c r="Q422">
        <v>702718.2</v>
      </c>
      <c r="R422">
        <v>41661</v>
      </c>
      <c r="S422">
        <v>708.45763888888905</v>
      </c>
      <c r="T422">
        <v>2015</v>
      </c>
      <c r="U422">
        <v>12</v>
      </c>
      <c r="V422" t="s">
        <v>1010</v>
      </c>
    </row>
    <row r="423" spans="1:22" x14ac:dyDescent="0.25">
      <c r="A423" t="s">
        <v>13</v>
      </c>
      <c r="B423">
        <v>366</v>
      </c>
      <c r="C423">
        <v>375</v>
      </c>
      <c r="D423" t="s">
        <v>991</v>
      </c>
      <c r="E423">
        <v>0.1</v>
      </c>
      <c r="F423">
        <v>1</v>
      </c>
      <c r="G423" t="s">
        <v>347</v>
      </c>
      <c r="H423" t="s">
        <v>289</v>
      </c>
      <c r="I423" t="s">
        <v>11</v>
      </c>
      <c r="J423">
        <v>293</v>
      </c>
      <c r="K423" t="s">
        <v>861</v>
      </c>
      <c r="L423" t="s">
        <v>872</v>
      </c>
      <c r="M423">
        <v>12</v>
      </c>
      <c r="N423" t="s">
        <v>963</v>
      </c>
      <c r="O423">
        <v>1</v>
      </c>
      <c r="P423">
        <v>6461315</v>
      </c>
      <c r="Q423">
        <v>646131.5</v>
      </c>
      <c r="R423">
        <v>41713</v>
      </c>
      <c r="S423">
        <v>656.45763888888905</v>
      </c>
      <c r="T423">
        <v>2015</v>
      </c>
      <c r="U423">
        <v>12</v>
      </c>
      <c r="V423" t="s">
        <v>1010</v>
      </c>
    </row>
    <row r="424" spans="1:22" x14ac:dyDescent="0.25">
      <c r="A424" t="s">
        <v>13</v>
      </c>
      <c r="B424">
        <v>423</v>
      </c>
      <c r="C424">
        <v>61</v>
      </c>
      <c r="D424" t="s">
        <v>991</v>
      </c>
      <c r="E424">
        <v>0.1</v>
      </c>
      <c r="F424">
        <v>1</v>
      </c>
      <c r="G424" t="s">
        <v>185</v>
      </c>
      <c r="H424" t="s">
        <v>165</v>
      </c>
      <c r="I424" t="s">
        <v>6</v>
      </c>
      <c r="J424">
        <v>52</v>
      </c>
      <c r="K424" t="s">
        <v>861</v>
      </c>
      <c r="L424" t="s">
        <v>884</v>
      </c>
      <c r="M424">
        <v>24</v>
      </c>
      <c r="N424" t="s">
        <v>964</v>
      </c>
      <c r="O424">
        <v>2</v>
      </c>
      <c r="P424">
        <v>8326736</v>
      </c>
      <c r="Q424">
        <v>832673.6</v>
      </c>
      <c r="R424">
        <v>41991</v>
      </c>
      <c r="S424">
        <v>378.45763888888899</v>
      </c>
      <c r="T424">
        <v>2015</v>
      </c>
      <c r="U424">
        <v>12</v>
      </c>
      <c r="V424" t="s">
        <v>1010</v>
      </c>
    </row>
    <row r="425" spans="1:22" x14ac:dyDescent="0.25">
      <c r="A425" t="s">
        <v>13</v>
      </c>
      <c r="B425">
        <v>425</v>
      </c>
      <c r="C425">
        <v>46</v>
      </c>
      <c r="D425" t="s">
        <v>991</v>
      </c>
      <c r="E425">
        <v>0.1</v>
      </c>
      <c r="F425">
        <v>1</v>
      </c>
      <c r="G425" t="s">
        <v>180</v>
      </c>
      <c r="H425" t="s">
        <v>165</v>
      </c>
      <c r="I425" t="s">
        <v>11</v>
      </c>
      <c r="J425">
        <v>43</v>
      </c>
      <c r="K425" t="s">
        <v>861</v>
      </c>
      <c r="L425" t="s">
        <v>886</v>
      </c>
      <c r="M425">
        <v>26</v>
      </c>
      <c r="N425" t="s">
        <v>973</v>
      </c>
      <c r="O425">
        <v>11</v>
      </c>
      <c r="P425">
        <v>8357065</v>
      </c>
      <c r="Q425">
        <v>835706.5</v>
      </c>
      <c r="R425">
        <v>41937</v>
      </c>
      <c r="S425">
        <v>432.45763888888899</v>
      </c>
      <c r="T425">
        <v>2015</v>
      </c>
      <c r="U425">
        <v>12</v>
      </c>
      <c r="V425" t="s">
        <v>1010</v>
      </c>
    </row>
    <row r="426" spans="1:22" x14ac:dyDescent="0.25">
      <c r="A426" t="s">
        <v>13</v>
      </c>
      <c r="B426">
        <v>484</v>
      </c>
      <c r="C426">
        <v>279</v>
      </c>
      <c r="D426" t="s">
        <v>991</v>
      </c>
      <c r="E426">
        <v>0.1</v>
      </c>
      <c r="F426">
        <v>1</v>
      </c>
      <c r="G426" t="s">
        <v>252</v>
      </c>
      <c r="H426" t="s">
        <v>165</v>
      </c>
      <c r="I426" t="s">
        <v>11</v>
      </c>
      <c r="J426">
        <v>223</v>
      </c>
      <c r="K426" t="s">
        <v>861</v>
      </c>
      <c r="L426" t="s">
        <v>863</v>
      </c>
      <c r="M426">
        <v>3</v>
      </c>
      <c r="N426" t="s">
        <v>978</v>
      </c>
      <c r="O426">
        <v>16</v>
      </c>
      <c r="P426">
        <v>12166529</v>
      </c>
      <c r="Q426">
        <v>1216652.8999999999</v>
      </c>
      <c r="R426">
        <v>41760</v>
      </c>
      <c r="S426">
        <v>609.45763888888905</v>
      </c>
      <c r="T426">
        <v>2015</v>
      </c>
      <c r="U426">
        <v>12</v>
      </c>
      <c r="V426" t="s">
        <v>1010</v>
      </c>
    </row>
    <row r="427" spans="1:22" x14ac:dyDescent="0.25">
      <c r="A427" t="s">
        <v>13</v>
      </c>
      <c r="B427">
        <v>463</v>
      </c>
      <c r="C427">
        <v>52</v>
      </c>
      <c r="D427" t="s">
        <v>991</v>
      </c>
      <c r="E427">
        <v>0.1</v>
      </c>
      <c r="F427">
        <v>1</v>
      </c>
      <c r="G427" t="s">
        <v>26</v>
      </c>
      <c r="H427" t="s">
        <v>5</v>
      </c>
      <c r="I427" t="s">
        <v>11</v>
      </c>
      <c r="J427">
        <v>48</v>
      </c>
      <c r="K427" t="s">
        <v>861</v>
      </c>
      <c r="L427" t="s">
        <v>875</v>
      </c>
      <c r="M427">
        <v>15</v>
      </c>
      <c r="N427" t="s">
        <v>980</v>
      </c>
      <c r="O427">
        <v>18</v>
      </c>
      <c r="P427">
        <v>10021946</v>
      </c>
      <c r="Q427">
        <v>1002194.6</v>
      </c>
      <c r="R427">
        <v>41721</v>
      </c>
      <c r="S427">
        <v>648.45763888888905</v>
      </c>
      <c r="T427">
        <v>2015</v>
      </c>
      <c r="U427">
        <v>12</v>
      </c>
      <c r="V427" t="s">
        <v>1010</v>
      </c>
    </row>
    <row r="428" spans="1:22" x14ac:dyDescent="0.25">
      <c r="A428" t="s">
        <v>379</v>
      </c>
      <c r="B428">
        <v>197</v>
      </c>
      <c r="C428">
        <v>124</v>
      </c>
      <c r="D428" t="s">
        <v>991</v>
      </c>
      <c r="E428">
        <v>0.1</v>
      </c>
      <c r="F428">
        <v>1</v>
      </c>
      <c r="G428" t="s">
        <v>185</v>
      </c>
      <c r="H428" t="s">
        <v>165</v>
      </c>
      <c r="I428" t="s">
        <v>6</v>
      </c>
      <c r="J428">
        <v>52</v>
      </c>
      <c r="K428" t="s">
        <v>861</v>
      </c>
      <c r="L428" t="s">
        <v>884</v>
      </c>
      <c r="M428">
        <v>24</v>
      </c>
      <c r="N428" t="s">
        <v>982</v>
      </c>
      <c r="O428">
        <v>20</v>
      </c>
      <c r="P428">
        <v>3214265</v>
      </c>
      <c r="Q428">
        <v>321426.5</v>
      </c>
      <c r="R428">
        <v>41810</v>
      </c>
      <c r="S428">
        <v>559.45763888888905</v>
      </c>
      <c r="T428">
        <v>2015</v>
      </c>
      <c r="U428">
        <v>12</v>
      </c>
      <c r="V428" t="s">
        <v>1010</v>
      </c>
    </row>
    <row r="429" spans="1:22" x14ac:dyDescent="0.25">
      <c r="A429" t="s">
        <v>13</v>
      </c>
      <c r="B429">
        <v>417</v>
      </c>
      <c r="C429">
        <v>359</v>
      </c>
      <c r="D429" t="s">
        <v>991</v>
      </c>
      <c r="E429">
        <v>0.1</v>
      </c>
      <c r="F429">
        <v>1</v>
      </c>
      <c r="G429" t="s">
        <v>266</v>
      </c>
      <c r="H429" t="s">
        <v>165</v>
      </c>
      <c r="I429" t="s">
        <v>11</v>
      </c>
      <c r="J429">
        <v>280</v>
      </c>
      <c r="K429" t="s">
        <v>861</v>
      </c>
      <c r="L429" t="s">
        <v>872</v>
      </c>
      <c r="M429">
        <v>12</v>
      </c>
      <c r="N429" t="s">
        <v>977</v>
      </c>
      <c r="O429">
        <v>15</v>
      </c>
      <c r="P429">
        <v>8146942</v>
      </c>
      <c r="Q429">
        <v>814694.2</v>
      </c>
      <c r="R429">
        <v>41899</v>
      </c>
      <c r="S429">
        <v>470.45763888888899</v>
      </c>
      <c r="T429">
        <v>2015</v>
      </c>
      <c r="U429">
        <v>12</v>
      </c>
      <c r="V429" t="s">
        <v>1010</v>
      </c>
    </row>
    <row r="430" spans="1:22" x14ac:dyDescent="0.25">
      <c r="A430" t="s">
        <v>370</v>
      </c>
      <c r="B430">
        <v>76</v>
      </c>
      <c r="C430">
        <v>20</v>
      </c>
      <c r="D430" t="s">
        <v>991</v>
      </c>
      <c r="E430">
        <v>0.1</v>
      </c>
      <c r="F430">
        <v>1</v>
      </c>
      <c r="G430" t="s">
        <v>172</v>
      </c>
      <c r="H430" t="s">
        <v>165</v>
      </c>
      <c r="I430" t="s">
        <v>11</v>
      </c>
      <c r="J430">
        <v>20</v>
      </c>
      <c r="K430" t="s">
        <v>861</v>
      </c>
      <c r="L430" t="s">
        <v>873</v>
      </c>
      <c r="M430">
        <v>13</v>
      </c>
      <c r="N430" t="s">
        <v>983</v>
      </c>
      <c r="O430">
        <v>21</v>
      </c>
      <c r="P430">
        <v>1088347</v>
      </c>
      <c r="Q430">
        <v>108834.7</v>
      </c>
      <c r="R430">
        <v>41992</v>
      </c>
      <c r="S430">
        <v>377.45763888888899</v>
      </c>
      <c r="T430">
        <v>2015</v>
      </c>
      <c r="U430">
        <v>12</v>
      </c>
      <c r="V430" t="s">
        <v>1010</v>
      </c>
    </row>
    <row r="431" spans="1:22" x14ac:dyDescent="0.25">
      <c r="A431" t="s">
        <v>13</v>
      </c>
      <c r="B431">
        <v>418</v>
      </c>
      <c r="C431">
        <v>48</v>
      </c>
      <c r="D431" t="s">
        <v>991</v>
      </c>
      <c r="E431">
        <v>0.1</v>
      </c>
      <c r="F431">
        <v>1</v>
      </c>
      <c r="G431" t="s">
        <v>181</v>
      </c>
      <c r="H431" t="s">
        <v>165</v>
      </c>
      <c r="I431" t="s">
        <v>11</v>
      </c>
      <c r="J431">
        <v>45</v>
      </c>
      <c r="K431" t="s">
        <v>861</v>
      </c>
      <c r="L431" t="s">
        <v>887</v>
      </c>
      <c r="M431">
        <v>27</v>
      </c>
      <c r="N431" t="s">
        <v>982</v>
      </c>
      <c r="O431">
        <v>20</v>
      </c>
      <c r="P431">
        <v>8216030</v>
      </c>
      <c r="Q431">
        <v>821603</v>
      </c>
      <c r="R431">
        <v>41764</v>
      </c>
      <c r="S431">
        <v>605.45763888888905</v>
      </c>
      <c r="T431">
        <v>2015</v>
      </c>
      <c r="U431">
        <v>12</v>
      </c>
      <c r="V431" t="s">
        <v>1010</v>
      </c>
    </row>
    <row r="432" spans="1:22" x14ac:dyDescent="0.25">
      <c r="A432" t="s">
        <v>370</v>
      </c>
      <c r="B432">
        <v>83</v>
      </c>
      <c r="C432">
        <v>155</v>
      </c>
      <c r="D432" t="s">
        <v>991</v>
      </c>
      <c r="E432">
        <v>0.1</v>
      </c>
      <c r="F432">
        <v>1</v>
      </c>
      <c r="G432" t="s">
        <v>51</v>
      </c>
      <c r="H432" t="s">
        <v>5</v>
      </c>
      <c r="I432" t="s">
        <v>11</v>
      </c>
      <c r="J432">
        <v>123</v>
      </c>
      <c r="K432" t="s">
        <v>861</v>
      </c>
      <c r="L432" t="s">
        <v>909</v>
      </c>
      <c r="M432">
        <v>49</v>
      </c>
      <c r="N432" t="s">
        <v>965</v>
      </c>
      <c r="O432">
        <v>3</v>
      </c>
      <c r="P432">
        <v>1211056</v>
      </c>
      <c r="Q432">
        <v>121105.60000000001</v>
      </c>
      <c r="R432">
        <v>41913</v>
      </c>
      <c r="S432">
        <v>456.45763888888899</v>
      </c>
      <c r="T432">
        <v>2015</v>
      </c>
      <c r="U432">
        <v>12</v>
      </c>
      <c r="V432" t="s">
        <v>1010</v>
      </c>
    </row>
    <row r="433" spans="1:22" x14ac:dyDescent="0.25">
      <c r="A433" t="s">
        <v>13</v>
      </c>
      <c r="B433">
        <v>405</v>
      </c>
      <c r="C433">
        <v>336</v>
      </c>
      <c r="D433" t="s">
        <v>991</v>
      </c>
      <c r="E433">
        <v>0.1</v>
      </c>
      <c r="F433">
        <v>1</v>
      </c>
      <c r="G433" t="s">
        <v>265</v>
      </c>
      <c r="H433" t="s">
        <v>165</v>
      </c>
      <c r="I433" t="s">
        <v>11</v>
      </c>
      <c r="J433">
        <v>259</v>
      </c>
      <c r="K433" t="s">
        <v>861</v>
      </c>
      <c r="L433" t="s">
        <v>889</v>
      </c>
      <c r="M433">
        <v>54</v>
      </c>
      <c r="N433" t="s">
        <v>983</v>
      </c>
      <c r="O433">
        <v>21</v>
      </c>
      <c r="P433">
        <v>7695672</v>
      </c>
      <c r="Q433">
        <v>769567.2</v>
      </c>
      <c r="R433">
        <v>41766</v>
      </c>
      <c r="S433">
        <v>603.45763888888905</v>
      </c>
      <c r="T433">
        <v>2015</v>
      </c>
      <c r="U433">
        <v>12</v>
      </c>
      <c r="V433" t="s">
        <v>1010</v>
      </c>
    </row>
    <row r="434" spans="1:22" x14ac:dyDescent="0.25">
      <c r="A434" t="s">
        <v>379</v>
      </c>
      <c r="B434">
        <v>199</v>
      </c>
      <c r="C434">
        <v>365</v>
      </c>
      <c r="D434" t="s">
        <v>991</v>
      </c>
      <c r="E434">
        <v>0.1</v>
      </c>
      <c r="F434">
        <v>1</v>
      </c>
      <c r="G434" t="s">
        <v>269</v>
      </c>
      <c r="H434" t="s">
        <v>165</v>
      </c>
      <c r="I434" t="s">
        <v>11</v>
      </c>
      <c r="J434">
        <v>286</v>
      </c>
      <c r="K434" t="s">
        <v>861</v>
      </c>
      <c r="L434" t="s">
        <v>869</v>
      </c>
      <c r="M434">
        <v>9</v>
      </c>
      <c r="N434" t="s">
        <v>977</v>
      </c>
      <c r="O434">
        <v>15</v>
      </c>
      <c r="P434">
        <v>3240465</v>
      </c>
      <c r="Q434">
        <v>324046.5</v>
      </c>
      <c r="R434">
        <v>41909</v>
      </c>
      <c r="S434">
        <v>460.45763888888899</v>
      </c>
      <c r="T434">
        <v>2015</v>
      </c>
      <c r="U434">
        <v>12</v>
      </c>
      <c r="V434" t="s">
        <v>1010</v>
      </c>
    </row>
    <row r="435" spans="1:22" x14ac:dyDescent="0.25">
      <c r="A435" t="s">
        <v>13</v>
      </c>
      <c r="B435">
        <v>435</v>
      </c>
      <c r="C435">
        <v>334</v>
      </c>
      <c r="D435" t="s">
        <v>991</v>
      </c>
      <c r="E435">
        <v>0.1</v>
      </c>
      <c r="F435">
        <v>1</v>
      </c>
      <c r="G435" t="s">
        <v>264</v>
      </c>
      <c r="H435" t="s">
        <v>165</v>
      </c>
      <c r="I435" t="s">
        <v>11</v>
      </c>
      <c r="J435">
        <v>257</v>
      </c>
      <c r="K435" t="s">
        <v>861</v>
      </c>
      <c r="L435" t="s">
        <v>941</v>
      </c>
      <c r="M435">
        <v>82</v>
      </c>
      <c r="N435" t="s">
        <v>963</v>
      </c>
      <c r="O435">
        <v>1</v>
      </c>
      <c r="P435">
        <v>8821180</v>
      </c>
      <c r="Q435">
        <v>882118</v>
      </c>
      <c r="R435">
        <v>41724</v>
      </c>
      <c r="S435">
        <v>645.45763888888905</v>
      </c>
      <c r="T435">
        <v>2015</v>
      </c>
      <c r="U435">
        <v>12</v>
      </c>
      <c r="V435" t="s">
        <v>1010</v>
      </c>
    </row>
    <row r="436" spans="1:22" x14ac:dyDescent="0.25">
      <c r="A436" t="s">
        <v>13</v>
      </c>
      <c r="B436">
        <v>334</v>
      </c>
      <c r="C436">
        <v>335</v>
      </c>
      <c r="D436" t="s">
        <v>991</v>
      </c>
      <c r="E436">
        <v>0.1</v>
      </c>
      <c r="F436">
        <v>1</v>
      </c>
      <c r="G436" t="s">
        <v>336</v>
      </c>
      <c r="H436" t="s">
        <v>289</v>
      </c>
      <c r="I436" t="s">
        <v>11</v>
      </c>
      <c r="J436">
        <v>258</v>
      </c>
      <c r="K436" t="s">
        <v>861</v>
      </c>
      <c r="L436" t="s">
        <v>941</v>
      </c>
      <c r="M436">
        <v>82</v>
      </c>
      <c r="N436" t="s">
        <v>983</v>
      </c>
      <c r="O436">
        <v>21</v>
      </c>
      <c r="P436">
        <v>5812922</v>
      </c>
      <c r="Q436">
        <v>581292.19999999995</v>
      </c>
      <c r="R436">
        <v>41960</v>
      </c>
      <c r="S436">
        <v>409.45763888888899</v>
      </c>
      <c r="T436">
        <v>2015</v>
      </c>
      <c r="U436">
        <v>12</v>
      </c>
      <c r="V436" t="s">
        <v>1010</v>
      </c>
    </row>
    <row r="437" spans="1:22" x14ac:dyDescent="0.25">
      <c r="A437" t="s">
        <v>13</v>
      </c>
      <c r="B437">
        <v>349</v>
      </c>
      <c r="C437">
        <v>75</v>
      </c>
      <c r="D437" t="s">
        <v>991</v>
      </c>
      <c r="E437">
        <v>0.1</v>
      </c>
      <c r="F437">
        <v>1</v>
      </c>
      <c r="G437" t="s">
        <v>193</v>
      </c>
      <c r="H437" t="s">
        <v>165</v>
      </c>
      <c r="I437" t="s">
        <v>6</v>
      </c>
      <c r="J437">
        <v>63</v>
      </c>
      <c r="K437" t="s">
        <v>861</v>
      </c>
      <c r="L437" t="s">
        <v>888</v>
      </c>
      <c r="M437">
        <v>28</v>
      </c>
      <c r="N437" t="s">
        <v>967</v>
      </c>
      <c r="O437">
        <v>5</v>
      </c>
      <c r="P437">
        <v>6157545</v>
      </c>
      <c r="Q437">
        <v>615754.5</v>
      </c>
      <c r="R437">
        <v>41781</v>
      </c>
      <c r="S437">
        <v>588.45763888888905</v>
      </c>
      <c r="T437">
        <v>2015</v>
      </c>
      <c r="U437">
        <v>12</v>
      </c>
      <c r="V437" t="s">
        <v>1010</v>
      </c>
    </row>
    <row r="438" spans="1:22" x14ac:dyDescent="0.25">
      <c r="A438" t="s">
        <v>379</v>
      </c>
      <c r="B438">
        <v>168</v>
      </c>
      <c r="C438">
        <v>175</v>
      </c>
      <c r="D438" t="s">
        <v>991</v>
      </c>
      <c r="E438">
        <v>0.1</v>
      </c>
      <c r="F438">
        <v>1</v>
      </c>
      <c r="G438" t="s">
        <v>62</v>
      </c>
      <c r="H438" t="s">
        <v>5</v>
      </c>
      <c r="I438" t="s">
        <v>6</v>
      </c>
      <c r="J438">
        <v>140</v>
      </c>
      <c r="K438" t="s">
        <v>861</v>
      </c>
      <c r="L438" t="s">
        <v>863</v>
      </c>
      <c r="M438">
        <v>3</v>
      </c>
      <c r="N438" t="s">
        <v>978</v>
      </c>
      <c r="O438">
        <v>16</v>
      </c>
      <c r="P438">
        <v>2567520</v>
      </c>
      <c r="Q438">
        <v>256752</v>
      </c>
      <c r="R438">
        <v>41685</v>
      </c>
      <c r="S438">
        <v>684.45763888888905</v>
      </c>
      <c r="T438">
        <v>2015</v>
      </c>
      <c r="U438">
        <v>12</v>
      </c>
      <c r="V438" t="s">
        <v>1010</v>
      </c>
    </row>
    <row r="439" spans="1:22" x14ac:dyDescent="0.25">
      <c r="A439" t="s">
        <v>379</v>
      </c>
      <c r="B439">
        <v>213</v>
      </c>
      <c r="C439">
        <v>14</v>
      </c>
      <c r="D439" t="s">
        <v>991</v>
      </c>
      <c r="E439">
        <v>0.1</v>
      </c>
      <c r="F439">
        <v>1</v>
      </c>
      <c r="G439" t="s">
        <v>9</v>
      </c>
      <c r="H439" t="s">
        <v>5</v>
      </c>
      <c r="I439" t="s">
        <v>6</v>
      </c>
      <c r="J439">
        <v>14</v>
      </c>
      <c r="K439" t="s">
        <v>861</v>
      </c>
      <c r="L439" t="s">
        <v>870</v>
      </c>
      <c r="M439">
        <v>10</v>
      </c>
      <c r="N439" t="s">
        <v>982</v>
      </c>
      <c r="O439">
        <v>20</v>
      </c>
      <c r="P439">
        <v>3472976</v>
      </c>
      <c r="Q439">
        <v>347297.6</v>
      </c>
      <c r="R439">
        <v>41826</v>
      </c>
      <c r="S439">
        <v>512.45763888888905</v>
      </c>
      <c r="T439">
        <v>2015</v>
      </c>
      <c r="U439">
        <v>11</v>
      </c>
      <c r="V439" t="s">
        <v>1003</v>
      </c>
    </row>
    <row r="440" spans="1:22" x14ac:dyDescent="0.25">
      <c r="A440" t="s">
        <v>13</v>
      </c>
      <c r="B440">
        <v>393</v>
      </c>
      <c r="C440">
        <v>35</v>
      </c>
      <c r="D440" t="s">
        <v>991</v>
      </c>
      <c r="E440">
        <v>0.1</v>
      </c>
      <c r="F440">
        <v>1</v>
      </c>
      <c r="G440" t="s">
        <v>9</v>
      </c>
      <c r="H440" t="s">
        <v>5</v>
      </c>
      <c r="I440" t="s">
        <v>6</v>
      </c>
      <c r="J440">
        <v>14</v>
      </c>
      <c r="K440" t="s">
        <v>861</v>
      </c>
      <c r="L440" t="s">
        <v>870</v>
      </c>
      <c r="M440">
        <v>10</v>
      </c>
      <c r="N440" t="s">
        <v>987</v>
      </c>
      <c r="O440">
        <v>25</v>
      </c>
      <c r="P440">
        <v>7205496</v>
      </c>
      <c r="Q440">
        <v>720549.6</v>
      </c>
      <c r="R440">
        <v>41939</v>
      </c>
      <c r="S440">
        <v>399.45763888888899</v>
      </c>
      <c r="T440">
        <v>2015</v>
      </c>
      <c r="U440">
        <v>11</v>
      </c>
      <c r="V440" t="s">
        <v>1003</v>
      </c>
    </row>
    <row r="441" spans="1:22" x14ac:dyDescent="0.25">
      <c r="A441" t="s">
        <v>13</v>
      </c>
      <c r="B441">
        <v>467</v>
      </c>
      <c r="C441">
        <v>115</v>
      </c>
      <c r="D441" t="s">
        <v>991</v>
      </c>
      <c r="E441">
        <v>0.1</v>
      </c>
      <c r="F441">
        <v>1</v>
      </c>
      <c r="G441" t="s">
        <v>39</v>
      </c>
      <c r="H441" t="s">
        <v>5</v>
      </c>
      <c r="I441" t="s">
        <v>13</v>
      </c>
      <c r="J441">
        <v>97</v>
      </c>
      <c r="K441" t="s">
        <v>861</v>
      </c>
      <c r="L441" t="s">
        <v>863</v>
      </c>
      <c r="M441">
        <v>3</v>
      </c>
      <c r="N441" t="s">
        <v>985</v>
      </c>
      <c r="O441">
        <v>23</v>
      </c>
      <c r="P441">
        <v>10142938</v>
      </c>
      <c r="Q441">
        <v>1014293.8</v>
      </c>
      <c r="R441">
        <v>41722</v>
      </c>
      <c r="S441">
        <v>616.45763888888905</v>
      </c>
      <c r="T441">
        <v>2015</v>
      </c>
      <c r="U441">
        <v>11</v>
      </c>
      <c r="V441" t="s">
        <v>1003</v>
      </c>
    </row>
    <row r="442" spans="1:22" x14ac:dyDescent="0.25">
      <c r="A442" t="s">
        <v>379</v>
      </c>
      <c r="B442">
        <v>163</v>
      </c>
      <c r="C442">
        <v>129</v>
      </c>
      <c r="D442" t="s">
        <v>991</v>
      </c>
      <c r="E442">
        <v>0.1</v>
      </c>
      <c r="F442">
        <v>1</v>
      </c>
      <c r="G442" t="s">
        <v>44</v>
      </c>
      <c r="H442" t="s">
        <v>5</v>
      </c>
      <c r="I442" t="s">
        <v>11</v>
      </c>
      <c r="J442">
        <v>106</v>
      </c>
      <c r="K442" t="s">
        <v>861</v>
      </c>
      <c r="L442" t="s">
        <v>904</v>
      </c>
      <c r="M442">
        <v>44</v>
      </c>
      <c r="N442" t="s">
        <v>969</v>
      </c>
      <c r="O442">
        <v>7</v>
      </c>
      <c r="P442">
        <v>2475475</v>
      </c>
      <c r="Q442">
        <v>247547.5</v>
      </c>
      <c r="R442">
        <v>41926</v>
      </c>
      <c r="S442">
        <v>412.45763888888899</v>
      </c>
      <c r="T442">
        <v>2015</v>
      </c>
      <c r="U442">
        <v>11</v>
      </c>
      <c r="V442" t="s">
        <v>1003</v>
      </c>
    </row>
    <row r="443" spans="1:22" x14ac:dyDescent="0.25">
      <c r="A443" t="s">
        <v>13</v>
      </c>
      <c r="B443">
        <v>483</v>
      </c>
      <c r="C443">
        <v>428</v>
      </c>
      <c r="D443" t="s">
        <v>991</v>
      </c>
      <c r="E443">
        <v>0.1</v>
      </c>
      <c r="F443">
        <v>1</v>
      </c>
      <c r="G443" t="s">
        <v>354</v>
      </c>
      <c r="H443" t="s">
        <v>289</v>
      </c>
      <c r="I443" t="s">
        <v>13</v>
      </c>
      <c r="J443">
        <v>329</v>
      </c>
      <c r="K443" t="s">
        <v>861</v>
      </c>
      <c r="L443" t="s">
        <v>949</v>
      </c>
      <c r="M443">
        <v>90</v>
      </c>
      <c r="N443" t="s">
        <v>964</v>
      </c>
      <c r="O443">
        <v>2</v>
      </c>
      <c r="P443">
        <v>11888801</v>
      </c>
      <c r="Q443">
        <v>1188880.1000000001</v>
      </c>
      <c r="R443">
        <v>41648</v>
      </c>
      <c r="S443">
        <v>690.45763888888905</v>
      </c>
      <c r="T443">
        <v>2015</v>
      </c>
      <c r="U443">
        <v>11</v>
      </c>
      <c r="V443" t="s">
        <v>1003</v>
      </c>
    </row>
    <row r="444" spans="1:22" x14ac:dyDescent="0.25">
      <c r="A444" t="s">
        <v>13</v>
      </c>
      <c r="B444">
        <v>360</v>
      </c>
      <c r="C444">
        <v>173</v>
      </c>
      <c r="D444" t="s">
        <v>991</v>
      </c>
      <c r="E444">
        <v>0.1</v>
      </c>
      <c r="F444">
        <v>1</v>
      </c>
      <c r="G444" t="s">
        <v>185</v>
      </c>
      <c r="H444" t="s">
        <v>165</v>
      </c>
      <c r="I444" t="s">
        <v>6</v>
      </c>
      <c r="J444">
        <v>52</v>
      </c>
      <c r="K444" t="s">
        <v>861</v>
      </c>
      <c r="L444" t="s">
        <v>863</v>
      </c>
      <c r="M444">
        <v>3</v>
      </c>
      <c r="N444" t="s">
        <v>981</v>
      </c>
      <c r="O444">
        <v>19</v>
      </c>
      <c r="P444">
        <v>6335917</v>
      </c>
      <c r="Q444">
        <v>633591.69999999995</v>
      </c>
      <c r="R444">
        <v>41756</v>
      </c>
      <c r="S444">
        <v>582.45763888888905</v>
      </c>
      <c r="T444">
        <v>2015</v>
      </c>
      <c r="U444">
        <v>11</v>
      </c>
      <c r="V444" t="s">
        <v>1003</v>
      </c>
    </row>
    <row r="445" spans="1:22" x14ac:dyDescent="0.25">
      <c r="A445" t="s">
        <v>13</v>
      </c>
      <c r="B445">
        <v>386</v>
      </c>
      <c r="C445">
        <v>45</v>
      </c>
      <c r="D445" t="s">
        <v>991</v>
      </c>
      <c r="E445">
        <v>0.1</v>
      </c>
      <c r="F445">
        <v>1</v>
      </c>
      <c r="G445" t="s">
        <v>25</v>
      </c>
      <c r="H445" t="s">
        <v>5</v>
      </c>
      <c r="I445" t="s">
        <v>6</v>
      </c>
      <c r="J445">
        <v>42</v>
      </c>
      <c r="K445" t="s">
        <v>861</v>
      </c>
      <c r="L445" t="s">
        <v>885</v>
      </c>
      <c r="M445">
        <v>25</v>
      </c>
      <c r="N445" t="s">
        <v>963</v>
      </c>
      <c r="O445">
        <v>1</v>
      </c>
      <c r="P445">
        <v>7012618</v>
      </c>
      <c r="Q445">
        <v>701261.8</v>
      </c>
      <c r="R445">
        <v>41796</v>
      </c>
      <c r="S445">
        <v>542.45763888888905</v>
      </c>
      <c r="T445">
        <v>2015</v>
      </c>
      <c r="U445">
        <v>11</v>
      </c>
      <c r="V445" t="s">
        <v>1003</v>
      </c>
    </row>
    <row r="446" spans="1:22" x14ac:dyDescent="0.25">
      <c r="A446" t="s">
        <v>13</v>
      </c>
      <c r="B446">
        <v>450</v>
      </c>
      <c r="C446">
        <v>13</v>
      </c>
      <c r="D446" t="s">
        <v>991</v>
      </c>
      <c r="E446">
        <v>0.1</v>
      </c>
      <c r="F446">
        <v>1</v>
      </c>
      <c r="G446" t="s">
        <v>170</v>
      </c>
      <c r="H446" t="s">
        <v>165</v>
      </c>
      <c r="I446" t="s">
        <v>13</v>
      </c>
      <c r="J446">
        <v>13</v>
      </c>
      <c r="K446" t="s">
        <v>861</v>
      </c>
      <c r="L446" t="s">
        <v>869</v>
      </c>
      <c r="M446">
        <v>9</v>
      </c>
      <c r="N446" t="s">
        <v>974</v>
      </c>
      <c r="O446">
        <v>12</v>
      </c>
      <c r="P446">
        <v>9271823</v>
      </c>
      <c r="Q446">
        <v>927182.3</v>
      </c>
      <c r="R446">
        <v>41777</v>
      </c>
      <c r="S446">
        <v>561.45763888888905</v>
      </c>
      <c r="T446">
        <v>2015</v>
      </c>
      <c r="U446">
        <v>11</v>
      </c>
      <c r="V446" t="s">
        <v>1003</v>
      </c>
    </row>
    <row r="447" spans="1:22" x14ac:dyDescent="0.25">
      <c r="A447" t="s">
        <v>379</v>
      </c>
      <c r="B447">
        <v>290</v>
      </c>
      <c r="C447">
        <v>76</v>
      </c>
      <c r="D447" t="s">
        <v>991</v>
      </c>
      <c r="E447">
        <v>0.1</v>
      </c>
      <c r="F447">
        <v>1</v>
      </c>
      <c r="G447" t="s">
        <v>301</v>
      </c>
      <c r="H447" t="s">
        <v>289</v>
      </c>
      <c r="I447" t="s">
        <v>11</v>
      </c>
      <c r="J447">
        <v>64</v>
      </c>
      <c r="K447" t="s">
        <v>861</v>
      </c>
      <c r="L447" t="s">
        <v>887</v>
      </c>
      <c r="M447">
        <v>27</v>
      </c>
      <c r="N447" t="s">
        <v>972</v>
      </c>
      <c r="O447">
        <v>10</v>
      </c>
      <c r="P447">
        <v>4963605</v>
      </c>
      <c r="Q447">
        <v>496360.5</v>
      </c>
      <c r="R447">
        <v>41964</v>
      </c>
      <c r="S447">
        <v>374.45763888888899</v>
      </c>
      <c r="T447">
        <v>2015</v>
      </c>
      <c r="U447">
        <v>11</v>
      </c>
      <c r="V447" t="s">
        <v>1003</v>
      </c>
    </row>
    <row r="448" spans="1:22" x14ac:dyDescent="0.25">
      <c r="A448" t="s">
        <v>13</v>
      </c>
      <c r="B448">
        <v>444</v>
      </c>
      <c r="C448">
        <v>167</v>
      </c>
      <c r="D448" t="s">
        <v>991</v>
      </c>
      <c r="E448">
        <v>0.1</v>
      </c>
      <c r="F448">
        <v>1</v>
      </c>
      <c r="G448" t="s">
        <v>57</v>
      </c>
      <c r="H448" t="s">
        <v>5</v>
      </c>
      <c r="I448" t="s">
        <v>11</v>
      </c>
      <c r="J448">
        <v>134</v>
      </c>
      <c r="K448" t="s">
        <v>861</v>
      </c>
      <c r="L448" t="s">
        <v>908</v>
      </c>
      <c r="M448">
        <v>48</v>
      </c>
      <c r="N448" t="s">
        <v>981</v>
      </c>
      <c r="O448">
        <v>19</v>
      </c>
      <c r="P448">
        <v>9170593</v>
      </c>
      <c r="Q448">
        <v>917059.3</v>
      </c>
      <c r="R448">
        <v>41778</v>
      </c>
      <c r="S448">
        <v>560.45763888888905</v>
      </c>
      <c r="T448">
        <v>2015</v>
      </c>
      <c r="U448">
        <v>11</v>
      </c>
      <c r="V448" t="s">
        <v>1003</v>
      </c>
    </row>
    <row r="449" spans="1:22" x14ac:dyDescent="0.25">
      <c r="A449" t="s">
        <v>13</v>
      </c>
      <c r="B449">
        <v>336</v>
      </c>
      <c r="C449">
        <v>243</v>
      </c>
      <c r="D449" t="s">
        <v>991</v>
      </c>
      <c r="E449">
        <v>0.1</v>
      </c>
      <c r="F449">
        <v>1</v>
      </c>
      <c r="G449" t="s">
        <v>87</v>
      </c>
      <c r="H449" t="s">
        <v>5</v>
      </c>
      <c r="I449" t="s">
        <v>13</v>
      </c>
      <c r="J449">
        <v>194</v>
      </c>
      <c r="K449" t="s">
        <v>861</v>
      </c>
      <c r="L449" t="s">
        <v>925</v>
      </c>
      <c r="M449">
        <v>66</v>
      </c>
      <c r="N449" t="s">
        <v>981</v>
      </c>
      <c r="O449">
        <v>19</v>
      </c>
      <c r="P449">
        <v>5915290</v>
      </c>
      <c r="Q449">
        <v>591529</v>
      </c>
      <c r="R449">
        <v>41970</v>
      </c>
      <c r="S449">
        <v>368.45763888888899</v>
      </c>
      <c r="T449">
        <v>2015</v>
      </c>
      <c r="U449">
        <v>11</v>
      </c>
      <c r="V449" t="s">
        <v>1003</v>
      </c>
    </row>
    <row r="450" spans="1:22" x14ac:dyDescent="0.25">
      <c r="A450" t="s">
        <v>13</v>
      </c>
      <c r="B450">
        <v>466</v>
      </c>
      <c r="C450">
        <v>282</v>
      </c>
      <c r="D450" t="s">
        <v>991</v>
      </c>
      <c r="E450">
        <v>0.1</v>
      </c>
      <c r="F450">
        <v>1</v>
      </c>
      <c r="G450" t="s">
        <v>102</v>
      </c>
      <c r="H450" t="s">
        <v>5</v>
      </c>
      <c r="I450" t="s">
        <v>13</v>
      </c>
      <c r="J450">
        <v>225</v>
      </c>
      <c r="K450" t="s">
        <v>861</v>
      </c>
      <c r="L450" t="s">
        <v>925</v>
      </c>
      <c r="M450">
        <v>66</v>
      </c>
      <c r="N450" t="s">
        <v>972</v>
      </c>
      <c r="O450">
        <v>10</v>
      </c>
      <c r="P450">
        <v>10142149</v>
      </c>
      <c r="Q450">
        <v>1014214.9</v>
      </c>
      <c r="R450">
        <v>41866</v>
      </c>
      <c r="S450">
        <v>472.45763888888899</v>
      </c>
      <c r="T450">
        <v>2015</v>
      </c>
      <c r="U450">
        <v>11</v>
      </c>
      <c r="V450" t="s">
        <v>1003</v>
      </c>
    </row>
    <row r="451" spans="1:22" x14ac:dyDescent="0.25">
      <c r="A451" t="s">
        <v>370</v>
      </c>
      <c r="B451">
        <v>26</v>
      </c>
      <c r="C451">
        <v>43</v>
      </c>
      <c r="D451" t="s">
        <v>991</v>
      </c>
      <c r="E451">
        <v>0.1</v>
      </c>
      <c r="F451">
        <v>1</v>
      </c>
      <c r="G451" t="s">
        <v>24</v>
      </c>
      <c r="H451" t="s">
        <v>5</v>
      </c>
      <c r="I451" t="s">
        <v>6</v>
      </c>
      <c r="J451">
        <v>40</v>
      </c>
      <c r="K451" t="s">
        <v>861</v>
      </c>
      <c r="L451" t="s">
        <v>874</v>
      </c>
      <c r="M451">
        <v>14</v>
      </c>
      <c r="N451" t="s">
        <v>979</v>
      </c>
      <c r="O451">
        <v>17</v>
      </c>
      <c r="P451">
        <v>236607</v>
      </c>
      <c r="Q451">
        <v>23660.7</v>
      </c>
      <c r="R451">
        <v>41828</v>
      </c>
      <c r="S451">
        <v>480.45763888888899</v>
      </c>
      <c r="T451">
        <v>2015</v>
      </c>
      <c r="U451">
        <v>10</v>
      </c>
      <c r="V451" t="s">
        <v>1011</v>
      </c>
    </row>
    <row r="452" spans="1:22" x14ac:dyDescent="0.25">
      <c r="A452" t="s">
        <v>370</v>
      </c>
      <c r="B452">
        <v>8</v>
      </c>
      <c r="C452">
        <v>176</v>
      </c>
      <c r="D452" t="s">
        <v>991</v>
      </c>
      <c r="E452">
        <v>0.1</v>
      </c>
      <c r="F452">
        <v>1</v>
      </c>
      <c r="G452" t="s">
        <v>288</v>
      </c>
      <c r="H452" t="s">
        <v>289</v>
      </c>
      <c r="I452" t="s">
        <v>13</v>
      </c>
      <c r="J452">
        <v>3</v>
      </c>
      <c r="K452" t="s">
        <v>861</v>
      </c>
      <c r="L452" t="s">
        <v>863</v>
      </c>
      <c r="M452">
        <v>3</v>
      </c>
      <c r="N452" t="s">
        <v>967</v>
      </c>
      <c r="O452">
        <v>5</v>
      </c>
      <c r="P452">
        <v>73320</v>
      </c>
      <c r="Q452">
        <v>7332</v>
      </c>
      <c r="R452">
        <v>41921</v>
      </c>
      <c r="S452">
        <v>387.45763888888899</v>
      </c>
      <c r="T452">
        <v>2015</v>
      </c>
      <c r="U452">
        <v>10</v>
      </c>
      <c r="V452" t="s">
        <v>1011</v>
      </c>
    </row>
    <row r="453" spans="1:22" x14ac:dyDescent="0.25">
      <c r="A453" t="s">
        <v>13</v>
      </c>
      <c r="B453">
        <v>323</v>
      </c>
      <c r="C453">
        <v>174</v>
      </c>
      <c r="D453" t="s">
        <v>991</v>
      </c>
      <c r="E453">
        <v>0.1</v>
      </c>
      <c r="F453">
        <v>1</v>
      </c>
      <c r="G453" t="s">
        <v>43</v>
      </c>
      <c r="H453" t="s">
        <v>5</v>
      </c>
      <c r="I453" t="s">
        <v>13</v>
      </c>
      <c r="J453">
        <v>105</v>
      </c>
      <c r="K453" t="s">
        <v>861</v>
      </c>
      <c r="L453" t="s">
        <v>863</v>
      </c>
      <c r="M453">
        <v>3</v>
      </c>
      <c r="N453" t="s">
        <v>963</v>
      </c>
      <c r="O453">
        <v>1</v>
      </c>
      <c r="P453">
        <v>5633553</v>
      </c>
      <c r="Q453">
        <v>563355.30000000005</v>
      </c>
      <c r="R453">
        <v>41701</v>
      </c>
      <c r="S453">
        <v>607.45763888888905</v>
      </c>
      <c r="T453">
        <v>2015</v>
      </c>
      <c r="U453">
        <v>10</v>
      </c>
      <c r="V453" t="s">
        <v>1011</v>
      </c>
    </row>
    <row r="454" spans="1:22" x14ac:dyDescent="0.25">
      <c r="A454" t="s">
        <v>379</v>
      </c>
      <c r="B454">
        <v>176</v>
      </c>
      <c r="C454">
        <v>151</v>
      </c>
      <c r="D454" t="s">
        <v>991</v>
      </c>
      <c r="E454">
        <v>0.1</v>
      </c>
      <c r="F454">
        <v>1</v>
      </c>
      <c r="G454" t="s">
        <v>313</v>
      </c>
      <c r="H454" t="s">
        <v>289</v>
      </c>
      <c r="I454" t="s">
        <v>13</v>
      </c>
      <c r="J454">
        <v>120</v>
      </c>
      <c r="K454" t="s">
        <v>861</v>
      </c>
      <c r="L454" t="s">
        <v>863</v>
      </c>
      <c r="M454">
        <v>3</v>
      </c>
      <c r="N454" t="s">
        <v>970</v>
      </c>
      <c r="O454">
        <v>8</v>
      </c>
      <c r="P454">
        <v>2696026</v>
      </c>
      <c r="Q454">
        <v>269602.59999999998</v>
      </c>
      <c r="R454">
        <v>41904</v>
      </c>
      <c r="S454">
        <v>404.45763888888899</v>
      </c>
      <c r="T454">
        <v>2015</v>
      </c>
      <c r="U454">
        <v>10</v>
      </c>
      <c r="V454" t="s">
        <v>1011</v>
      </c>
    </row>
    <row r="455" spans="1:22" x14ac:dyDescent="0.25">
      <c r="A455" t="s">
        <v>370</v>
      </c>
      <c r="B455">
        <v>65</v>
      </c>
      <c r="C455">
        <v>159</v>
      </c>
      <c r="D455" t="s">
        <v>991</v>
      </c>
      <c r="E455">
        <v>0.1</v>
      </c>
      <c r="F455">
        <v>1</v>
      </c>
      <c r="G455" t="s">
        <v>220</v>
      </c>
      <c r="H455" t="s">
        <v>165</v>
      </c>
      <c r="I455" t="s">
        <v>11</v>
      </c>
      <c r="J455">
        <v>127</v>
      </c>
      <c r="K455" t="s">
        <v>861</v>
      </c>
      <c r="L455" t="s">
        <v>863</v>
      </c>
      <c r="M455">
        <v>3</v>
      </c>
      <c r="N455" t="s">
        <v>987</v>
      </c>
      <c r="O455">
        <v>25</v>
      </c>
      <c r="P455">
        <v>925945</v>
      </c>
      <c r="Q455">
        <v>92594.5</v>
      </c>
      <c r="R455">
        <v>41759</v>
      </c>
      <c r="S455">
        <v>549.45763888888905</v>
      </c>
      <c r="T455">
        <v>2015</v>
      </c>
      <c r="U455">
        <v>10</v>
      </c>
      <c r="V455" t="s">
        <v>1011</v>
      </c>
    </row>
    <row r="456" spans="1:22" x14ac:dyDescent="0.25">
      <c r="A456" t="s">
        <v>370</v>
      </c>
      <c r="B456">
        <v>35</v>
      </c>
      <c r="C456">
        <v>177</v>
      </c>
      <c r="D456" t="s">
        <v>991</v>
      </c>
      <c r="E456">
        <v>0.1</v>
      </c>
      <c r="F456">
        <v>1</v>
      </c>
      <c r="G456" t="s">
        <v>63</v>
      </c>
      <c r="H456" t="s">
        <v>5</v>
      </c>
      <c r="I456" t="s">
        <v>6</v>
      </c>
      <c r="J456">
        <v>141</v>
      </c>
      <c r="K456" t="s">
        <v>861</v>
      </c>
      <c r="L456" t="s">
        <v>863</v>
      </c>
      <c r="M456">
        <v>3</v>
      </c>
      <c r="N456" t="s">
        <v>983</v>
      </c>
      <c r="O456">
        <v>21</v>
      </c>
      <c r="P456">
        <v>378905</v>
      </c>
      <c r="Q456">
        <v>37890.5</v>
      </c>
      <c r="R456">
        <v>41919</v>
      </c>
      <c r="S456">
        <v>389.45763888888899</v>
      </c>
      <c r="T456">
        <v>2015</v>
      </c>
      <c r="U456">
        <v>10</v>
      </c>
      <c r="V456" t="s">
        <v>1011</v>
      </c>
    </row>
    <row r="457" spans="1:22" x14ac:dyDescent="0.25">
      <c r="A457" t="s">
        <v>13</v>
      </c>
      <c r="B457">
        <v>479</v>
      </c>
      <c r="C457">
        <v>410</v>
      </c>
      <c r="D457" t="s">
        <v>991</v>
      </c>
      <c r="E457">
        <v>0.1</v>
      </c>
      <c r="F457">
        <v>1</v>
      </c>
      <c r="G457" t="s">
        <v>276</v>
      </c>
      <c r="H457" t="s">
        <v>165</v>
      </c>
      <c r="I457" t="s">
        <v>6</v>
      </c>
      <c r="J457">
        <v>321</v>
      </c>
      <c r="K457" t="s">
        <v>861</v>
      </c>
      <c r="L457" t="s">
        <v>946</v>
      </c>
      <c r="M457">
        <v>87</v>
      </c>
      <c r="N457" t="s">
        <v>974</v>
      </c>
      <c r="O457">
        <v>12</v>
      </c>
      <c r="P457">
        <v>11473089</v>
      </c>
      <c r="Q457">
        <v>1147308.8999999999</v>
      </c>
      <c r="R457">
        <v>41832</v>
      </c>
      <c r="S457">
        <v>476.45763888888899</v>
      </c>
      <c r="T457">
        <v>2015</v>
      </c>
      <c r="U457">
        <v>10</v>
      </c>
      <c r="V457" t="s">
        <v>1011</v>
      </c>
    </row>
    <row r="458" spans="1:22" x14ac:dyDescent="0.25">
      <c r="A458" t="s">
        <v>379</v>
      </c>
      <c r="B458">
        <v>249</v>
      </c>
      <c r="C458">
        <v>471</v>
      </c>
      <c r="D458" t="s">
        <v>991</v>
      </c>
      <c r="E458">
        <v>0.1</v>
      </c>
      <c r="F458">
        <v>1</v>
      </c>
      <c r="G458" t="s">
        <v>161</v>
      </c>
      <c r="H458" t="s">
        <v>5</v>
      </c>
      <c r="I458" t="s">
        <v>13</v>
      </c>
      <c r="J458">
        <v>351</v>
      </c>
      <c r="K458" t="s">
        <v>861</v>
      </c>
      <c r="L458" t="s">
        <v>959</v>
      </c>
      <c r="M458">
        <v>100</v>
      </c>
      <c r="N458" t="s">
        <v>981</v>
      </c>
      <c r="O458">
        <v>19</v>
      </c>
      <c r="P458">
        <v>4082052</v>
      </c>
      <c r="Q458">
        <v>408205.2</v>
      </c>
      <c r="R458">
        <v>41913</v>
      </c>
      <c r="S458">
        <v>395.45763888888899</v>
      </c>
      <c r="T458">
        <v>2015</v>
      </c>
      <c r="U458">
        <v>10</v>
      </c>
      <c r="V458" t="s">
        <v>1011</v>
      </c>
    </row>
    <row r="459" spans="1:22" x14ac:dyDescent="0.25">
      <c r="A459" t="s">
        <v>13</v>
      </c>
      <c r="B459">
        <v>351</v>
      </c>
      <c r="C459">
        <v>15</v>
      </c>
      <c r="D459" t="s">
        <v>991</v>
      </c>
      <c r="E459">
        <v>0.1</v>
      </c>
      <c r="F459">
        <v>1</v>
      </c>
      <c r="G459" t="s">
        <v>10</v>
      </c>
      <c r="H459" t="s">
        <v>5</v>
      </c>
      <c r="I459" t="s">
        <v>11</v>
      </c>
      <c r="J459">
        <v>15</v>
      </c>
      <c r="K459" t="s">
        <v>861</v>
      </c>
      <c r="L459" t="s">
        <v>871</v>
      </c>
      <c r="M459">
        <v>11</v>
      </c>
      <c r="N459" t="s">
        <v>977</v>
      </c>
      <c r="O459">
        <v>15</v>
      </c>
      <c r="P459">
        <v>6171111</v>
      </c>
      <c r="Q459">
        <v>617111.1</v>
      </c>
      <c r="R459">
        <v>41694</v>
      </c>
      <c r="S459">
        <v>583.45763888888905</v>
      </c>
      <c r="T459">
        <v>2015</v>
      </c>
      <c r="U459">
        <v>9</v>
      </c>
      <c r="V459" t="s">
        <v>1014</v>
      </c>
    </row>
    <row r="460" spans="1:22" x14ac:dyDescent="0.25">
      <c r="A460" t="s">
        <v>13</v>
      </c>
      <c r="B460">
        <v>460</v>
      </c>
      <c r="C460">
        <v>26</v>
      </c>
      <c r="D460" t="s">
        <v>991</v>
      </c>
      <c r="E460">
        <v>0.1</v>
      </c>
      <c r="F460">
        <v>1</v>
      </c>
      <c r="G460" t="s">
        <v>174</v>
      </c>
      <c r="H460" t="s">
        <v>165</v>
      </c>
      <c r="I460" t="s">
        <v>6</v>
      </c>
      <c r="J460">
        <v>26</v>
      </c>
      <c r="K460" t="s">
        <v>861</v>
      </c>
      <c r="L460" t="s">
        <v>877</v>
      </c>
      <c r="M460">
        <v>18</v>
      </c>
      <c r="N460" t="s">
        <v>970</v>
      </c>
      <c r="O460">
        <v>8</v>
      </c>
      <c r="P460">
        <v>9777612</v>
      </c>
      <c r="Q460">
        <v>977761.2</v>
      </c>
      <c r="R460">
        <v>41824</v>
      </c>
      <c r="S460">
        <v>453.45763888888899</v>
      </c>
      <c r="T460">
        <v>2015</v>
      </c>
      <c r="U460">
        <v>9</v>
      </c>
      <c r="V460" t="s">
        <v>1014</v>
      </c>
    </row>
    <row r="461" spans="1:22" x14ac:dyDescent="0.25">
      <c r="A461" t="s">
        <v>379</v>
      </c>
      <c r="B461">
        <v>174</v>
      </c>
      <c r="C461">
        <v>478</v>
      </c>
      <c r="D461" t="s">
        <v>991</v>
      </c>
      <c r="E461">
        <v>0.1</v>
      </c>
      <c r="F461">
        <v>1</v>
      </c>
      <c r="G461" t="s">
        <v>287</v>
      </c>
      <c r="H461" t="s">
        <v>165</v>
      </c>
      <c r="I461" t="s">
        <v>6</v>
      </c>
      <c r="J461">
        <v>354</v>
      </c>
      <c r="K461" t="s">
        <v>861</v>
      </c>
      <c r="L461" t="s">
        <v>869</v>
      </c>
      <c r="M461">
        <v>9</v>
      </c>
      <c r="N461" t="s">
        <v>971</v>
      </c>
      <c r="O461">
        <v>9</v>
      </c>
      <c r="P461">
        <v>2676258</v>
      </c>
      <c r="Q461">
        <v>267625.8</v>
      </c>
      <c r="R461">
        <v>41678</v>
      </c>
      <c r="S461">
        <v>599.45763888888905</v>
      </c>
      <c r="T461">
        <v>2015</v>
      </c>
      <c r="U461">
        <v>9</v>
      </c>
      <c r="V461" t="s">
        <v>1014</v>
      </c>
    </row>
    <row r="462" spans="1:22" x14ac:dyDescent="0.25">
      <c r="A462" t="s">
        <v>13</v>
      </c>
      <c r="B462">
        <v>357</v>
      </c>
      <c r="C462">
        <v>31</v>
      </c>
      <c r="D462" t="s">
        <v>991</v>
      </c>
      <c r="E462">
        <v>0.1</v>
      </c>
      <c r="F462">
        <v>1</v>
      </c>
      <c r="G462" t="s">
        <v>20</v>
      </c>
      <c r="H462" t="s">
        <v>5</v>
      </c>
      <c r="I462" t="s">
        <v>6</v>
      </c>
      <c r="J462">
        <v>31</v>
      </c>
      <c r="K462" t="s">
        <v>861</v>
      </c>
      <c r="L462" t="s">
        <v>873</v>
      </c>
      <c r="M462">
        <v>13</v>
      </c>
      <c r="N462" t="s">
        <v>977</v>
      </c>
      <c r="O462">
        <v>15</v>
      </c>
      <c r="P462">
        <v>6306225</v>
      </c>
      <c r="Q462">
        <v>630622.5</v>
      </c>
      <c r="R462">
        <v>41787</v>
      </c>
      <c r="S462">
        <v>490.45763888888899</v>
      </c>
      <c r="T462">
        <v>2015</v>
      </c>
      <c r="U462">
        <v>9</v>
      </c>
      <c r="V462" t="s">
        <v>1014</v>
      </c>
    </row>
    <row r="463" spans="1:22" x14ac:dyDescent="0.25">
      <c r="A463" t="s">
        <v>13</v>
      </c>
      <c r="B463">
        <v>411</v>
      </c>
      <c r="C463">
        <v>361</v>
      </c>
      <c r="D463" t="s">
        <v>991</v>
      </c>
      <c r="E463">
        <v>0.1</v>
      </c>
      <c r="F463">
        <v>1</v>
      </c>
      <c r="G463" t="s">
        <v>267</v>
      </c>
      <c r="H463" t="s">
        <v>165</v>
      </c>
      <c r="I463" t="s">
        <v>13</v>
      </c>
      <c r="J463">
        <v>282</v>
      </c>
      <c r="K463" t="s">
        <v>861</v>
      </c>
      <c r="L463" t="s">
        <v>942</v>
      </c>
      <c r="M463">
        <v>83</v>
      </c>
      <c r="N463" t="s">
        <v>975</v>
      </c>
      <c r="O463">
        <v>13</v>
      </c>
      <c r="P463">
        <v>7768660</v>
      </c>
      <c r="Q463">
        <v>776866</v>
      </c>
      <c r="R463">
        <v>41805</v>
      </c>
      <c r="S463">
        <v>472.45763888888899</v>
      </c>
      <c r="T463">
        <v>2015</v>
      </c>
      <c r="U463">
        <v>9</v>
      </c>
      <c r="V463" t="s">
        <v>1014</v>
      </c>
    </row>
    <row r="464" spans="1:22" x14ac:dyDescent="0.25">
      <c r="A464" t="s">
        <v>13</v>
      </c>
      <c r="B464">
        <v>368</v>
      </c>
      <c r="C464">
        <v>132</v>
      </c>
      <c r="D464" t="s">
        <v>991</v>
      </c>
      <c r="E464">
        <v>0.1</v>
      </c>
      <c r="F464">
        <v>1</v>
      </c>
      <c r="G464" t="s">
        <v>192</v>
      </c>
      <c r="H464" t="s">
        <v>165</v>
      </c>
      <c r="I464" t="s">
        <v>6</v>
      </c>
      <c r="J464">
        <v>62</v>
      </c>
      <c r="K464" t="s">
        <v>861</v>
      </c>
      <c r="L464" t="s">
        <v>905</v>
      </c>
      <c r="M464">
        <v>45</v>
      </c>
      <c r="N464" t="s">
        <v>981</v>
      </c>
      <c r="O464">
        <v>19</v>
      </c>
      <c r="P464">
        <v>6531368</v>
      </c>
      <c r="Q464">
        <v>653136.80000000005</v>
      </c>
      <c r="R464">
        <v>41644</v>
      </c>
      <c r="S464">
        <v>603.45763888888905</v>
      </c>
      <c r="T464">
        <v>2015</v>
      </c>
      <c r="U464">
        <v>8</v>
      </c>
      <c r="V464" t="s">
        <v>1004</v>
      </c>
    </row>
    <row r="465" spans="1:22" x14ac:dyDescent="0.25">
      <c r="A465" t="s">
        <v>13</v>
      </c>
      <c r="B465">
        <v>453</v>
      </c>
      <c r="C465">
        <v>131</v>
      </c>
      <c r="D465" t="s">
        <v>991</v>
      </c>
      <c r="E465">
        <v>0.1</v>
      </c>
      <c r="F465">
        <v>1</v>
      </c>
      <c r="G465" t="s">
        <v>217</v>
      </c>
      <c r="H465" t="s">
        <v>165</v>
      </c>
      <c r="I465" t="s">
        <v>6</v>
      </c>
      <c r="J465">
        <v>108</v>
      </c>
      <c r="K465" t="s">
        <v>861</v>
      </c>
      <c r="L465" t="s">
        <v>905</v>
      </c>
      <c r="M465">
        <v>45</v>
      </c>
      <c r="N465" t="s">
        <v>982</v>
      </c>
      <c r="O465">
        <v>20</v>
      </c>
      <c r="P465">
        <v>9423322</v>
      </c>
      <c r="Q465">
        <v>942332.2</v>
      </c>
      <c r="R465">
        <v>41792</v>
      </c>
      <c r="S465">
        <v>455.45763888888899</v>
      </c>
      <c r="T465">
        <v>2015</v>
      </c>
      <c r="U465">
        <v>8</v>
      </c>
      <c r="V465" t="s">
        <v>1004</v>
      </c>
    </row>
    <row r="466" spans="1:22" x14ac:dyDescent="0.25">
      <c r="A466" t="s">
        <v>13</v>
      </c>
      <c r="B466">
        <v>419</v>
      </c>
      <c r="C466">
        <v>226</v>
      </c>
      <c r="D466" t="s">
        <v>991</v>
      </c>
      <c r="E466">
        <v>0.1</v>
      </c>
      <c r="F466">
        <v>1</v>
      </c>
      <c r="G466" t="s">
        <v>324</v>
      </c>
      <c r="H466" t="s">
        <v>289</v>
      </c>
      <c r="I466" t="s">
        <v>13</v>
      </c>
      <c r="J466">
        <v>178</v>
      </c>
      <c r="K466" t="s">
        <v>861</v>
      </c>
      <c r="L466" t="s">
        <v>872</v>
      </c>
      <c r="M466">
        <v>12</v>
      </c>
      <c r="N466" t="s">
        <v>987</v>
      </c>
      <c r="O466">
        <v>25</v>
      </c>
      <c r="P466">
        <v>8223511</v>
      </c>
      <c r="Q466">
        <v>822351.1</v>
      </c>
      <c r="R466">
        <v>41873</v>
      </c>
      <c r="S466">
        <v>374.45763888888899</v>
      </c>
      <c r="T466">
        <v>2015</v>
      </c>
      <c r="U466">
        <v>8</v>
      </c>
      <c r="V466" t="s">
        <v>1004</v>
      </c>
    </row>
    <row r="467" spans="1:22" x14ac:dyDescent="0.25">
      <c r="A467" t="s">
        <v>13</v>
      </c>
      <c r="B467">
        <v>333</v>
      </c>
      <c r="C467">
        <v>107</v>
      </c>
      <c r="D467" t="s">
        <v>991</v>
      </c>
      <c r="E467">
        <v>0.1</v>
      </c>
      <c r="F467">
        <v>1</v>
      </c>
      <c r="G467" t="s">
        <v>37</v>
      </c>
      <c r="H467" t="s">
        <v>5</v>
      </c>
      <c r="I467" t="s">
        <v>11</v>
      </c>
      <c r="J467">
        <v>92</v>
      </c>
      <c r="K467" t="s">
        <v>861</v>
      </c>
      <c r="L467" t="s">
        <v>895</v>
      </c>
      <c r="M467">
        <v>35</v>
      </c>
      <c r="N467" t="s">
        <v>976</v>
      </c>
      <c r="O467">
        <v>14</v>
      </c>
      <c r="P467">
        <v>5786740</v>
      </c>
      <c r="Q467">
        <v>578674</v>
      </c>
      <c r="R467">
        <v>41723</v>
      </c>
      <c r="S467">
        <v>524.45763888888905</v>
      </c>
      <c r="T467">
        <v>2015</v>
      </c>
      <c r="U467">
        <v>8</v>
      </c>
      <c r="V467" t="s">
        <v>1004</v>
      </c>
    </row>
    <row r="468" spans="1:22" x14ac:dyDescent="0.25">
      <c r="A468" t="s">
        <v>370</v>
      </c>
      <c r="B468">
        <v>161</v>
      </c>
      <c r="C468">
        <v>256</v>
      </c>
      <c r="D468" t="s">
        <v>991</v>
      </c>
      <c r="E468">
        <v>0.1</v>
      </c>
      <c r="F468">
        <v>1</v>
      </c>
      <c r="G468" t="s">
        <v>91</v>
      </c>
      <c r="H468" t="s">
        <v>5</v>
      </c>
      <c r="I468" t="s">
        <v>6</v>
      </c>
      <c r="J468">
        <v>205</v>
      </c>
      <c r="K468" t="s">
        <v>861</v>
      </c>
      <c r="L468" t="s">
        <v>893</v>
      </c>
      <c r="M468">
        <v>33</v>
      </c>
      <c r="N468" t="s">
        <v>969</v>
      </c>
      <c r="O468">
        <v>7</v>
      </c>
      <c r="P468">
        <v>2435557</v>
      </c>
      <c r="Q468">
        <v>243555.7</v>
      </c>
      <c r="R468">
        <v>41864</v>
      </c>
      <c r="S468">
        <v>383.45763888888899</v>
      </c>
      <c r="T468">
        <v>2015</v>
      </c>
      <c r="U468">
        <v>8</v>
      </c>
      <c r="V468" t="s">
        <v>1004</v>
      </c>
    </row>
    <row r="469" spans="1:22" x14ac:dyDescent="0.25">
      <c r="A469" t="s">
        <v>13</v>
      </c>
      <c r="B469">
        <v>371</v>
      </c>
      <c r="C469">
        <v>25</v>
      </c>
      <c r="D469" t="s">
        <v>991</v>
      </c>
      <c r="E469">
        <v>0.1</v>
      </c>
      <c r="F469">
        <v>1</v>
      </c>
      <c r="G469" t="s">
        <v>18</v>
      </c>
      <c r="H469" t="s">
        <v>5</v>
      </c>
      <c r="I469" t="s">
        <v>11</v>
      </c>
      <c r="J469">
        <v>25</v>
      </c>
      <c r="K469" t="s">
        <v>861</v>
      </c>
      <c r="L469" t="s">
        <v>863</v>
      </c>
      <c r="M469">
        <v>3</v>
      </c>
      <c r="N469" t="s">
        <v>964</v>
      </c>
      <c r="O469">
        <v>2</v>
      </c>
      <c r="P469">
        <v>6628642</v>
      </c>
      <c r="Q469">
        <v>662864.19999999995</v>
      </c>
      <c r="R469">
        <v>41787</v>
      </c>
      <c r="S469">
        <v>490.45763888888899</v>
      </c>
      <c r="T469">
        <v>2015</v>
      </c>
      <c r="U469">
        <v>9</v>
      </c>
      <c r="V469" t="s">
        <v>1014</v>
      </c>
    </row>
    <row r="470" spans="1:22" x14ac:dyDescent="0.25">
      <c r="A470" t="s">
        <v>370</v>
      </c>
      <c r="B470">
        <v>151</v>
      </c>
      <c r="C470">
        <v>215</v>
      </c>
      <c r="D470" t="s">
        <v>991</v>
      </c>
      <c r="E470">
        <v>0.1</v>
      </c>
      <c r="F470">
        <v>1</v>
      </c>
      <c r="G470" t="s">
        <v>79</v>
      </c>
      <c r="H470" t="s">
        <v>5</v>
      </c>
      <c r="I470" t="s">
        <v>11</v>
      </c>
      <c r="J470">
        <v>171</v>
      </c>
      <c r="K470" t="s">
        <v>861</v>
      </c>
      <c r="L470" t="s">
        <v>918</v>
      </c>
      <c r="M470">
        <v>59</v>
      </c>
      <c r="N470" t="s">
        <v>967</v>
      </c>
      <c r="O470">
        <v>5</v>
      </c>
      <c r="P470">
        <v>2282630</v>
      </c>
      <c r="Q470">
        <v>228263</v>
      </c>
      <c r="R470">
        <v>41668</v>
      </c>
      <c r="S470">
        <v>639.45763888888905</v>
      </c>
      <c r="T470">
        <v>2015</v>
      </c>
      <c r="U470">
        <v>10</v>
      </c>
      <c r="V470" t="s">
        <v>1011</v>
      </c>
    </row>
    <row r="471" spans="1:22" x14ac:dyDescent="0.25">
      <c r="A471" t="s">
        <v>13</v>
      </c>
      <c r="B471">
        <v>355</v>
      </c>
      <c r="C471">
        <v>270</v>
      </c>
      <c r="D471" t="s">
        <v>991</v>
      </c>
      <c r="E471">
        <v>0.1</v>
      </c>
      <c r="F471">
        <v>1</v>
      </c>
      <c r="G471" t="s">
        <v>328</v>
      </c>
      <c r="H471" t="s">
        <v>289</v>
      </c>
      <c r="I471" t="s">
        <v>11</v>
      </c>
      <c r="J471">
        <v>214</v>
      </c>
      <c r="K471" t="s">
        <v>861</v>
      </c>
      <c r="L471" t="s">
        <v>929</v>
      </c>
      <c r="M471">
        <v>70</v>
      </c>
      <c r="N471" t="s">
        <v>972</v>
      </c>
      <c r="O471">
        <v>10</v>
      </c>
      <c r="P471">
        <v>6238359</v>
      </c>
      <c r="Q471">
        <v>623835.9</v>
      </c>
      <c r="R471">
        <v>41735</v>
      </c>
      <c r="S471">
        <v>542.45763888888905</v>
      </c>
      <c r="T471">
        <v>2015</v>
      </c>
      <c r="U471">
        <v>9</v>
      </c>
      <c r="V471" t="s">
        <v>1014</v>
      </c>
    </row>
    <row r="472" spans="1:22" x14ac:dyDescent="0.25">
      <c r="A472" t="s">
        <v>13</v>
      </c>
      <c r="B472">
        <v>377</v>
      </c>
      <c r="C472">
        <v>16</v>
      </c>
      <c r="D472" t="s">
        <v>991</v>
      </c>
      <c r="E472">
        <v>0.1</v>
      </c>
      <c r="F472">
        <v>1</v>
      </c>
      <c r="G472" t="s">
        <v>12</v>
      </c>
      <c r="H472" t="s">
        <v>5</v>
      </c>
      <c r="I472" t="s">
        <v>13</v>
      </c>
      <c r="J472">
        <v>16</v>
      </c>
      <c r="K472" t="s">
        <v>861</v>
      </c>
      <c r="L472" t="s">
        <v>872</v>
      </c>
      <c r="M472">
        <v>12</v>
      </c>
      <c r="N472" t="s">
        <v>965</v>
      </c>
      <c r="O472">
        <v>3</v>
      </c>
      <c r="P472">
        <v>6746912</v>
      </c>
      <c r="Q472">
        <v>674691.2</v>
      </c>
      <c r="R472">
        <v>41710</v>
      </c>
      <c r="S472">
        <v>567.45763888888905</v>
      </c>
      <c r="T472">
        <v>2015</v>
      </c>
      <c r="U472">
        <v>9</v>
      </c>
      <c r="V472" t="s">
        <v>1014</v>
      </c>
    </row>
    <row r="473" spans="1:22" x14ac:dyDescent="0.25">
      <c r="A473" t="s">
        <v>370</v>
      </c>
      <c r="B473">
        <v>38</v>
      </c>
      <c r="C473">
        <v>112</v>
      </c>
      <c r="D473" t="s">
        <v>991</v>
      </c>
      <c r="E473">
        <v>0.1</v>
      </c>
      <c r="F473">
        <v>1</v>
      </c>
      <c r="G473" t="s">
        <v>38</v>
      </c>
      <c r="H473" t="s">
        <v>5</v>
      </c>
      <c r="I473" t="s">
        <v>11</v>
      </c>
      <c r="J473">
        <v>95</v>
      </c>
      <c r="K473" t="s">
        <v>861</v>
      </c>
      <c r="L473" t="s">
        <v>897</v>
      </c>
      <c r="M473">
        <v>37</v>
      </c>
      <c r="N473" t="s">
        <v>970</v>
      </c>
      <c r="O473">
        <v>8</v>
      </c>
      <c r="P473">
        <v>425004</v>
      </c>
      <c r="Q473">
        <v>42500.4</v>
      </c>
      <c r="R473">
        <v>41835</v>
      </c>
      <c r="S473">
        <v>406.29166666666401</v>
      </c>
      <c r="T473">
        <v>2015</v>
      </c>
      <c r="U473">
        <v>8</v>
      </c>
      <c r="V473" t="s">
        <v>1004</v>
      </c>
    </row>
    <row r="474" spans="1:22" x14ac:dyDescent="0.25">
      <c r="A474" t="s">
        <v>370</v>
      </c>
      <c r="B474">
        <v>55</v>
      </c>
      <c r="C474">
        <v>261</v>
      </c>
      <c r="D474" t="s">
        <v>991</v>
      </c>
      <c r="E474">
        <v>0.1</v>
      </c>
      <c r="F474">
        <v>1</v>
      </c>
      <c r="G474" t="s">
        <v>94</v>
      </c>
      <c r="H474" t="s">
        <v>5</v>
      </c>
      <c r="I474" t="s">
        <v>13</v>
      </c>
      <c r="J474">
        <v>209</v>
      </c>
      <c r="K474" t="s">
        <v>861</v>
      </c>
      <c r="L474" t="s">
        <v>928</v>
      </c>
      <c r="M474">
        <v>69</v>
      </c>
      <c r="N474" t="s">
        <v>967</v>
      </c>
      <c r="O474">
        <v>5</v>
      </c>
      <c r="P474">
        <v>702817</v>
      </c>
      <c r="Q474">
        <v>70281.7</v>
      </c>
      <c r="R474">
        <v>41737</v>
      </c>
      <c r="S474">
        <v>479.29166666666401</v>
      </c>
      <c r="T474">
        <v>2015</v>
      </c>
      <c r="U474">
        <v>7</v>
      </c>
      <c r="V474" t="s">
        <v>1012</v>
      </c>
    </row>
    <row r="475" spans="1:22" x14ac:dyDescent="0.25">
      <c r="A475" t="s">
        <v>13</v>
      </c>
      <c r="B475">
        <v>412</v>
      </c>
      <c r="C475">
        <v>469</v>
      </c>
      <c r="D475" t="s">
        <v>991</v>
      </c>
      <c r="E475">
        <v>0.1</v>
      </c>
      <c r="F475">
        <v>1</v>
      </c>
      <c r="G475" t="s">
        <v>94</v>
      </c>
      <c r="H475" t="s">
        <v>5</v>
      </c>
      <c r="I475" t="s">
        <v>13</v>
      </c>
      <c r="J475">
        <v>209</v>
      </c>
      <c r="K475" t="s">
        <v>861</v>
      </c>
      <c r="L475" t="s">
        <v>928</v>
      </c>
      <c r="M475">
        <v>69</v>
      </c>
      <c r="N475" t="s">
        <v>983</v>
      </c>
      <c r="O475">
        <v>21</v>
      </c>
      <c r="P475">
        <v>7940991</v>
      </c>
      <c r="Q475">
        <v>794099.1</v>
      </c>
      <c r="R475">
        <v>41849</v>
      </c>
      <c r="S475">
        <v>367.29166666666401</v>
      </c>
      <c r="T475">
        <v>2015</v>
      </c>
      <c r="U475">
        <v>7</v>
      </c>
      <c r="V475" t="s">
        <v>1012</v>
      </c>
    </row>
    <row r="476" spans="1:22" x14ac:dyDescent="0.25">
      <c r="A476" t="s">
        <v>13</v>
      </c>
      <c r="B476">
        <v>475</v>
      </c>
      <c r="C476">
        <v>95</v>
      </c>
      <c r="D476" t="s">
        <v>991</v>
      </c>
      <c r="E476">
        <v>0.1</v>
      </c>
      <c r="F476">
        <v>1</v>
      </c>
      <c r="G476" t="s">
        <v>205</v>
      </c>
      <c r="H476" t="s">
        <v>165</v>
      </c>
      <c r="I476" t="s">
        <v>11</v>
      </c>
      <c r="J476">
        <v>83</v>
      </c>
      <c r="K476" t="s">
        <v>861</v>
      </c>
      <c r="L476" t="s">
        <v>892</v>
      </c>
      <c r="M476">
        <v>32</v>
      </c>
      <c r="N476" t="s">
        <v>981</v>
      </c>
      <c r="O476">
        <v>19</v>
      </c>
      <c r="P476">
        <v>10984574</v>
      </c>
      <c r="Q476">
        <v>1098457.3999999999</v>
      </c>
      <c r="R476">
        <v>41691</v>
      </c>
      <c r="S476">
        <v>523.25</v>
      </c>
      <c r="T476">
        <v>2015</v>
      </c>
      <c r="U476">
        <v>7</v>
      </c>
      <c r="V476" t="s">
        <v>1012</v>
      </c>
    </row>
    <row r="477" spans="1:22" x14ac:dyDescent="0.25">
      <c r="A477" t="s">
        <v>13</v>
      </c>
      <c r="B477">
        <v>447</v>
      </c>
      <c r="C477">
        <v>231</v>
      </c>
      <c r="D477" t="s">
        <v>991</v>
      </c>
      <c r="E477">
        <v>0.1</v>
      </c>
      <c r="F477">
        <v>1</v>
      </c>
      <c r="G477" t="s">
        <v>83</v>
      </c>
      <c r="H477" t="s">
        <v>5</v>
      </c>
      <c r="I477" t="s">
        <v>13</v>
      </c>
      <c r="J477">
        <v>183</v>
      </c>
      <c r="K477" t="s">
        <v>861</v>
      </c>
      <c r="L477" t="s">
        <v>864</v>
      </c>
      <c r="M477">
        <v>4</v>
      </c>
      <c r="N477" t="s">
        <v>986</v>
      </c>
      <c r="O477">
        <v>24</v>
      </c>
      <c r="P477">
        <v>9222310</v>
      </c>
      <c r="Q477">
        <v>922231</v>
      </c>
      <c r="R477">
        <v>41747</v>
      </c>
      <c r="S477">
        <v>469.33333333333599</v>
      </c>
      <c r="T477">
        <v>2015</v>
      </c>
      <c r="U477">
        <v>7</v>
      </c>
      <c r="V477" t="s">
        <v>1012</v>
      </c>
    </row>
    <row r="478" spans="1:22" x14ac:dyDescent="0.25">
      <c r="A478" t="s">
        <v>370</v>
      </c>
      <c r="B478">
        <v>115</v>
      </c>
      <c r="C478">
        <v>290</v>
      </c>
      <c r="D478" t="s">
        <v>991</v>
      </c>
      <c r="E478">
        <v>0.1</v>
      </c>
      <c r="F478">
        <v>1</v>
      </c>
      <c r="G478" t="s">
        <v>105</v>
      </c>
      <c r="H478" t="s">
        <v>5</v>
      </c>
      <c r="I478" t="s">
        <v>11</v>
      </c>
      <c r="J478">
        <v>231</v>
      </c>
      <c r="K478" t="s">
        <v>861</v>
      </c>
      <c r="L478" t="s">
        <v>933</v>
      </c>
      <c r="M478">
        <v>74</v>
      </c>
      <c r="N478" t="s">
        <v>980</v>
      </c>
      <c r="O478">
        <v>18</v>
      </c>
      <c r="P478">
        <v>1708259</v>
      </c>
      <c r="Q478">
        <v>170825.9</v>
      </c>
      <c r="R478">
        <v>41713</v>
      </c>
      <c r="S478">
        <v>503.33333333333599</v>
      </c>
      <c r="T478">
        <v>2015</v>
      </c>
      <c r="U478">
        <v>7</v>
      </c>
      <c r="V478" t="s">
        <v>1012</v>
      </c>
    </row>
    <row r="479" spans="1:22" x14ac:dyDescent="0.25">
      <c r="A479" t="s">
        <v>13</v>
      </c>
      <c r="B479">
        <v>437</v>
      </c>
      <c r="C479">
        <v>24</v>
      </c>
      <c r="D479" t="s">
        <v>991</v>
      </c>
      <c r="E479">
        <v>0.1</v>
      </c>
      <c r="F479">
        <v>1</v>
      </c>
      <c r="G479" t="s">
        <v>173</v>
      </c>
      <c r="H479" t="s">
        <v>165</v>
      </c>
      <c r="I479" t="s">
        <v>11</v>
      </c>
      <c r="J479">
        <v>24</v>
      </c>
      <c r="K479" t="s">
        <v>861</v>
      </c>
      <c r="L479" t="s">
        <v>127</v>
      </c>
      <c r="M479">
        <v>17</v>
      </c>
      <c r="N479" t="s">
        <v>981</v>
      </c>
      <c r="O479">
        <v>19</v>
      </c>
      <c r="P479">
        <v>8880021</v>
      </c>
      <c r="Q479">
        <v>888002.1</v>
      </c>
      <c r="R479">
        <v>41847</v>
      </c>
      <c r="S479">
        <v>369.33333333333599</v>
      </c>
      <c r="T479">
        <v>2015</v>
      </c>
      <c r="U479">
        <v>7</v>
      </c>
      <c r="V479" t="s">
        <v>1012</v>
      </c>
    </row>
    <row r="480" spans="1:22" x14ac:dyDescent="0.25">
      <c r="A480" t="s">
        <v>379</v>
      </c>
      <c r="B480">
        <v>251</v>
      </c>
      <c r="C480">
        <v>229</v>
      </c>
      <c r="D480" t="s">
        <v>991</v>
      </c>
      <c r="E480">
        <v>0.1</v>
      </c>
      <c r="F480">
        <v>1</v>
      </c>
      <c r="G480" t="s">
        <v>82</v>
      </c>
      <c r="H480" t="s">
        <v>5</v>
      </c>
      <c r="I480" t="s">
        <v>13</v>
      </c>
      <c r="J480">
        <v>181</v>
      </c>
      <c r="K480" t="s">
        <v>861</v>
      </c>
      <c r="L480" t="s">
        <v>921</v>
      </c>
      <c r="M480">
        <v>62</v>
      </c>
      <c r="N480" t="s">
        <v>967</v>
      </c>
      <c r="O480">
        <v>5</v>
      </c>
      <c r="P480">
        <v>4139381</v>
      </c>
      <c r="Q480">
        <v>413938.1</v>
      </c>
      <c r="R480">
        <v>41691</v>
      </c>
      <c r="S480">
        <v>525.33333333333599</v>
      </c>
      <c r="T480">
        <v>2015</v>
      </c>
      <c r="U480">
        <v>7</v>
      </c>
      <c r="V480" t="s">
        <v>1012</v>
      </c>
    </row>
    <row r="481" spans="1:22" x14ac:dyDescent="0.25">
      <c r="A481" t="s">
        <v>379</v>
      </c>
      <c r="B481">
        <v>312</v>
      </c>
      <c r="C481">
        <v>440</v>
      </c>
      <c r="D481" t="s">
        <v>991</v>
      </c>
      <c r="E481">
        <v>0.1</v>
      </c>
      <c r="F481">
        <v>1</v>
      </c>
      <c r="G481" t="s">
        <v>282</v>
      </c>
      <c r="H481" t="s">
        <v>165</v>
      </c>
      <c r="I481" t="s">
        <v>11</v>
      </c>
      <c r="J481">
        <v>337</v>
      </c>
      <c r="K481" t="s">
        <v>861</v>
      </c>
      <c r="L481" t="s">
        <v>955</v>
      </c>
      <c r="M481">
        <v>96</v>
      </c>
      <c r="N481" t="s">
        <v>981</v>
      </c>
      <c r="O481">
        <v>19</v>
      </c>
      <c r="P481">
        <v>5304891</v>
      </c>
      <c r="Q481">
        <v>530489.1</v>
      </c>
      <c r="R481">
        <v>41688</v>
      </c>
      <c r="S481">
        <v>528.33333333333599</v>
      </c>
      <c r="T481">
        <v>2015</v>
      </c>
      <c r="U481">
        <v>7</v>
      </c>
      <c r="V481" t="s">
        <v>1012</v>
      </c>
    </row>
    <row r="482" spans="1:22" x14ac:dyDescent="0.25">
      <c r="A482" t="s">
        <v>370</v>
      </c>
      <c r="B482">
        <v>7</v>
      </c>
      <c r="C482">
        <v>5</v>
      </c>
      <c r="D482" t="s">
        <v>991</v>
      </c>
      <c r="E482">
        <v>0.1</v>
      </c>
      <c r="F482">
        <v>1</v>
      </c>
      <c r="G482" t="s">
        <v>291</v>
      </c>
      <c r="H482" t="s">
        <v>289</v>
      </c>
      <c r="I482" t="s">
        <v>6</v>
      </c>
      <c r="J482">
        <v>5</v>
      </c>
      <c r="K482" t="s">
        <v>861</v>
      </c>
      <c r="L482" t="s">
        <v>864</v>
      </c>
      <c r="M482">
        <v>4</v>
      </c>
      <c r="N482" t="s">
        <v>978</v>
      </c>
      <c r="O482">
        <v>16</v>
      </c>
      <c r="P482">
        <v>66995</v>
      </c>
      <c r="Q482">
        <v>6699.5</v>
      </c>
      <c r="R482">
        <v>41649</v>
      </c>
      <c r="S482">
        <v>567.33333333333599</v>
      </c>
      <c r="T482">
        <v>2015</v>
      </c>
      <c r="U482">
        <v>7</v>
      </c>
      <c r="V482" t="s">
        <v>1012</v>
      </c>
    </row>
    <row r="483" spans="1:22" x14ac:dyDescent="0.25">
      <c r="A483" t="s">
        <v>370</v>
      </c>
      <c r="B483">
        <v>3</v>
      </c>
      <c r="C483">
        <v>6</v>
      </c>
      <c r="D483" t="s">
        <v>991</v>
      </c>
      <c r="E483">
        <v>0.1</v>
      </c>
      <c r="F483">
        <v>1</v>
      </c>
      <c r="G483" t="s">
        <v>4</v>
      </c>
      <c r="H483" t="s">
        <v>5</v>
      </c>
      <c r="I483" t="s">
        <v>6</v>
      </c>
      <c r="J483">
        <v>6</v>
      </c>
      <c r="K483" t="s">
        <v>861</v>
      </c>
      <c r="L483" t="s">
        <v>865</v>
      </c>
      <c r="M483">
        <v>5</v>
      </c>
      <c r="N483" t="s">
        <v>981</v>
      </c>
      <c r="O483">
        <v>19</v>
      </c>
      <c r="P483">
        <v>25932</v>
      </c>
      <c r="Q483">
        <v>2593.1999999999998</v>
      </c>
      <c r="R483">
        <v>41760</v>
      </c>
      <c r="S483">
        <v>456.33333333333599</v>
      </c>
      <c r="T483">
        <v>2015</v>
      </c>
      <c r="U483">
        <v>7</v>
      </c>
      <c r="V483" t="s">
        <v>1012</v>
      </c>
    </row>
    <row r="484" spans="1:22" x14ac:dyDescent="0.25">
      <c r="A484" t="s">
        <v>370</v>
      </c>
      <c r="B484">
        <v>2</v>
      </c>
      <c r="C484">
        <v>2</v>
      </c>
      <c r="D484" t="s">
        <v>991</v>
      </c>
      <c r="E484">
        <v>0.1</v>
      </c>
      <c r="F484">
        <v>1</v>
      </c>
      <c r="G484" t="s">
        <v>166</v>
      </c>
      <c r="H484" t="s">
        <v>165</v>
      </c>
      <c r="I484" t="s">
        <v>11</v>
      </c>
      <c r="J484">
        <v>2</v>
      </c>
      <c r="K484" t="s">
        <v>861</v>
      </c>
      <c r="L484" t="s">
        <v>862</v>
      </c>
      <c r="M484">
        <v>2</v>
      </c>
      <c r="N484" t="s">
        <v>981</v>
      </c>
      <c r="O484">
        <v>19</v>
      </c>
      <c r="P484">
        <v>24700</v>
      </c>
      <c r="Q484">
        <v>2470</v>
      </c>
      <c r="R484">
        <v>41721</v>
      </c>
      <c r="S484">
        <v>495.33333333333599</v>
      </c>
      <c r="T484">
        <v>2015</v>
      </c>
      <c r="U484">
        <v>7</v>
      </c>
      <c r="V484" t="s">
        <v>1012</v>
      </c>
    </row>
    <row r="485" spans="1:22" x14ac:dyDescent="0.25">
      <c r="A485" t="s">
        <v>370</v>
      </c>
      <c r="B485">
        <v>1</v>
      </c>
      <c r="C485">
        <v>4</v>
      </c>
      <c r="D485" t="s">
        <v>991</v>
      </c>
      <c r="E485">
        <v>0.1</v>
      </c>
      <c r="F485">
        <v>1</v>
      </c>
      <c r="G485" t="s">
        <v>290</v>
      </c>
      <c r="H485" t="s">
        <v>289</v>
      </c>
      <c r="I485" t="s">
        <v>11</v>
      </c>
      <c r="J485">
        <v>4</v>
      </c>
      <c r="K485" t="s">
        <v>861</v>
      </c>
      <c r="L485" t="s">
        <v>862</v>
      </c>
      <c r="M485">
        <v>2</v>
      </c>
      <c r="N485" t="s">
        <v>980</v>
      </c>
      <c r="O485">
        <v>18</v>
      </c>
      <c r="P485">
        <v>23725</v>
      </c>
      <c r="Q485">
        <v>2372.5</v>
      </c>
      <c r="R485">
        <v>41654</v>
      </c>
      <c r="S485">
        <v>562.33333333333599</v>
      </c>
      <c r="T485">
        <v>2015</v>
      </c>
      <c r="U485">
        <v>7</v>
      </c>
      <c r="V485" t="s">
        <v>1012</v>
      </c>
    </row>
    <row r="486" spans="1:22" x14ac:dyDescent="0.25">
      <c r="A486" t="s">
        <v>370</v>
      </c>
      <c r="B486">
        <v>1</v>
      </c>
      <c r="C486">
        <v>7</v>
      </c>
      <c r="D486" t="s">
        <v>991</v>
      </c>
      <c r="E486">
        <v>0.1</v>
      </c>
      <c r="F486">
        <v>1</v>
      </c>
      <c r="G486" t="s">
        <v>167</v>
      </c>
      <c r="H486" t="s">
        <v>165</v>
      </c>
      <c r="I486" t="s">
        <v>13</v>
      </c>
      <c r="J486">
        <v>7</v>
      </c>
      <c r="K486" t="s">
        <v>861</v>
      </c>
      <c r="L486" t="s">
        <v>862</v>
      </c>
      <c r="M486">
        <v>2</v>
      </c>
      <c r="N486" t="s">
        <v>974</v>
      </c>
      <c r="O486">
        <v>12</v>
      </c>
      <c r="P486">
        <v>23725</v>
      </c>
      <c r="Q486">
        <v>2372.5</v>
      </c>
      <c r="R486">
        <v>41720</v>
      </c>
      <c r="S486">
        <v>496.33333333333599</v>
      </c>
      <c r="T486">
        <v>2015</v>
      </c>
      <c r="U486">
        <v>7</v>
      </c>
      <c r="V486" t="s">
        <v>1012</v>
      </c>
    </row>
    <row r="487" spans="1:22" x14ac:dyDescent="0.25">
      <c r="A487" t="s">
        <v>379</v>
      </c>
      <c r="B487">
        <v>303</v>
      </c>
      <c r="C487">
        <v>29</v>
      </c>
      <c r="D487" t="s">
        <v>991</v>
      </c>
      <c r="E487">
        <v>0.1</v>
      </c>
      <c r="F487">
        <v>1</v>
      </c>
      <c r="G487" t="s">
        <v>175</v>
      </c>
      <c r="H487" t="s">
        <v>165</v>
      </c>
      <c r="I487" t="s">
        <v>6</v>
      </c>
      <c r="J487">
        <v>29</v>
      </c>
      <c r="K487" t="s">
        <v>861</v>
      </c>
      <c r="L487" t="s">
        <v>879</v>
      </c>
      <c r="M487">
        <v>20</v>
      </c>
      <c r="N487" t="s">
        <v>985</v>
      </c>
      <c r="O487">
        <v>23</v>
      </c>
      <c r="P487">
        <v>5145971</v>
      </c>
      <c r="Q487">
        <v>514597.1</v>
      </c>
      <c r="R487">
        <v>41772</v>
      </c>
      <c r="S487">
        <v>444.33333333333599</v>
      </c>
      <c r="T487">
        <v>2015</v>
      </c>
      <c r="U487">
        <v>7</v>
      </c>
      <c r="V487" t="s">
        <v>1012</v>
      </c>
    </row>
    <row r="488" spans="1:22" x14ac:dyDescent="0.25">
      <c r="A488" t="s">
        <v>13</v>
      </c>
      <c r="B488">
        <v>394</v>
      </c>
      <c r="C488">
        <v>434</v>
      </c>
      <c r="D488" t="s">
        <v>991</v>
      </c>
      <c r="E488">
        <v>0.1</v>
      </c>
      <c r="F488">
        <v>1</v>
      </c>
      <c r="G488" t="s">
        <v>355</v>
      </c>
      <c r="H488" t="s">
        <v>289</v>
      </c>
      <c r="I488" t="s">
        <v>11</v>
      </c>
      <c r="J488">
        <v>332</v>
      </c>
      <c r="K488" t="s">
        <v>861</v>
      </c>
      <c r="L488" t="s">
        <v>894</v>
      </c>
      <c r="M488">
        <v>34</v>
      </c>
      <c r="N488" t="s">
        <v>986</v>
      </c>
      <c r="O488">
        <v>24</v>
      </c>
      <c r="P488">
        <v>7209096</v>
      </c>
      <c r="Q488">
        <v>720909.6</v>
      </c>
      <c r="R488">
        <v>41658</v>
      </c>
      <c r="S488">
        <v>558.33333333333599</v>
      </c>
      <c r="T488">
        <v>2015</v>
      </c>
      <c r="U488">
        <v>7</v>
      </c>
      <c r="V488" t="s">
        <v>1012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41570-4FCD-4F4A-A415-4A2E813504A0}">
  <sheetPr>
    <tabColor theme="2" tint="-0.499984740745262"/>
  </sheetPr>
  <dimension ref="A3:A4"/>
  <sheetViews>
    <sheetView showGridLines="0" workbookViewId="0">
      <selection activeCell="A4" sqref="A4"/>
    </sheetView>
  </sheetViews>
  <sheetFormatPr defaultRowHeight="15" x14ac:dyDescent="0.25"/>
  <cols>
    <col min="1" max="1" width="11.85546875" bestFit="1" customWidth="1"/>
  </cols>
  <sheetData>
    <row r="3" spans="1:1" x14ac:dyDescent="0.25">
      <c r="A3" t="s">
        <v>1021</v>
      </c>
    </row>
    <row r="4" spans="1:1" x14ac:dyDescent="0.25">
      <c r="A4" s="7">
        <v>117726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4DB28-6267-406C-A336-5BC04E12531B}">
  <dimension ref="I19:K19"/>
  <sheetViews>
    <sheetView showGridLines="0" tabSelected="1" topLeftCell="A13" zoomScale="66" zoomScaleNormal="66" workbookViewId="0">
      <selection activeCell="AF22" sqref="AF22"/>
    </sheetView>
  </sheetViews>
  <sheetFormatPr defaultRowHeight="15" x14ac:dyDescent="0.25"/>
  <sheetData>
    <row r="19" spans="9:11" x14ac:dyDescent="0.25">
      <c r="I19" s="13"/>
      <c r="J19" s="13"/>
      <c r="K19" s="1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B79A9-9D29-4B3C-8510-375191D36F2F}">
  <dimension ref="A3:M68"/>
  <sheetViews>
    <sheetView topLeftCell="A54" workbookViewId="0">
      <selection activeCell="A58" sqref="A58:B68"/>
    </sheetView>
  </sheetViews>
  <sheetFormatPr defaultRowHeight="15" x14ac:dyDescent="0.25"/>
  <cols>
    <col min="1" max="1" width="13.140625" bestFit="1" customWidth="1"/>
    <col min="2" max="2" width="22.7109375" bestFit="1" customWidth="1"/>
    <col min="3" max="3" width="15.7109375" bestFit="1" customWidth="1"/>
    <col min="4" max="4" width="22.7109375" bestFit="1" customWidth="1"/>
    <col min="5" max="5" width="21" bestFit="1" customWidth="1"/>
    <col min="10" max="10" width="13.140625" bestFit="1" customWidth="1"/>
    <col min="11" max="11" width="22.7109375" bestFit="1" customWidth="1"/>
    <col min="12" max="12" width="13.140625" bestFit="1" customWidth="1"/>
    <col min="13" max="13" width="22.7109375" bestFit="1" customWidth="1"/>
  </cols>
  <sheetData>
    <row r="3" spans="1:2" x14ac:dyDescent="0.25">
      <c r="A3" s="8" t="s">
        <v>1022</v>
      </c>
      <c r="B3" t="s">
        <v>1024</v>
      </c>
    </row>
    <row r="4" spans="1:2" x14ac:dyDescent="0.25">
      <c r="A4" s="9" t="s">
        <v>995</v>
      </c>
      <c r="B4" s="7">
        <v>75174859</v>
      </c>
    </row>
    <row r="5" spans="1:2" x14ac:dyDescent="0.25">
      <c r="A5" s="9" t="s">
        <v>991</v>
      </c>
      <c r="B5" s="7">
        <v>1237621368</v>
      </c>
    </row>
    <row r="6" spans="1:2" x14ac:dyDescent="0.25">
      <c r="A6" s="9" t="s">
        <v>994</v>
      </c>
      <c r="B6" s="7">
        <v>149726462</v>
      </c>
    </row>
    <row r="7" spans="1:2" x14ac:dyDescent="0.25">
      <c r="A7" s="9" t="s">
        <v>992</v>
      </c>
      <c r="B7" s="7">
        <v>359849978</v>
      </c>
    </row>
    <row r="8" spans="1:2" x14ac:dyDescent="0.25">
      <c r="A8" s="9" t="s">
        <v>993</v>
      </c>
      <c r="B8" s="7">
        <v>288532460</v>
      </c>
    </row>
    <row r="10" spans="1:2" x14ac:dyDescent="0.25">
      <c r="A10" s="8" t="s">
        <v>1022</v>
      </c>
      <c r="B10" t="s">
        <v>1023</v>
      </c>
    </row>
    <row r="11" spans="1:2" x14ac:dyDescent="0.25">
      <c r="A11" s="9" t="s">
        <v>995</v>
      </c>
      <c r="B11" s="7">
        <v>11.200000000000001</v>
      </c>
    </row>
    <row r="12" spans="1:2" x14ac:dyDescent="0.25">
      <c r="A12" s="9" t="s">
        <v>991</v>
      </c>
      <c r="B12" s="7">
        <v>26.800000000000111</v>
      </c>
    </row>
    <row r="13" spans="1:2" x14ac:dyDescent="0.25">
      <c r="A13" s="9" t="s">
        <v>994</v>
      </c>
      <c r="B13" s="7">
        <v>22.20000000000001</v>
      </c>
    </row>
    <row r="14" spans="1:2" x14ac:dyDescent="0.25">
      <c r="A14" s="9" t="s">
        <v>992</v>
      </c>
      <c r="B14" s="7">
        <v>18.799999999999965</v>
      </c>
    </row>
    <row r="15" spans="1:2" x14ac:dyDescent="0.25">
      <c r="A15" s="9" t="s">
        <v>993</v>
      </c>
      <c r="B15" s="7">
        <v>29.599999999999959</v>
      </c>
    </row>
    <row r="17" spans="1:2" x14ac:dyDescent="0.25">
      <c r="A17" s="8" t="s">
        <v>1022</v>
      </c>
      <c r="B17" t="s">
        <v>1023</v>
      </c>
    </row>
    <row r="18" spans="1:2" x14ac:dyDescent="0.25">
      <c r="A18" s="9" t="s">
        <v>13</v>
      </c>
      <c r="B18" s="7">
        <v>34.000000000000064</v>
      </c>
    </row>
    <row r="19" spans="1:2" x14ac:dyDescent="0.25">
      <c r="A19" s="9" t="s">
        <v>379</v>
      </c>
      <c r="B19" s="7">
        <v>38.10000000000003</v>
      </c>
    </row>
    <row r="20" spans="1:2" x14ac:dyDescent="0.25">
      <c r="A20" s="9" t="s">
        <v>370</v>
      </c>
      <c r="B20" s="7">
        <v>36.500000000000057</v>
      </c>
    </row>
    <row r="23" spans="1:2" x14ac:dyDescent="0.25">
      <c r="A23" s="8" t="s">
        <v>1022</v>
      </c>
      <c r="B23" t="s">
        <v>1024</v>
      </c>
    </row>
    <row r="24" spans="1:2" x14ac:dyDescent="0.25">
      <c r="A24" s="9" t="s">
        <v>1013</v>
      </c>
      <c r="B24" s="7">
        <v>157136985</v>
      </c>
    </row>
    <row r="25" spans="1:2" x14ac:dyDescent="0.25">
      <c r="A25" s="9" t="s">
        <v>1009</v>
      </c>
      <c r="B25" s="7">
        <v>109153825</v>
      </c>
    </row>
    <row r="26" spans="1:2" x14ac:dyDescent="0.25">
      <c r="A26" s="9" t="s">
        <v>1008</v>
      </c>
      <c r="B26" s="7">
        <v>154111067</v>
      </c>
    </row>
    <row r="27" spans="1:2" x14ac:dyDescent="0.25">
      <c r="A27" s="9" t="s">
        <v>1007</v>
      </c>
      <c r="B27" s="7">
        <v>172724225</v>
      </c>
    </row>
    <row r="28" spans="1:2" x14ac:dyDescent="0.25">
      <c r="A28" s="9" t="s">
        <v>1006</v>
      </c>
      <c r="B28" s="7">
        <v>230146552</v>
      </c>
    </row>
    <row r="29" spans="1:2" x14ac:dyDescent="0.25">
      <c r="A29" s="9" t="s">
        <v>1005</v>
      </c>
      <c r="B29" s="7">
        <v>287958446</v>
      </c>
    </row>
    <row r="30" spans="1:2" x14ac:dyDescent="0.25">
      <c r="A30" s="9" t="s">
        <v>1012</v>
      </c>
      <c r="B30" s="7">
        <v>173165883</v>
      </c>
    </row>
    <row r="31" spans="1:2" x14ac:dyDescent="0.25">
      <c r="A31" s="9" t="s">
        <v>1004</v>
      </c>
      <c r="B31" s="7">
        <v>125477462</v>
      </c>
    </row>
    <row r="32" spans="1:2" x14ac:dyDescent="0.25">
      <c r="A32" s="9" t="s">
        <v>1014</v>
      </c>
      <c r="B32" s="7">
        <v>132759221</v>
      </c>
    </row>
    <row r="33" spans="1:13" x14ac:dyDescent="0.25">
      <c r="A33" s="9" t="s">
        <v>1011</v>
      </c>
      <c r="B33" s="7">
        <v>85879752</v>
      </c>
    </row>
    <row r="34" spans="1:13" x14ac:dyDescent="0.25">
      <c r="A34" s="9" t="s">
        <v>1003</v>
      </c>
      <c r="B34" s="7">
        <v>128587741</v>
      </c>
    </row>
    <row r="35" spans="1:13" x14ac:dyDescent="0.25">
      <c r="A35" s="9" t="s">
        <v>1010</v>
      </c>
      <c r="B35" s="7">
        <v>353803968</v>
      </c>
    </row>
    <row r="36" spans="1:13" x14ac:dyDescent="0.25">
      <c r="J36" s="8" t="s">
        <v>1022</v>
      </c>
      <c r="K36" t="s">
        <v>1023</v>
      </c>
      <c r="L36" s="8" t="s">
        <v>1022</v>
      </c>
      <c r="M36" t="s">
        <v>1024</v>
      </c>
    </row>
    <row r="37" spans="1:13" x14ac:dyDescent="0.25">
      <c r="J37" s="9" t="s">
        <v>995</v>
      </c>
      <c r="K37" s="7">
        <v>11.2</v>
      </c>
      <c r="L37" s="9" t="s">
        <v>995</v>
      </c>
      <c r="M37" s="7">
        <v>75174859</v>
      </c>
    </row>
    <row r="38" spans="1:13" x14ac:dyDescent="0.25">
      <c r="A38" s="8" t="s">
        <v>1022</v>
      </c>
      <c r="B38" t="s">
        <v>1024</v>
      </c>
      <c r="C38" s="8" t="s">
        <v>1022</v>
      </c>
      <c r="D38" t="s">
        <v>1024</v>
      </c>
      <c r="J38" s="10" t="s">
        <v>13</v>
      </c>
      <c r="K38" s="7">
        <v>6.3999999999999995</v>
      </c>
      <c r="L38" s="10" t="s">
        <v>13</v>
      </c>
      <c r="M38" s="7">
        <v>54792441</v>
      </c>
    </row>
    <row r="39" spans="1:13" x14ac:dyDescent="0.25">
      <c r="A39" s="9" t="s">
        <v>975</v>
      </c>
      <c r="B39" s="7">
        <v>91127075</v>
      </c>
      <c r="C39" s="9" t="s">
        <v>13</v>
      </c>
      <c r="D39" s="7">
        <v>1278736618</v>
      </c>
      <c r="J39" s="10" t="s">
        <v>379</v>
      </c>
      <c r="K39" s="7">
        <v>3.2</v>
      </c>
      <c r="L39" s="10" t="s">
        <v>379</v>
      </c>
      <c r="M39" s="7">
        <v>16900526</v>
      </c>
    </row>
    <row r="40" spans="1:13" x14ac:dyDescent="0.25">
      <c r="A40" s="9" t="s">
        <v>971</v>
      </c>
      <c r="B40" s="7">
        <v>92931924</v>
      </c>
      <c r="C40" s="9" t="s">
        <v>379</v>
      </c>
      <c r="D40" s="7">
        <v>644772950</v>
      </c>
      <c r="J40" s="10" t="s">
        <v>370</v>
      </c>
      <c r="K40" s="7">
        <v>1.6</v>
      </c>
      <c r="L40" s="10" t="s">
        <v>370</v>
      </c>
      <c r="M40" s="7">
        <v>3481892</v>
      </c>
    </row>
    <row r="41" spans="1:13" x14ac:dyDescent="0.25">
      <c r="A41" s="9" t="s">
        <v>963</v>
      </c>
      <c r="B41" s="7">
        <v>95598664</v>
      </c>
      <c r="C41" s="9" t="s">
        <v>370</v>
      </c>
      <c r="D41" s="7">
        <v>187395559</v>
      </c>
      <c r="J41" s="9" t="s">
        <v>991</v>
      </c>
      <c r="K41" s="7">
        <v>26.799999999999955</v>
      </c>
      <c r="L41" s="9" t="s">
        <v>991</v>
      </c>
      <c r="M41" s="7">
        <v>1237621368</v>
      </c>
    </row>
    <row r="42" spans="1:13" x14ac:dyDescent="0.25">
      <c r="A42" s="9" t="s">
        <v>967</v>
      </c>
      <c r="B42" s="7">
        <v>96356041</v>
      </c>
      <c r="J42" s="10" t="s">
        <v>13</v>
      </c>
      <c r="K42" s="7">
        <v>10.599999999999978</v>
      </c>
      <c r="L42" s="10" t="s">
        <v>13</v>
      </c>
      <c r="M42" s="7">
        <v>844749823</v>
      </c>
    </row>
    <row r="43" spans="1:13" x14ac:dyDescent="0.25">
      <c r="A43" s="9" t="s">
        <v>987</v>
      </c>
      <c r="B43" s="7">
        <v>97905814</v>
      </c>
      <c r="C43" s="8" t="s">
        <v>1022</v>
      </c>
      <c r="D43" t="s">
        <v>1024</v>
      </c>
      <c r="J43" s="10" t="s">
        <v>379</v>
      </c>
      <c r="K43" s="7">
        <v>7.6999999999999886</v>
      </c>
      <c r="L43" s="10" t="s">
        <v>379</v>
      </c>
      <c r="M43" s="7">
        <v>302926601</v>
      </c>
    </row>
    <row r="44" spans="1:13" x14ac:dyDescent="0.25">
      <c r="A44" s="9" t="s">
        <v>974</v>
      </c>
      <c r="B44" s="7">
        <v>99300981</v>
      </c>
      <c r="C44" s="9" t="s">
        <v>13</v>
      </c>
      <c r="D44" s="7">
        <v>1278736618</v>
      </c>
      <c r="J44" s="10" t="s">
        <v>370</v>
      </c>
      <c r="K44" s="7">
        <v>8.4999999999999858</v>
      </c>
      <c r="L44" s="10" t="s">
        <v>370</v>
      </c>
      <c r="M44" s="7">
        <v>89944944</v>
      </c>
    </row>
    <row r="45" spans="1:13" x14ac:dyDescent="0.25">
      <c r="A45" s="9" t="s">
        <v>972</v>
      </c>
      <c r="B45" s="7">
        <v>105667917</v>
      </c>
      <c r="C45" s="9" t="s">
        <v>379</v>
      </c>
      <c r="D45" s="7">
        <v>644772950</v>
      </c>
      <c r="J45" s="9" t="s">
        <v>994</v>
      </c>
      <c r="K45" s="7">
        <v>22.199999999999996</v>
      </c>
      <c r="L45" s="9" t="s">
        <v>994</v>
      </c>
      <c r="M45" s="7">
        <v>149726462</v>
      </c>
    </row>
    <row r="46" spans="1:13" x14ac:dyDescent="0.25">
      <c r="A46" s="9" t="s">
        <v>964</v>
      </c>
      <c r="B46" s="7">
        <v>109672968</v>
      </c>
      <c r="C46" s="9" t="s">
        <v>370</v>
      </c>
      <c r="D46" s="7">
        <v>187395559</v>
      </c>
      <c r="J46" s="10" t="s">
        <v>13</v>
      </c>
      <c r="K46" s="7">
        <v>4.8</v>
      </c>
      <c r="L46" s="10" t="s">
        <v>13</v>
      </c>
      <c r="M46" s="7">
        <v>65792448</v>
      </c>
    </row>
    <row r="47" spans="1:13" x14ac:dyDescent="0.25">
      <c r="A47" s="9" t="s">
        <v>984</v>
      </c>
      <c r="B47" s="7">
        <v>118347813</v>
      </c>
      <c r="J47" s="10" t="s">
        <v>379</v>
      </c>
      <c r="K47" s="7">
        <v>8.9999999999999982</v>
      </c>
      <c r="L47" s="10" t="s">
        <v>379</v>
      </c>
      <c r="M47" s="7">
        <v>62347679</v>
      </c>
    </row>
    <row r="48" spans="1:13" x14ac:dyDescent="0.25">
      <c r="A48" s="9" t="s">
        <v>981</v>
      </c>
      <c r="B48" s="7">
        <v>159562527</v>
      </c>
      <c r="C48" s="14" t="s">
        <v>1022</v>
      </c>
      <c r="D48" s="7" t="s">
        <v>1024</v>
      </c>
      <c r="J48" s="10" t="s">
        <v>370</v>
      </c>
      <c r="K48" s="7">
        <v>8.3999999999999986</v>
      </c>
      <c r="L48" s="10" t="s">
        <v>370</v>
      </c>
      <c r="M48" s="7">
        <v>21586335</v>
      </c>
    </row>
    <row r="49" spans="1:13" x14ac:dyDescent="0.25">
      <c r="C49" s="15" t="s">
        <v>165</v>
      </c>
      <c r="D49" s="7">
        <v>790058782</v>
      </c>
      <c r="J49" s="9" t="s">
        <v>992</v>
      </c>
      <c r="K49" s="7">
        <v>18.800000000000008</v>
      </c>
      <c r="L49" s="9" t="s">
        <v>992</v>
      </c>
      <c r="M49" s="7">
        <v>359849978</v>
      </c>
    </row>
    <row r="50" spans="1:13" x14ac:dyDescent="0.25">
      <c r="C50" s="15" t="s">
        <v>5</v>
      </c>
      <c r="D50" s="7">
        <v>894594513</v>
      </c>
      <c r="J50" s="10" t="s">
        <v>13</v>
      </c>
      <c r="K50" s="7">
        <v>4.2000000000000011</v>
      </c>
      <c r="L50" s="10" t="s">
        <v>13</v>
      </c>
      <c r="M50" s="7">
        <v>165222250</v>
      </c>
    </row>
    <row r="51" spans="1:13" x14ac:dyDescent="0.25">
      <c r="C51" s="15" t="s">
        <v>289</v>
      </c>
      <c r="D51" s="7">
        <v>426251832</v>
      </c>
      <c r="J51" s="10" t="s">
        <v>379</v>
      </c>
      <c r="K51" s="7">
        <v>7.8000000000000043</v>
      </c>
      <c r="L51" s="10" t="s">
        <v>379</v>
      </c>
      <c r="M51" s="7">
        <v>153456509</v>
      </c>
    </row>
    <row r="52" spans="1:13" x14ac:dyDescent="0.25">
      <c r="J52" s="10" t="s">
        <v>370</v>
      </c>
      <c r="K52" s="7">
        <v>6.8000000000000034</v>
      </c>
      <c r="L52" s="10" t="s">
        <v>370</v>
      </c>
      <c r="M52" s="7">
        <v>41171219</v>
      </c>
    </row>
    <row r="53" spans="1:13" x14ac:dyDescent="0.25">
      <c r="J53" s="9" t="s">
        <v>993</v>
      </c>
      <c r="K53" s="7">
        <v>29.600000000000009</v>
      </c>
      <c r="L53" s="9" t="s">
        <v>993</v>
      </c>
      <c r="M53" s="7">
        <v>288532460</v>
      </c>
    </row>
    <row r="54" spans="1:13" x14ac:dyDescent="0.25">
      <c r="C54" s="8" t="s">
        <v>1022</v>
      </c>
      <c r="D54" t="s">
        <v>1024</v>
      </c>
      <c r="J54" s="10" t="s">
        <v>13</v>
      </c>
      <c r="K54" s="7">
        <v>8.0000000000000018</v>
      </c>
      <c r="L54" s="10" t="s">
        <v>13</v>
      </c>
      <c r="M54" s="7">
        <v>148179656</v>
      </c>
    </row>
    <row r="55" spans="1:13" x14ac:dyDescent="0.25">
      <c r="C55" s="9" t="s">
        <v>11</v>
      </c>
      <c r="D55" s="7">
        <v>527833177</v>
      </c>
      <c r="J55" s="10" t="s">
        <v>379</v>
      </c>
      <c r="K55" s="7">
        <v>10.400000000000004</v>
      </c>
      <c r="L55" s="10" t="s">
        <v>379</v>
      </c>
      <c r="M55" s="7">
        <v>109141635</v>
      </c>
    </row>
    <row r="56" spans="1:13" x14ac:dyDescent="0.25">
      <c r="C56" s="9" t="s">
        <v>13</v>
      </c>
      <c r="D56" s="7">
        <v>663665914</v>
      </c>
      <c r="J56" s="10" t="s">
        <v>370</v>
      </c>
      <c r="K56" s="7">
        <v>11.200000000000005</v>
      </c>
      <c r="L56" s="10" t="s">
        <v>370</v>
      </c>
      <c r="M56" s="7">
        <v>31211169</v>
      </c>
    </row>
    <row r="57" spans="1:13" x14ac:dyDescent="0.25">
      <c r="C57" s="9" t="s">
        <v>6</v>
      </c>
      <c r="D57" s="7">
        <v>919406036</v>
      </c>
    </row>
    <row r="58" spans="1:13" x14ac:dyDescent="0.25">
      <c r="A58" s="8" t="s">
        <v>1022</v>
      </c>
      <c r="B58" t="s">
        <v>1024</v>
      </c>
    </row>
    <row r="59" spans="1:13" x14ac:dyDescent="0.25">
      <c r="A59" s="9" t="s">
        <v>184</v>
      </c>
      <c r="B59" s="7">
        <v>17910507</v>
      </c>
      <c r="C59" s="8" t="s">
        <v>1022</v>
      </c>
      <c r="D59" t="s">
        <v>1024</v>
      </c>
    </row>
    <row r="60" spans="1:13" x14ac:dyDescent="0.25">
      <c r="A60" s="9" t="s">
        <v>17</v>
      </c>
      <c r="B60" s="7">
        <v>20494859</v>
      </c>
      <c r="C60" s="9" t="s">
        <v>13</v>
      </c>
      <c r="D60" s="7">
        <v>1278736618</v>
      </c>
      <c r="J60" s="8" t="s">
        <v>1022</v>
      </c>
      <c r="K60" t="s">
        <v>1024</v>
      </c>
    </row>
    <row r="61" spans="1:13" x14ac:dyDescent="0.25">
      <c r="A61" s="9" t="s">
        <v>48</v>
      </c>
      <c r="B61" s="7">
        <v>23405301</v>
      </c>
      <c r="C61" s="10" t="s">
        <v>882</v>
      </c>
      <c r="D61" s="7">
        <v>152730160</v>
      </c>
      <c r="J61" s="9" t="s">
        <v>13</v>
      </c>
      <c r="K61" s="7">
        <v>1278736618</v>
      </c>
    </row>
    <row r="62" spans="1:13" x14ac:dyDescent="0.25">
      <c r="A62" s="9" t="s">
        <v>185</v>
      </c>
      <c r="B62" s="7">
        <v>23800021</v>
      </c>
      <c r="C62" s="10" t="s">
        <v>861</v>
      </c>
      <c r="D62" s="7">
        <v>1126006458</v>
      </c>
      <c r="J62" s="9" t="s">
        <v>379</v>
      </c>
      <c r="K62" s="7">
        <v>644772950</v>
      </c>
    </row>
    <row r="63" spans="1:13" x14ac:dyDescent="0.25">
      <c r="A63" s="9" t="s">
        <v>260</v>
      </c>
      <c r="B63" s="7">
        <v>24622308</v>
      </c>
      <c r="C63" s="9" t="s">
        <v>379</v>
      </c>
      <c r="D63" s="7">
        <v>644772950</v>
      </c>
      <c r="J63" s="9" t="s">
        <v>370</v>
      </c>
      <c r="K63" s="7">
        <v>187395559</v>
      </c>
    </row>
    <row r="64" spans="1:13" x14ac:dyDescent="0.25">
      <c r="A64" s="9" t="s">
        <v>212</v>
      </c>
      <c r="B64" s="7">
        <v>24833629</v>
      </c>
      <c r="C64" s="10" t="s">
        <v>882</v>
      </c>
      <c r="D64" s="7">
        <v>372325370</v>
      </c>
    </row>
    <row r="65" spans="1:4" x14ac:dyDescent="0.25">
      <c r="A65" s="9" t="s">
        <v>28</v>
      </c>
      <c r="B65" s="7">
        <v>24881513</v>
      </c>
      <c r="C65" s="10" t="s">
        <v>861</v>
      </c>
      <c r="D65" s="7">
        <v>272447580</v>
      </c>
    </row>
    <row r="66" spans="1:4" x14ac:dyDescent="0.25">
      <c r="A66" s="9" t="s">
        <v>22</v>
      </c>
      <c r="B66" s="7">
        <v>27958121</v>
      </c>
      <c r="C66" s="9" t="s">
        <v>370</v>
      </c>
      <c r="D66" s="7">
        <v>187395559</v>
      </c>
    </row>
    <row r="67" spans="1:4" x14ac:dyDescent="0.25">
      <c r="A67" s="9" t="s">
        <v>9</v>
      </c>
      <c r="B67" s="7">
        <v>36507731</v>
      </c>
      <c r="C67" s="10" t="s">
        <v>882</v>
      </c>
      <c r="D67" s="7">
        <v>119834211</v>
      </c>
    </row>
    <row r="68" spans="1:4" x14ac:dyDescent="0.25">
      <c r="A68" s="9" t="s">
        <v>8</v>
      </c>
      <c r="B68" s="7">
        <v>42707124</v>
      </c>
      <c r="C68" s="10" t="s">
        <v>861</v>
      </c>
      <c r="D68" s="7">
        <v>67561348</v>
      </c>
    </row>
  </sheetData>
  <pageMargins left="0.7" right="0.7" top="0.75" bottom="0.75" header="0.3" footer="0.3"/>
  <pageSetup orientation="portrait" r:id="rId15"/>
  <drawing r:id="rId1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83B67-0688-4F72-8777-6654E5AEDD3F}">
  <dimension ref="A1:V489"/>
  <sheetViews>
    <sheetView topLeftCell="D1" workbookViewId="0">
      <selection activeCell="K1" sqref="K1:K1048576"/>
    </sheetView>
  </sheetViews>
  <sheetFormatPr defaultRowHeight="15" x14ac:dyDescent="0.25"/>
  <cols>
    <col min="3" max="3" width="16.5703125" bestFit="1" customWidth="1"/>
    <col min="4" max="4" width="14.28515625" customWidth="1"/>
    <col min="5" max="5" width="14.28515625" style="6" customWidth="1"/>
    <col min="6" max="6" width="13.28515625" bestFit="1" customWidth="1"/>
    <col min="7" max="9" width="13.28515625" customWidth="1"/>
    <col min="10" max="10" width="13.5703125" customWidth="1"/>
    <col min="11" max="11" width="18.7109375" bestFit="1" customWidth="1"/>
    <col min="12" max="12" width="13.5703125" customWidth="1"/>
    <col min="13" max="13" width="12.140625" customWidth="1"/>
    <col min="14" max="14" width="15.140625" bestFit="1" customWidth="1"/>
    <col min="15" max="15" width="13" customWidth="1"/>
    <col min="16" max="16" width="18.42578125" style="12" bestFit="1" customWidth="1"/>
    <col min="17" max="17" width="26.140625" customWidth="1"/>
    <col min="18" max="18" width="13.7109375" bestFit="1" customWidth="1"/>
    <col min="19" max="19" width="18.85546875" bestFit="1" customWidth="1"/>
    <col min="20" max="20" width="7.140625" bestFit="1" customWidth="1"/>
    <col min="21" max="21" width="15.28515625" bestFit="1" customWidth="1"/>
    <col min="22" max="22" width="6.85546875" bestFit="1" customWidth="1"/>
  </cols>
  <sheetData>
    <row r="1" spans="1:22" x14ac:dyDescent="0.25">
      <c r="A1" t="s">
        <v>1020</v>
      </c>
      <c r="B1" t="s">
        <v>366</v>
      </c>
      <c r="C1" s="1" t="s">
        <v>365</v>
      </c>
      <c r="D1" s="1" t="s">
        <v>1018</v>
      </c>
      <c r="E1" s="5" t="s">
        <v>1019</v>
      </c>
      <c r="F1" s="1" t="s">
        <v>990</v>
      </c>
      <c r="G1" s="1" t="s">
        <v>1015</v>
      </c>
      <c r="H1" s="1" t="s">
        <v>1</v>
      </c>
      <c r="I1" s="1" t="s">
        <v>2</v>
      </c>
      <c r="J1" s="1" t="s">
        <v>3</v>
      </c>
      <c r="K1" s="1" t="s">
        <v>1017</v>
      </c>
      <c r="L1" s="1" t="s">
        <v>1016</v>
      </c>
      <c r="M1" s="1" t="s">
        <v>858</v>
      </c>
      <c r="N1" s="1" t="s">
        <v>961</v>
      </c>
      <c r="O1" s="1" t="s">
        <v>962</v>
      </c>
      <c r="P1" s="11" t="s">
        <v>996</v>
      </c>
      <c r="Q1" s="1" t="s">
        <v>997</v>
      </c>
      <c r="R1" s="1" t="s">
        <v>998</v>
      </c>
      <c r="S1" s="1" t="s">
        <v>999</v>
      </c>
      <c r="T1" s="1" t="s">
        <v>1000</v>
      </c>
      <c r="U1" s="1" t="s">
        <v>1001</v>
      </c>
      <c r="V1" s="1" t="s">
        <v>1002</v>
      </c>
    </row>
    <row r="2" spans="1:22" x14ac:dyDescent="0.25">
      <c r="A2" t="str">
        <f>VLOOKUP(C2,Opportunity!$A$1:$E$487,5,0)</f>
        <v>Small</v>
      </c>
      <c r="B2">
        <f>VLOOKUP(C2,Opportunity!$A$1:$E$487,3,0)</f>
        <v>33</v>
      </c>
      <c r="C2" s="1">
        <v>84</v>
      </c>
      <c r="D2" s="1" t="str">
        <f>+VLOOKUP(F2,'Sales Stage'!$A$1:$C$6,3,0)</f>
        <v>Lead</v>
      </c>
      <c r="E2" s="5">
        <f>+VLOOKUP(F2,'Sales Stage'!$A$1:$C$6,2,0)</f>
        <v>0.1</v>
      </c>
      <c r="F2" s="1">
        <v>1</v>
      </c>
      <c r="G2" s="1" t="str">
        <f>VLOOKUP(J2,Account!$A$1:$D$358,2,0)</f>
        <v>Itzozstrip</v>
      </c>
      <c r="H2" s="1" t="str">
        <f>+VLOOKUP(J2,Account!$A$1:$C$358,3,0)</f>
        <v>Central</v>
      </c>
      <c r="I2" s="1" t="str">
        <f>+VLOOKUP(J2,Account!$A$1:$D$358,4,0)</f>
        <v>Large</v>
      </c>
      <c r="J2" s="1">
        <v>72</v>
      </c>
      <c r="K2" s="1" t="str">
        <f>VLOOKUP(M2,Partner!$A$1:$C$102,3,0)</f>
        <v>No</v>
      </c>
      <c r="L2" s="1" t="str">
        <f>VLOOKUP(M2,Partner!$A$1:$B$102,2,0)</f>
        <v>Direct</v>
      </c>
      <c r="M2" s="1">
        <v>22</v>
      </c>
      <c r="N2" s="1" t="str">
        <f>+VLOOKUP(O2,Product!$A$1:$B$26,2,0)</f>
        <v>Abbas</v>
      </c>
      <c r="O2" s="1">
        <v>1</v>
      </c>
      <c r="P2" s="11">
        <v>356981</v>
      </c>
      <c r="Q2" s="3">
        <v>35698.1</v>
      </c>
      <c r="R2" s="1">
        <v>41679</v>
      </c>
      <c r="S2" s="4">
        <v>649.45763888888905</v>
      </c>
      <c r="T2" s="1">
        <v>2015</v>
      </c>
      <c r="U2" s="1">
        <v>11</v>
      </c>
      <c r="V2" s="1" t="s">
        <v>1003</v>
      </c>
    </row>
    <row r="3" spans="1:22" x14ac:dyDescent="0.25">
      <c r="A3" t="str">
        <f>VLOOKUP(C3,Opportunity!$A$1:$E$487,5,0)</f>
        <v>Medium</v>
      </c>
      <c r="B3">
        <f>VLOOKUP(C3,Opportunity!$A$1:$E$487,3,0)</f>
        <v>175</v>
      </c>
      <c r="C3" s="1">
        <v>158</v>
      </c>
      <c r="D3" s="1" t="str">
        <f>+VLOOKUP(F3,'Sales Stage'!$A$1:$C$6,3,0)</f>
        <v>Lead</v>
      </c>
      <c r="E3" s="5">
        <f>+VLOOKUP(F3,'Sales Stage'!$A$1:$C$6,2,0)</f>
        <v>0.1</v>
      </c>
      <c r="F3" s="1">
        <v>1</v>
      </c>
      <c r="G3" s="1" t="str">
        <f>VLOOKUP(J3,Account!$A$1:$D$358,2,0)</f>
        <v>Scotdrill</v>
      </c>
      <c r="H3" s="1" t="str">
        <f>+VLOOKUP(J3,Account!$A$1:$C$358,3,0)</f>
        <v>West</v>
      </c>
      <c r="I3" s="1" t="str">
        <f>+VLOOKUP(J3,Account!$A$1:$D$358,4,0)</f>
        <v>Large</v>
      </c>
      <c r="J3" s="1">
        <v>126</v>
      </c>
      <c r="K3" s="1" t="str">
        <f>VLOOKUP(M3,Partner!$A$1:$C$102,3,0)</f>
        <v>No</v>
      </c>
      <c r="L3" s="1" t="str">
        <f>VLOOKUP(M3,Partner!$A$1:$B$102,2,0)</f>
        <v>Direct</v>
      </c>
      <c r="M3" s="1">
        <v>22</v>
      </c>
      <c r="N3" s="1" t="str">
        <f>+VLOOKUP(O3,Product!$A$1:$B$26,2,0)</f>
        <v>Talus</v>
      </c>
      <c r="O3" s="1">
        <v>19</v>
      </c>
      <c r="P3" s="11">
        <v>2691123</v>
      </c>
      <c r="Q3" s="3">
        <v>269112.3</v>
      </c>
      <c r="R3" s="1">
        <v>41931</v>
      </c>
      <c r="S3" s="4">
        <v>397.45763888888899</v>
      </c>
      <c r="T3" s="1">
        <v>2015</v>
      </c>
      <c r="U3" s="1">
        <v>11</v>
      </c>
      <c r="V3" s="1" t="s">
        <v>1003</v>
      </c>
    </row>
    <row r="4" spans="1:22" x14ac:dyDescent="0.25">
      <c r="A4" t="str">
        <f>VLOOKUP(C4,Opportunity!$A$1:$E$487,5,0)</f>
        <v>Small</v>
      </c>
      <c r="B4">
        <f>VLOOKUP(C4,Opportunity!$A$1:$E$487,3,0)</f>
        <v>88</v>
      </c>
      <c r="C4" s="1">
        <v>253</v>
      </c>
      <c r="D4" s="1" t="str">
        <f>+VLOOKUP(F4,'Sales Stage'!$A$1:$C$6,3,0)</f>
        <v>Lead</v>
      </c>
      <c r="E4" s="5">
        <f>+VLOOKUP(F4,'Sales Stage'!$A$1:$C$6,2,0)</f>
        <v>0.1</v>
      </c>
      <c r="F4" s="1">
        <v>1</v>
      </c>
      <c r="G4" s="1" t="str">
        <f>VLOOKUP(J4,Account!$A$1:$D$358,2,0)</f>
        <v>Quotelux</v>
      </c>
      <c r="H4" s="1" t="str">
        <f>+VLOOKUP(J4,Account!$A$1:$C$358,3,0)</f>
        <v>East</v>
      </c>
      <c r="I4" s="1" t="str">
        <f>+VLOOKUP(J4,Account!$A$1:$D$358,4,0)</f>
        <v>Large</v>
      </c>
      <c r="J4" s="1">
        <v>203</v>
      </c>
      <c r="K4" s="1" t="str">
        <f>VLOOKUP(M4,Partner!$A$1:$C$102,3,0)</f>
        <v>No</v>
      </c>
      <c r="L4" s="1" t="str">
        <f>VLOOKUP(M4,Partner!$A$1:$B$102,2,0)</f>
        <v>Direct</v>
      </c>
      <c r="M4" s="1">
        <v>22</v>
      </c>
      <c r="N4" s="1" t="str">
        <f>+VLOOKUP(O4,Product!$A$1:$B$26,2,0)</f>
        <v>Quanti</v>
      </c>
      <c r="O4" s="1">
        <v>16</v>
      </c>
      <c r="P4" s="11">
        <v>1315100</v>
      </c>
      <c r="Q4" s="3">
        <v>131510</v>
      </c>
      <c r="R4" s="1">
        <v>41640</v>
      </c>
      <c r="S4" s="4">
        <v>577.45763888888905</v>
      </c>
      <c r="T4" s="1">
        <v>2015</v>
      </c>
      <c r="U4" s="1">
        <v>8</v>
      </c>
      <c r="V4" s="1" t="s">
        <v>1004</v>
      </c>
    </row>
    <row r="5" spans="1:22" x14ac:dyDescent="0.25">
      <c r="A5" t="str">
        <f>VLOOKUP(C5,Opportunity!$A$1:$E$487,5,0)</f>
        <v>Medium</v>
      </c>
      <c r="B5">
        <f>VLOOKUP(C5,Opportunity!$A$1:$E$487,3,0)</f>
        <v>284</v>
      </c>
      <c r="C5" s="1">
        <v>39</v>
      </c>
      <c r="D5" s="1" t="str">
        <f>+VLOOKUP(F5,'Sales Stage'!$A$1:$C$6,3,0)</f>
        <v>Lead</v>
      </c>
      <c r="E5" s="5">
        <f>+VLOOKUP(F5,'Sales Stage'!$A$1:$C$6,2,0)</f>
        <v>0.1</v>
      </c>
      <c r="F5" s="1">
        <v>1</v>
      </c>
      <c r="G5" s="1" t="str">
        <f>VLOOKUP(J5,Account!$A$1:$D$358,2,0)</f>
        <v>Lamdexon</v>
      </c>
      <c r="H5" s="1" t="str">
        <f>+VLOOKUP(J5,Account!$A$1:$C$358,3,0)</f>
        <v>East</v>
      </c>
      <c r="I5" s="1" t="str">
        <f>+VLOOKUP(J5,Account!$A$1:$D$358,4,0)</f>
        <v>Strategic</v>
      </c>
      <c r="J5" s="1">
        <v>22</v>
      </c>
      <c r="K5" s="1" t="str">
        <f>VLOOKUP(M5,Partner!$A$1:$C$102,3,0)</f>
        <v>No</v>
      </c>
      <c r="L5" s="1" t="str">
        <f>VLOOKUP(M5,Partner!$A$1:$B$102,2,0)</f>
        <v>Direct</v>
      </c>
      <c r="M5" s="1">
        <v>22</v>
      </c>
      <c r="N5" s="1" t="str">
        <f>+VLOOKUP(O5,Product!$A$1:$B$26,2,0)</f>
        <v>Recolo</v>
      </c>
      <c r="O5" s="1">
        <v>17</v>
      </c>
      <c r="P5" s="11">
        <v>4862891</v>
      </c>
      <c r="Q5" s="3">
        <v>486289.1</v>
      </c>
      <c r="R5" s="1">
        <v>41797</v>
      </c>
      <c r="S5" s="4">
        <v>388.45763888888899</v>
      </c>
      <c r="T5" s="1">
        <v>2015</v>
      </c>
      <c r="U5" s="1">
        <v>6</v>
      </c>
      <c r="V5" s="1" t="s">
        <v>1005</v>
      </c>
    </row>
    <row r="6" spans="1:22" x14ac:dyDescent="0.25">
      <c r="A6" t="str">
        <f>VLOOKUP(C6,Opportunity!$A$1:$E$487,5,0)</f>
        <v>Large</v>
      </c>
      <c r="B6">
        <f>VLOOKUP(C6,Opportunity!$A$1:$E$487,3,0)</f>
        <v>329</v>
      </c>
      <c r="C6" s="1">
        <v>64</v>
      </c>
      <c r="D6" s="1" t="str">
        <f>+VLOOKUP(F6,'Sales Stage'!$A$1:$C$6,3,0)</f>
        <v>Lead</v>
      </c>
      <c r="E6" s="5">
        <f>+VLOOKUP(F6,'Sales Stage'!$A$1:$C$6,2,0)</f>
        <v>0.1</v>
      </c>
      <c r="F6" s="1">
        <v>1</v>
      </c>
      <c r="G6" s="1" t="str">
        <f>VLOOKUP(J6,Account!$A$1:$D$358,2,0)</f>
        <v>Zim-holding</v>
      </c>
      <c r="H6" s="1" t="str">
        <f>+VLOOKUP(J6,Account!$A$1:$C$358,3,0)</f>
        <v>Central</v>
      </c>
      <c r="I6" s="1" t="str">
        <f>+VLOOKUP(J6,Account!$A$1:$D$358,4,0)</f>
        <v>Strategic</v>
      </c>
      <c r="J6" s="1">
        <v>55</v>
      </c>
      <c r="K6" s="1" t="str">
        <f>VLOOKUP(M6,Partner!$A$1:$C$102,3,0)</f>
        <v>No</v>
      </c>
      <c r="L6" s="1" t="str">
        <f>VLOOKUP(M6,Partner!$A$1:$B$102,2,0)</f>
        <v>Direct</v>
      </c>
      <c r="M6" s="1">
        <v>22</v>
      </c>
      <c r="N6" s="1" t="str">
        <f>+VLOOKUP(O6,Product!$A$1:$B$26,2,0)</f>
        <v>Aqua</v>
      </c>
      <c r="O6" s="1">
        <v>22</v>
      </c>
      <c r="P6" s="11">
        <v>5688641</v>
      </c>
      <c r="Q6" s="3">
        <v>568864.1</v>
      </c>
      <c r="R6" s="1">
        <v>41770</v>
      </c>
      <c r="S6" s="4">
        <v>415.45763888888899</v>
      </c>
      <c r="T6" s="1">
        <v>2015</v>
      </c>
      <c r="U6" s="1">
        <v>6</v>
      </c>
      <c r="V6" s="1" t="s">
        <v>1005</v>
      </c>
    </row>
    <row r="7" spans="1:22" x14ac:dyDescent="0.25">
      <c r="A7" t="str">
        <f>VLOOKUP(C7,Opportunity!$A$1:$E$487,5,0)</f>
        <v>Small</v>
      </c>
      <c r="B7">
        <f>VLOOKUP(C7,Opportunity!$A$1:$E$487,3,0)</f>
        <v>95</v>
      </c>
      <c r="C7" s="1">
        <v>126</v>
      </c>
      <c r="D7" s="1" t="str">
        <f>+VLOOKUP(F7,'Sales Stage'!$A$1:$C$6,3,0)</f>
        <v>Lead</v>
      </c>
      <c r="E7" s="5">
        <f>+VLOOKUP(F7,'Sales Stage'!$A$1:$C$6,2,0)</f>
        <v>0.1</v>
      </c>
      <c r="F7" s="1">
        <v>1</v>
      </c>
      <c r="G7" s="1" t="str">
        <f>VLOOKUP(J7,Account!$A$1:$D$358,2,0)</f>
        <v>Lamelectrics</v>
      </c>
      <c r="H7" s="1" t="str">
        <f>+VLOOKUP(J7,Account!$A$1:$C$358,3,0)</f>
        <v>East</v>
      </c>
      <c r="I7" s="1" t="str">
        <f>+VLOOKUP(J7,Account!$A$1:$D$358,4,0)</f>
        <v>Large</v>
      </c>
      <c r="J7" s="1">
        <v>104</v>
      </c>
      <c r="K7" s="1" t="str">
        <f>VLOOKUP(M7,Partner!$A$1:$C$102,3,0)</f>
        <v>No</v>
      </c>
      <c r="L7" s="1" t="str">
        <f>VLOOKUP(M7,Partner!$A$1:$B$102,2,0)</f>
        <v>Direct</v>
      </c>
      <c r="M7" s="1">
        <v>22</v>
      </c>
      <c r="N7" s="1" t="str">
        <f>+VLOOKUP(O7,Product!$A$1:$B$26,2,0)</f>
        <v>Juvenis</v>
      </c>
      <c r="O7" s="1">
        <v>10</v>
      </c>
      <c r="P7" s="11">
        <v>1433275</v>
      </c>
      <c r="Q7" s="3">
        <v>143327.5</v>
      </c>
      <c r="R7" s="1">
        <v>41641</v>
      </c>
      <c r="S7" s="4">
        <v>544.45763888888905</v>
      </c>
      <c r="T7" s="1">
        <v>2015</v>
      </c>
      <c r="U7" s="1">
        <v>6</v>
      </c>
      <c r="V7" s="1" t="s">
        <v>1005</v>
      </c>
    </row>
    <row r="8" spans="1:22" x14ac:dyDescent="0.25">
      <c r="A8" t="str">
        <f>VLOOKUP(C8,Opportunity!$A$1:$E$487,5,0)</f>
        <v>Medium</v>
      </c>
      <c r="B8">
        <f>VLOOKUP(C8,Opportunity!$A$1:$E$487,3,0)</f>
        <v>216</v>
      </c>
      <c r="C8" s="1">
        <v>346</v>
      </c>
      <c r="D8" s="1" t="str">
        <f>+VLOOKUP(F8,'Sales Stage'!$A$1:$C$6,3,0)</f>
        <v>Lead</v>
      </c>
      <c r="E8" s="5">
        <f>+VLOOKUP(F8,'Sales Stage'!$A$1:$C$6,2,0)</f>
        <v>0.1</v>
      </c>
      <c r="F8" s="1">
        <v>1</v>
      </c>
      <c r="G8" s="1" t="str">
        <f>VLOOKUP(J8,Account!$A$1:$D$358,2,0)</f>
        <v>Ozersolcon</v>
      </c>
      <c r="H8" s="1" t="str">
        <f>+VLOOKUP(J8,Account!$A$1:$C$358,3,0)</f>
        <v>East</v>
      </c>
      <c r="I8" s="1" t="str">
        <f>+VLOOKUP(J8,Account!$A$1:$D$358,4,0)</f>
        <v>Strategic</v>
      </c>
      <c r="J8" s="1">
        <v>246</v>
      </c>
      <c r="K8" s="1" t="str">
        <f>VLOOKUP(M8,Partner!$A$1:$C$102,3,0)</f>
        <v>No</v>
      </c>
      <c r="L8" s="1" t="str">
        <f>VLOOKUP(M8,Partner!$A$1:$B$102,2,0)</f>
        <v>Direct</v>
      </c>
      <c r="M8" s="1">
        <v>22</v>
      </c>
      <c r="N8" s="1" t="str">
        <f>+VLOOKUP(O8,Product!$A$1:$B$26,2,0)</f>
        <v>Recolo</v>
      </c>
      <c r="O8" s="1">
        <v>17</v>
      </c>
      <c r="P8" s="11">
        <v>3501919</v>
      </c>
      <c r="Q8" s="3">
        <v>350191.9</v>
      </c>
      <c r="R8" s="1">
        <v>41673</v>
      </c>
      <c r="S8" s="4">
        <v>512.45763888888905</v>
      </c>
      <c r="T8" s="1">
        <v>2015</v>
      </c>
      <c r="U8" s="1">
        <v>6</v>
      </c>
      <c r="V8" s="1" t="s">
        <v>1005</v>
      </c>
    </row>
    <row r="9" spans="1:22" x14ac:dyDescent="0.25">
      <c r="A9" t="str">
        <f>VLOOKUP(C9,Opportunity!$A$1:$E$487,5,0)</f>
        <v>Small</v>
      </c>
      <c r="B9">
        <f>VLOOKUP(C9,Opportunity!$A$1:$E$487,3,0)</f>
        <v>150</v>
      </c>
      <c r="C9" s="1">
        <v>347</v>
      </c>
      <c r="D9" s="1" t="str">
        <f>+VLOOKUP(F9,'Sales Stage'!$A$1:$C$6,3,0)</f>
        <v>Lead</v>
      </c>
      <c r="E9" s="5">
        <f>+VLOOKUP(F9,'Sales Stage'!$A$1:$C$6,2,0)</f>
        <v>0.1</v>
      </c>
      <c r="F9" s="1">
        <v>1</v>
      </c>
      <c r="G9" s="1" t="str">
        <f>VLOOKUP(J9,Account!$A$1:$D$358,2,0)</f>
        <v>Zumtax</v>
      </c>
      <c r="H9" s="1" t="str">
        <f>+VLOOKUP(J9,Account!$A$1:$C$358,3,0)</f>
        <v>East</v>
      </c>
      <c r="I9" s="1" t="str">
        <f>+VLOOKUP(J9,Account!$A$1:$D$358,4,0)</f>
        <v>Strategic</v>
      </c>
      <c r="J9" s="1">
        <v>269</v>
      </c>
      <c r="K9" s="1" t="str">
        <f>VLOOKUP(M9,Partner!$A$1:$C$102,3,0)</f>
        <v>No</v>
      </c>
      <c r="L9" s="1" t="str">
        <f>VLOOKUP(M9,Partner!$A$1:$B$102,2,0)</f>
        <v>Direct</v>
      </c>
      <c r="M9" s="1">
        <v>22</v>
      </c>
      <c r="N9" s="1" t="str">
        <f>+VLOOKUP(O9,Product!$A$1:$B$26,2,0)</f>
        <v>Quanti</v>
      </c>
      <c r="O9" s="1">
        <v>16</v>
      </c>
      <c r="P9" s="11">
        <v>2230393</v>
      </c>
      <c r="Q9" s="3">
        <v>223039.3</v>
      </c>
      <c r="R9" s="1">
        <v>41757</v>
      </c>
      <c r="S9" s="4">
        <v>428.45763888888899</v>
      </c>
      <c r="T9" s="1">
        <v>2015</v>
      </c>
      <c r="U9" s="1">
        <v>6</v>
      </c>
      <c r="V9" s="1" t="s">
        <v>1005</v>
      </c>
    </row>
    <row r="10" spans="1:22" x14ac:dyDescent="0.25">
      <c r="A10" t="str">
        <f>VLOOKUP(C10,Opportunity!$A$1:$E$487,5,0)</f>
        <v>Small</v>
      </c>
      <c r="B10">
        <f>VLOOKUP(C10,Opportunity!$A$1:$E$487,3,0)</f>
        <v>44</v>
      </c>
      <c r="C10" s="1">
        <v>353</v>
      </c>
      <c r="D10" s="1" t="str">
        <f>+VLOOKUP(F10,'Sales Stage'!$A$1:$C$6,3,0)</f>
        <v>Lead</v>
      </c>
      <c r="E10" s="5">
        <f>+VLOOKUP(F10,'Sales Stage'!$A$1:$C$6,2,0)</f>
        <v>0.1</v>
      </c>
      <c r="F10" s="1">
        <v>1</v>
      </c>
      <c r="G10" s="1" t="str">
        <f>VLOOKUP(J10,Account!$A$1:$D$358,2,0)</f>
        <v>Siliconplus</v>
      </c>
      <c r="H10" s="1" t="str">
        <f>+VLOOKUP(J10,Account!$A$1:$C$358,3,0)</f>
        <v>West</v>
      </c>
      <c r="I10" s="1" t="str">
        <f>+VLOOKUP(J10,Account!$A$1:$D$358,4,0)</f>
        <v>Large</v>
      </c>
      <c r="J10" s="1">
        <v>275</v>
      </c>
      <c r="K10" s="1" t="str">
        <f>VLOOKUP(M10,Partner!$A$1:$C$102,3,0)</f>
        <v>No</v>
      </c>
      <c r="L10" s="1" t="str">
        <f>VLOOKUP(M10,Partner!$A$1:$B$102,2,0)</f>
        <v>Direct</v>
      </c>
      <c r="M10" s="1">
        <v>22</v>
      </c>
      <c r="N10" s="1" t="str">
        <f>+VLOOKUP(O10,Product!$A$1:$B$26,2,0)</f>
        <v>Sato</v>
      </c>
      <c r="O10" s="1">
        <v>18</v>
      </c>
      <c r="P10" s="11">
        <v>535605</v>
      </c>
      <c r="Q10" s="3">
        <v>53560.5</v>
      </c>
      <c r="R10" s="1">
        <v>41810</v>
      </c>
      <c r="S10" s="4">
        <v>375.45763888888899</v>
      </c>
      <c r="T10" s="1">
        <v>2015</v>
      </c>
      <c r="U10" s="1">
        <v>6</v>
      </c>
      <c r="V10" s="1" t="s">
        <v>1005</v>
      </c>
    </row>
    <row r="11" spans="1:22" x14ac:dyDescent="0.25">
      <c r="A11" t="str">
        <f>VLOOKUP(C11,Opportunity!$A$1:$E$487,5,0)</f>
        <v>Medium</v>
      </c>
      <c r="B11">
        <f>VLOOKUP(C11,Opportunity!$A$1:$E$487,3,0)</f>
        <v>322</v>
      </c>
      <c r="C11" s="1">
        <v>373</v>
      </c>
      <c r="D11" s="1" t="str">
        <f>+VLOOKUP(F11,'Sales Stage'!$A$1:$C$6,3,0)</f>
        <v>Lead</v>
      </c>
      <c r="E11" s="5">
        <f>+VLOOKUP(F11,'Sales Stage'!$A$1:$C$6,2,0)</f>
        <v>0.1</v>
      </c>
      <c r="F11" s="1">
        <v>1</v>
      </c>
      <c r="G11" s="1" t="str">
        <f>VLOOKUP(J11,Account!$A$1:$D$358,2,0)</f>
        <v>Howfan</v>
      </c>
      <c r="H11" s="1" t="str">
        <f>+VLOOKUP(J11,Account!$A$1:$C$358,3,0)</f>
        <v>East</v>
      </c>
      <c r="I11" s="1" t="str">
        <f>+VLOOKUP(J11,Account!$A$1:$D$358,4,0)</f>
        <v>Strategic</v>
      </c>
      <c r="J11" s="1">
        <v>291</v>
      </c>
      <c r="K11" s="1" t="str">
        <f>VLOOKUP(M11,Partner!$A$1:$C$102,3,0)</f>
        <v>No</v>
      </c>
      <c r="L11" s="1" t="str">
        <f>VLOOKUP(M11,Partner!$A$1:$B$102,2,0)</f>
        <v>Direct</v>
      </c>
      <c r="M11" s="1">
        <v>22</v>
      </c>
      <c r="N11" s="1" t="str">
        <f>+VLOOKUP(O11,Product!$A$1:$B$26,2,0)</f>
        <v>Habitus</v>
      </c>
      <c r="O11" s="1">
        <v>8</v>
      </c>
      <c r="P11" s="11">
        <v>5626094</v>
      </c>
      <c r="Q11" s="3">
        <v>562609.4</v>
      </c>
      <c r="R11" s="1">
        <v>41809</v>
      </c>
      <c r="S11" s="4">
        <v>376.45763888888899</v>
      </c>
      <c r="T11" s="1">
        <v>2015</v>
      </c>
      <c r="U11" s="1">
        <v>6</v>
      </c>
      <c r="V11" s="1" t="s">
        <v>1005</v>
      </c>
    </row>
    <row r="12" spans="1:22" x14ac:dyDescent="0.25">
      <c r="A12" t="str">
        <f>VLOOKUP(C12,Opportunity!$A$1:$E$487,5,0)</f>
        <v>Small</v>
      </c>
      <c r="B12">
        <f>VLOOKUP(C12,Opportunity!$A$1:$E$487,3,0)</f>
        <v>49</v>
      </c>
      <c r="C12" s="1">
        <v>374</v>
      </c>
      <c r="D12" s="1" t="str">
        <f>+VLOOKUP(F12,'Sales Stage'!$A$1:$C$6,3,0)</f>
        <v>Lead</v>
      </c>
      <c r="E12" s="5">
        <f>+VLOOKUP(F12,'Sales Stage'!$A$1:$C$6,2,0)</f>
        <v>0.1</v>
      </c>
      <c r="F12" s="1">
        <v>1</v>
      </c>
      <c r="G12" s="1" t="str">
        <f>VLOOKUP(J12,Account!$A$1:$D$358,2,0)</f>
        <v>Tansuntom</v>
      </c>
      <c r="H12" s="1" t="str">
        <f>+VLOOKUP(J12,Account!$A$1:$C$358,3,0)</f>
        <v>Central</v>
      </c>
      <c r="I12" s="1" t="str">
        <f>+VLOOKUP(J12,Account!$A$1:$D$358,4,0)</f>
        <v>Large</v>
      </c>
      <c r="J12" s="1">
        <v>292</v>
      </c>
      <c r="K12" s="1" t="str">
        <f>VLOOKUP(M12,Partner!$A$1:$C$102,3,0)</f>
        <v>No</v>
      </c>
      <c r="L12" s="1" t="str">
        <f>VLOOKUP(M12,Partner!$A$1:$B$102,2,0)</f>
        <v>Direct</v>
      </c>
      <c r="M12" s="1">
        <v>22</v>
      </c>
      <c r="N12" s="1" t="str">
        <f>+VLOOKUP(O12,Product!$A$1:$B$26,2,0)</f>
        <v>Fatum</v>
      </c>
      <c r="O12" s="1">
        <v>6</v>
      </c>
      <c r="P12" s="11">
        <v>595469</v>
      </c>
      <c r="Q12" s="3">
        <v>59546.9</v>
      </c>
      <c r="R12" s="1">
        <v>41737</v>
      </c>
      <c r="S12" s="4">
        <v>448.45763888888899</v>
      </c>
      <c r="T12" s="1">
        <v>2015</v>
      </c>
      <c r="U12" s="1">
        <v>6</v>
      </c>
      <c r="V12" s="1" t="s">
        <v>1005</v>
      </c>
    </row>
    <row r="13" spans="1:22" x14ac:dyDescent="0.25">
      <c r="A13" t="str">
        <f>VLOOKUP(C13,Opportunity!$A$1:$E$487,5,0)</f>
        <v>Medium</v>
      </c>
      <c r="B13">
        <f>VLOOKUP(C13,Opportunity!$A$1:$E$487,3,0)</f>
        <v>210</v>
      </c>
      <c r="C13" s="1">
        <v>393</v>
      </c>
      <c r="D13" s="1" t="str">
        <f>+VLOOKUP(F13,'Sales Stage'!$A$1:$C$6,3,0)</f>
        <v>Lead</v>
      </c>
      <c r="E13" s="5">
        <f>+VLOOKUP(F13,'Sales Stage'!$A$1:$C$6,2,0)</f>
        <v>0.1</v>
      </c>
      <c r="F13" s="1">
        <v>1</v>
      </c>
      <c r="G13" s="1" t="str">
        <f>VLOOKUP(J13,Account!$A$1:$D$358,2,0)</f>
        <v>Fasetax</v>
      </c>
      <c r="H13" s="1" t="str">
        <f>+VLOOKUP(J13,Account!$A$1:$C$358,3,0)</f>
        <v>East</v>
      </c>
      <c r="I13" s="1" t="str">
        <f>+VLOOKUP(J13,Account!$A$1:$D$358,4,0)</f>
        <v>Large</v>
      </c>
      <c r="J13" s="1">
        <v>306</v>
      </c>
      <c r="K13" s="1" t="str">
        <f>VLOOKUP(M13,Partner!$A$1:$C$102,3,0)</f>
        <v>No</v>
      </c>
      <c r="L13" s="1" t="str">
        <f>VLOOKUP(M13,Partner!$A$1:$B$102,2,0)</f>
        <v>Direct</v>
      </c>
      <c r="M13" s="1">
        <v>22</v>
      </c>
      <c r="N13" s="1" t="str">
        <f>+VLOOKUP(O13,Product!$A$1:$B$26,2,0)</f>
        <v>Decimus</v>
      </c>
      <c r="O13" s="1">
        <v>4</v>
      </c>
      <c r="P13" s="11">
        <v>3412054</v>
      </c>
      <c r="Q13" s="3">
        <v>341205.4</v>
      </c>
      <c r="R13" s="1">
        <v>41798</v>
      </c>
      <c r="S13" s="4">
        <v>387.45763888888899</v>
      </c>
      <c r="T13" s="1">
        <v>2015</v>
      </c>
      <c r="U13" s="1">
        <v>6</v>
      </c>
      <c r="V13" s="1" t="s">
        <v>1005</v>
      </c>
    </row>
    <row r="14" spans="1:22" x14ac:dyDescent="0.25">
      <c r="A14" t="str">
        <f>VLOOKUP(C14,Opportunity!$A$1:$E$487,5,0)</f>
        <v>Large</v>
      </c>
      <c r="B14">
        <f>VLOOKUP(C14,Opportunity!$A$1:$E$487,3,0)</f>
        <v>342</v>
      </c>
      <c r="C14" s="1">
        <v>394</v>
      </c>
      <c r="D14" s="1" t="str">
        <f>+VLOOKUP(F14,'Sales Stage'!$A$1:$C$6,3,0)</f>
        <v>Lead</v>
      </c>
      <c r="E14" s="5">
        <f>+VLOOKUP(F14,'Sales Stage'!$A$1:$C$6,2,0)</f>
        <v>0.1</v>
      </c>
      <c r="F14" s="1">
        <v>1</v>
      </c>
      <c r="G14" s="1" t="str">
        <f>VLOOKUP(J14,Account!$A$1:$D$358,2,0)</f>
        <v>Unizunbam</v>
      </c>
      <c r="H14" s="1" t="str">
        <f>+VLOOKUP(J14,Account!$A$1:$C$358,3,0)</f>
        <v>East</v>
      </c>
      <c r="I14" s="1" t="str">
        <f>+VLOOKUP(J14,Account!$A$1:$D$358,4,0)</f>
        <v>Large</v>
      </c>
      <c r="J14" s="1">
        <v>307</v>
      </c>
      <c r="K14" s="1" t="str">
        <f>VLOOKUP(M14,Partner!$A$1:$C$102,3,0)</f>
        <v>No</v>
      </c>
      <c r="L14" s="1" t="str">
        <f>VLOOKUP(M14,Partner!$A$1:$B$102,2,0)</f>
        <v>Direct</v>
      </c>
      <c r="M14" s="1">
        <v>22</v>
      </c>
      <c r="N14" s="1" t="str">
        <f>+VLOOKUP(O14,Product!$A$1:$B$26,2,0)</f>
        <v>Lacuna</v>
      </c>
      <c r="O14" s="1">
        <v>11</v>
      </c>
      <c r="P14" s="11">
        <v>5981812</v>
      </c>
      <c r="Q14" s="3">
        <v>598181.19999999995</v>
      </c>
      <c r="R14" s="1">
        <v>41791</v>
      </c>
      <c r="S14" s="4">
        <v>394.45763888888899</v>
      </c>
      <c r="T14" s="1">
        <v>2015</v>
      </c>
      <c r="U14" s="1">
        <v>6</v>
      </c>
      <c r="V14" s="1" t="s">
        <v>1005</v>
      </c>
    </row>
    <row r="15" spans="1:22" x14ac:dyDescent="0.25">
      <c r="A15" t="str">
        <f>VLOOKUP(C15,Opportunity!$A$1:$E$487,5,0)</f>
        <v>Small</v>
      </c>
      <c r="B15">
        <f>VLOOKUP(C15,Opportunity!$A$1:$E$487,3,0)</f>
        <v>62</v>
      </c>
      <c r="C15" s="1">
        <v>404</v>
      </c>
      <c r="D15" s="1" t="str">
        <f>+VLOOKUP(F15,'Sales Stage'!$A$1:$C$6,3,0)</f>
        <v>Lead</v>
      </c>
      <c r="E15" s="5">
        <f>+VLOOKUP(F15,'Sales Stage'!$A$1:$C$6,2,0)</f>
        <v>0.1</v>
      </c>
      <c r="F15" s="1">
        <v>1</v>
      </c>
      <c r="G15" s="1" t="str">
        <f>VLOOKUP(J15,Account!$A$1:$D$358,2,0)</f>
        <v>Dentocity</v>
      </c>
      <c r="H15" s="1" t="str">
        <f>+VLOOKUP(J15,Account!$A$1:$C$358,3,0)</f>
        <v>East</v>
      </c>
      <c r="I15" s="1" t="str">
        <f>+VLOOKUP(J15,Account!$A$1:$D$358,4,0)</f>
        <v>Large</v>
      </c>
      <c r="J15" s="1">
        <v>170</v>
      </c>
      <c r="K15" s="1" t="str">
        <f>VLOOKUP(M15,Partner!$A$1:$C$102,3,0)</f>
        <v>No</v>
      </c>
      <c r="L15" s="1" t="str">
        <f>VLOOKUP(M15,Partner!$A$1:$B$102,2,0)</f>
        <v>Direct</v>
      </c>
      <c r="M15" s="1">
        <v>22</v>
      </c>
      <c r="N15" s="1" t="str">
        <f>+VLOOKUP(O15,Product!$A$1:$B$26,2,0)</f>
        <v>Lacuna</v>
      </c>
      <c r="O15" s="1">
        <v>11</v>
      </c>
      <c r="P15" s="11">
        <v>833461</v>
      </c>
      <c r="Q15" s="3">
        <v>83346.100000000006</v>
      </c>
      <c r="R15" s="1">
        <v>41721</v>
      </c>
      <c r="S15" s="4">
        <v>464.45763888888899</v>
      </c>
      <c r="T15" s="1">
        <v>2015</v>
      </c>
      <c r="U15" s="1">
        <v>6</v>
      </c>
      <c r="V15" s="1" t="s">
        <v>1005</v>
      </c>
    </row>
    <row r="16" spans="1:22" x14ac:dyDescent="0.25">
      <c r="A16" t="str">
        <f>VLOOKUP(C16,Opportunity!$A$1:$E$487,5,0)</f>
        <v>Medium</v>
      </c>
      <c r="B16">
        <f>VLOOKUP(C16,Opportunity!$A$1:$E$487,3,0)</f>
        <v>311</v>
      </c>
      <c r="C16" s="1">
        <v>414</v>
      </c>
      <c r="D16" s="1" t="str">
        <f>+VLOOKUP(F16,'Sales Stage'!$A$1:$C$6,3,0)</f>
        <v>Lead</v>
      </c>
      <c r="E16" s="5">
        <f>+VLOOKUP(F16,'Sales Stage'!$A$1:$C$6,2,0)</f>
        <v>0.1</v>
      </c>
      <c r="F16" s="1">
        <v>1</v>
      </c>
      <c r="G16" s="1" t="str">
        <f>VLOOKUP(J16,Account!$A$1:$D$358,2,0)</f>
        <v>plexholding</v>
      </c>
      <c r="H16" s="1" t="str">
        <f>+VLOOKUP(J16,Account!$A$1:$C$358,3,0)</f>
        <v>West</v>
      </c>
      <c r="I16" s="1" t="str">
        <f>+VLOOKUP(J16,Account!$A$1:$D$358,4,0)</f>
        <v>Large</v>
      </c>
      <c r="J16" s="1">
        <v>323</v>
      </c>
      <c r="K16" s="1" t="str">
        <f>VLOOKUP(M16,Partner!$A$1:$C$102,3,0)</f>
        <v>No</v>
      </c>
      <c r="L16" s="1" t="str">
        <f>VLOOKUP(M16,Partner!$A$1:$B$102,2,0)</f>
        <v>Direct</v>
      </c>
      <c r="M16" s="1">
        <v>22</v>
      </c>
      <c r="N16" s="1" t="str">
        <f>+VLOOKUP(O16,Product!$A$1:$B$26,2,0)</f>
        <v>Bellus</v>
      </c>
      <c r="O16" s="1">
        <v>23</v>
      </c>
      <c r="P16" s="11">
        <v>5299231</v>
      </c>
      <c r="Q16" s="3">
        <v>529923.1</v>
      </c>
      <c r="R16" s="1">
        <v>41754</v>
      </c>
      <c r="S16" s="4">
        <v>431.45763888888899</v>
      </c>
      <c r="T16" s="1">
        <v>2015</v>
      </c>
      <c r="U16" s="1">
        <v>6</v>
      </c>
      <c r="V16" s="1" t="s">
        <v>1005</v>
      </c>
    </row>
    <row r="17" spans="1:22" x14ac:dyDescent="0.25">
      <c r="A17" t="str">
        <f>VLOOKUP(C17,Opportunity!$A$1:$E$487,5,0)</f>
        <v>Small</v>
      </c>
      <c r="B17">
        <f>VLOOKUP(C17,Opportunity!$A$1:$E$487,3,0)</f>
        <v>79</v>
      </c>
      <c r="C17" s="1">
        <v>418</v>
      </c>
      <c r="D17" s="1" t="str">
        <f>+VLOOKUP(F17,'Sales Stage'!$A$1:$C$6,3,0)</f>
        <v>Lead</v>
      </c>
      <c r="E17" s="5">
        <f>+VLOOKUP(F17,'Sales Stage'!$A$1:$C$6,2,0)</f>
        <v>0.1</v>
      </c>
      <c r="F17" s="1">
        <v>1</v>
      </c>
      <c r="G17" s="1" t="str">
        <f>VLOOKUP(J17,Account!$A$1:$D$358,2,0)</f>
        <v>zumplus</v>
      </c>
      <c r="H17" s="1" t="str">
        <f>+VLOOKUP(J17,Account!$A$1:$C$358,3,0)</f>
        <v>East</v>
      </c>
      <c r="I17" s="1" t="str">
        <f>+VLOOKUP(J17,Account!$A$1:$D$358,4,0)</f>
        <v>Strategic</v>
      </c>
      <c r="J17" s="1">
        <v>11</v>
      </c>
      <c r="K17" s="1" t="str">
        <f>VLOOKUP(M17,Partner!$A$1:$C$102,3,0)</f>
        <v>No</v>
      </c>
      <c r="L17" s="1" t="str">
        <f>VLOOKUP(M17,Partner!$A$1:$B$102,2,0)</f>
        <v>Direct</v>
      </c>
      <c r="M17" s="1">
        <v>22</v>
      </c>
      <c r="N17" s="1" t="str">
        <f>+VLOOKUP(O17,Product!$A$1:$B$26,2,0)</f>
        <v>Recolo</v>
      </c>
      <c r="O17" s="1">
        <v>17</v>
      </c>
      <c r="P17" s="11">
        <v>1133172</v>
      </c>
      <c r="Q17" s="3">
        <v>113317.2</v>
      </c>
      <c r="R17" s="1">
        <v>41775</v>
      </c>
      <c r="S17" s="4">
        <v>410.45763888888899</v>
      </c>
      <c r="T17" s="1">
        <v>2015</v>
      </c>
      <c r="U17" s="1">
        <v>6</v>
      </c>
      <c r="V17" s="1" t="s">
        <v>1005</v>
      </c>
    </row>
    <row r="18" spans="1:22" x14ac:dyDescent="0.25">
      <c r="A18" t="str">
        <f>VLOOKUP(C18,Opportunity!$A$1:$E$487,5,0)</f>
        <v>Small</v>
      </c>
      <c r="B18">
        <f>VLOOKUP(C18,Opportunity!$A$1:$E$487,3,0)</f>
        <v>159</v>
      </c>
      <c r="C18" s="1">
        <v>384</v>
      </c>
      <c r="D18" s="1" t="str">
        <f>+VLOOKUP(F18,'Sales Stage'!$A$1:$C$6,3,0)</f>
        <v>Lead</v>
      </c>
      <c r="E18" s="5">
        <f>+VLOOKUP(F18,'Sales Stage'!$A$1:$C$6,2,0)</f>
        <v>0.1</v>
      </c>
      <c r="F18" s="1">
        <v>1</v>
      </c>
      <c r="G18" s="1" t="str">
        <f>VLOOKUP(J18,Account!$A$1:$D$358,2,0)</f>
        <v>Zapholding</v>
      </c>
      <c r="H18" s="1" t="str">
        <f>+VLOOKUP(J18,Account!$A$1:$C$358,3,0)</f>
        <v>East</v>
      </c>
      <c r="I18" s="1" t="str">
        <f>+VLOOKUP(J18,Account!$A$1:$D$358,4,0)</f>
        <v>Large</v>
      </c>
      <c r="J18" s="1">
        <v>298</v>
      </c>
      <c r="K18" s="1" t="str">
        <f>VLOOKUP(M18,Partner!$A$1:$C$102,3,0)</f>
        <v>No</v>
      </c>
      <c r="L18" s="1" t="str">
        <f>VLOOKUP(M18,Partner!$A$1:$B$102,2,0)</f>
        <v>Direct</v>
      </c>
      <c r="M18" s="1">
        <v>22</v>
      </c>
      <c r="N18" s="1" t="str">
        <f>+VLOOKUP(O18,Product!$A$1:$B$26,2,0)</f>
        <v>Juvenis</v>
      </c>
      <c r="O18" s="1">
        <v>10</v>
      </c>
      <c r="P18" s="11">
        <v>2386868</v>
      </c>
      <c r="Q18" s="3">
        <v>238686.8</v>
      </c>
      <c r="R18" s="1">
        <v>41730</v>
      </c>
      <c r="S18" s="4">
        <v>454.45763888888899</v>
      </c>
      <c r="T18" s="1">
        <v>2015</v>
      </c>
      <c r="U18" s="1">
        <v>6</v>
      </c>
      <c r="V18" s="1" t="s">
        <v>1005</v>
      </c>
    </row>
    <row r="19" spans="1:22" x14ac:dyDescent="0.25">
      <c r="A19" t="str">
        <f>VLOOKUP(C19,Opportunity!$A$1:$E$487,5,0)</f>
        <v>Medium</v>
      </c>
      <c r="B19">
        <f>VLOOKUP(C19,Opportunity!$A$1:$E$487,3,0)</f>
        <v>177</v>
      </c>
      <c r="C19" s="1">
        <v>355</v>
      </c>
      <c r="D19" s="1" t="str">
        <f>+VLOOKUP(F19,'Sales Stage'!$A$1:$C$6,3,0)</f>
        <v>Lead</v>
      </c>
      <c r="E19" s="5">
        <f>+VLOOKUP(F19,'Sales Stage'!$A$1:$C$6,2,0)</f>
        <v>0.1</v>
      </c>
      <c r="F19" s="1">
        <v>1</v>
      </c>
      <c r="G19" s="1" t="str">
        <f>VLOOKUP(J19,Account!$A$1:$D$358,2,0)</f>
        <v>Overhigh</v>
      </c>
      <c r="H19" s="1" t="str">
        <f>+VLOOKUP(J19,Account!$A$1:$C$358,3,0)</f>
        <v>East</v>
      </c>
      <c r="I19" s="1" t="str">
        <f>+VLOOKUP(J19,Account!$A$1:$D$358,4,0)</f>
        <v>Large</v>
      </c>
      <c r="J19" s="1">
        <v>277</v>
      </c>
      <c r="K19" s="1" t="str">
        <f>VLOOKUP(M19,Partner!$A$1:$C$102,3,0)</f>
        <v>No</v>
      </c>
      <c r="L19" s="1" t="str">
        <f>VLOOKUP(M19,Partner!$A$1:$B$102,2,0)</f>
        <v>Direct</v>
      </c>
      <c r="M19" s="1">
        <v>22</v>
      </c>
      <c r="N19" s="1" t="str">
        <f>+VLOOKUP(O19,Product!$A$1:$B$26,2,0)</f>
        <v>Magis</v>
      </c>
      <c r="O19" s="1">
        <v>12</v>
      </c>
      <c r="P19" s="11">
        <v>2702266</v>
      </c>
      <c r="Q19" s="3">
        <v>270226.59999999998</v>
      </c>
      <c r="R19" s="1">
        <v>41723</v>
      </c>
      <c r="S19" s="4">
        <v>459.45763888888899</v>
      </c>
      <c r="T19" s="1">
        <v>2015</v>
      </c>
      <c r="U19" s="1">
        <v>6</v>
      </c>
      <c r="V19" s="1" t="s">
        <v>1005</v>
      </c>
    </row>
    <row r="20" spans="1:22" x14ac:dyDescent="0.25">
      <c r="A20" t="str">
        <f>VLOOKUP(C20,Opportunity!$A$1:$E$487,5,0)</f>
        <v>Small</v>
      </c>
      <c r="B20">
        <f>VLOOKUP(C20,Opportunity!$A$1:$E$487,3,0)</f>
        <v>142</v>
      </c>
      <c r="C20" s="1">
        <v>242</v>
      </c>
      <c r="D20" s="1" t="str">
        <f>+VLOOKUP(F20,'Sales Stage'!$A$1:$C$6,3,0)</f>
        <v>Lead</v>
      </c>
      <c r="E20" s="5">
        <f>+VLOOKUP(F20,'Sales Stage'!$A$1:$C$6,2,0)</f>
        <v>0.1</v>
      </c>
      <c r="F20" s="1">
        <v>1</v>
      </c>
      <c r="G20" s="1" t="str">
        <f>VLOOKUP(J20,Account!$A$1:$D$358,2,0)</f>
        <v>Gold-fase</v>
      </c>
      <c r="H20" s="1" t="str">
        <f>+VLOOKUP(J20,Account!$A$1:$C$358,3,0)</f>
        <v>West</v>
      </c>
      <c r="I20" s="1" t="str">
        <f>+VLOOKUP(J20,Account!$A$1:$D$358,4,0)</f>
        <v>Strategic</v>
      </c>
      <c r="J20" s="1">
        <v>193</v>
      </c>
      <c r="K20" s="1" t="str">
        <f>VLOOKUP(M20,Partner!$A$1:$C$102,3,0)</f>
        <v>No</v>
      </c>
      <c r="L20" s="1" t="str">
        <f>VLOOKUP(M20,Partner!$A$1:$B$102,2,0)</f>
        <v>Direct</v>
      </c>
      <c r="M20" s="1">
        <v>22</v>
      </c>
      <c r="N20" s="1" t="str">
        <f>+VLOOKUP(O20,Product!$A$1:$B$26,2,0)</f>
        <v>Eligo</v>
      </c>
      <c r="O20" s="1">
        <v>5</v>
      </c>
      <c r="P20" s="11">
        <v>2154078</v>
      </c>
      <c r="Q20" s="3">
        <v>215407.8</v>
      </c>
      <c r="R20" s="1">
        <v>41795</v>
      </c>
      <c r="S20" s="4">
        <v>386.45763888888899</v>
      </c>
      <c r="T20" s="1">
        <v>2015</v>
      </c>
      <c r="U20" s="1">
        <v>6</v>
      </c>
      <c r="V20" s="1" t="s">
        <v>1005</v>
      </c>
    </row>
    <row r="21" spans="1:22" x14ac:dyDescent="0.25">
      <c r="A21" t="str">
        <f>VLOOKUP(C21,Opportunity!$A$1:$E$487,5,0)</f>
        <v>Medium</v>
      </c>
      <c r="B21">
        <f>VLOOKUP(C21,Opportunity!$A$1:$E$487,3,0)</f>
        <v>294</v>
      </c>
      <c r="C21" s="1">
        <v>370</v>
      </c>
      <c r="D21" s="1" t="str">
        <f>+VLOOKUP(F21,'Sales Stage'!$A$1:$C$6,3,0)</f>
        <v>Lead</v>
      </c>
      <c r="E21" s="5">
        <f>+VLOOKUP(F21,'Sales Stage'!$A$1:$C$6,2,0)</f>
        <v>0.1</v>
      </c>
      <c r="F21" s="1">
        <v>1</v>
      </c>
      <c r="G21" s="1" t="str">
        <f>VLOOKUP(J21,Account!$A$1:$D$358,2,0)</f>
        <v>Lamdexon</v>
      </c>
      <c r="H21" s="1" t="str">
        <f>+VLOOKUP(J21,Account!$A$1:$C$358,3,0)</f>
        <v>East</v>
      </c>
      <c r="I21" s="1" t="str">
        <f>+VLOOKUP(J21,Account!$A$1:$D$358,4,0)</f>
        <v>Strategic</v>
      </c>
      <c r="J21" s="1">
        <v>22</v>
      </c>
      <c r="K21" s="1" t="str">
        <f>VLOOKUP(M21,Partner!$A$1:$C$102,3,0)</f>
        <v>No</v>
      </c>
      <c r="L21" s="1" t="str">
        <f>VLOOKUP(M21,Partner!$A$1:$B$102,2,0)</f>
        <v>Direct</v>
      </c>
      <c r="M21" s="1">
        <v>22</v>
      </c>
      <c r="N21" s="1" t="str">
        <f>+VLOOKUP(O21,Product!$A$1:$B$26,2,0)</f>
        <v>Quanti</v>
      </c>
      <c r="O21" s="1">
        <v>16</v>
      </c>
      <c r="P21" s="11">
        <v>4984622</v>
      </c>
      <c r="Q21" s="3">
        <v>498462.2</v>
      </c>
      <c r="R21" s="1">
        <v>41811</v>
      </c>
      <c r="S21" s="4">
        <v>370.45763888888899</v>
      </c>
      <c r="T21" s="1">
        <v>2015</v>
      </c>
      <c r="U21" s="1">
        <v>6</v>
      </c>
      <c r="V21" s="1" t="s">
        <v>1005</v>
      </c>
    </row>
    <row r="22" spans="1:22" x14ac:dyDescent="0.25">
      <c r="A22" t="str">
        <f>VLOOKUP(C22,Opportunity!$A$1:$E$487,5,0)</f>
        <v>Small</v>
      </c>
      <c r="B22">
        <f>VLOOKUP(C22,Opportunity!$A$1:$E$487,3,0)</f>
        <v>133</v>
      </c>
      <c r="C22" s="1">
        <v>425</v>
      </c>
      <c r="D22" s="1" t="str">
        <f>+VLOOKUP(F22,'Sales Stage'!$A$1:$C$6,3,0)</f>
        <v>Lead</v>
      </c>
      <c r="E22" s="5">
        <f>+VLOOKUP(F22,'Sales Stage'!$A$1:$C$6,2,0)</f>
        <v>0.1</v>
      </c>
      <c r="F22" s="1">
        <v>1</v>
      </c>
      <c r="G22" s="1" t="str">
        <f>VLOOKUP(J22,Account!$A$1:$D$358,2,0)</f>
        <v>Statcom</v>
      </c>
      <c r="H22" s="1" t="str">
        <f>+VLOOKUP(J22,Account!$A$1:$C$358,3,0)</f>
        <v>Central</v>
      </c>
      <c r="I22" s="1" t="str">
        <f>+VLOOKUP(J22,Account!$A$1:$D$358,4,0)</f>
        <v>Strategic</v>
      </c>
      <c r="J22" s="1">
        <v>52</v>
      </c>
      <c r="K22" s="1" t="str">
        <f>VLOOKUP(M22,Partner!$A$1:$C$102,3,0)</f>
        <v>No</v>
      </c>
      <c r="L22" s="1" t="str">
        <f>VLOOKUP(M22,Partner!$A$1:$B$102,2,0)</f>
        <v>Direct</v>
      </c>
      <c r="M22" s="1">
        <v>22</v>
      </c>
      <c r="N22" s="1" t="str">
        <f>+VLOOKUP(O22,Product!$A$1:$B$26,2,0)</f>
        <v>Ignis</v>
      </c>
      <c r="O22" s="1">
        <v>9</v>
      </c>
      <c r="P22" s="11">
        <v>1959131</v>
      </c>
      <c r="Q22" s="3">
        <v>195913.1</v>
      </c>
      <c r="R22" s="1">
        <v>41812</v>
      </c>
      <c r="S22" s="4">
        <v>369.45763888888899</v>
      </c>
      <c r="T22" s="1">
        <v>2015</v>
      </c>
      <c r="U22" s="1">
        <v>6</v>
      </c>
      <c r="V22" s="1" t="s">
        <v>1005</v>
      </c>
    </row>
    <row r="23" spans="1:22" x14ac:dyDescent="0.25">
      <c r="A23" t="str">
        <f>VLOOKUP(C23,Opportunity!$A$1:$E$487,5,0)</f>
        <v>Small</v>
      </c>
      <c r="B23">
        <f>VLOOKUP(C23,Opportunity!$A$1:$E$487,3,0)</f>
        <v>21</v>
      </c>
      <c r="C23" s="1">
        <v>228</v>
      </c>
      <c r="D23" s="1" t="str">
        <f>+VLOOKUP(F23,'Sales Stage'!$A$1:$C$6,3,0)</f>
        <v>Lead</v>
      </c>
      <c r="E23" s="5">
        <f>+VLOOKUP(F23,'Sales Stage'!$A$1:$C$6,2,0)</f>
        <v>0.1</v>
      </c>
      <c r="F23" s="1">
        <v>1</v>
      </c>
      <c r="G23" s="1" t="str">
        <f>VLOOKUP(J23,Account!$A$1:$D$358,2,0)</f>
        <v>finfase</v>
      </c>
      <c r="H23" s="1" t="str">
        <f>+VLOOKUP(J23,Account!$A$1:$C$358,3,0)</f>
        <v>Central</v>
      </c>
      <c r="I23" s="1" t="str">
        <f>+VLOOKUP(J23,Account!$A$1:$D$358,4,0)</f>
        <v>Large</v>
      </c>
      <c r="J23" s="1">
        <v>180</v>
      </c>
      <c r="K23" s="1" t="str">
        <f>VLOOKUP(M23,Partner!$A$1:$C$102,3,0)</f>
        <v>No</v>
      </c>
      <c r="L23" s="1" t="str">
        <f>VLOOKUP(M23,Partner!$A$1:$B$102,2,0)</f>
        <v>Direct</v>
      </c>
      <c r="M23" s="1">
        <v>22</v>
      </c>
      <c r="N23" s="1" t="str">
        <f>+VLOOKUP(O23,Product!$A$1:$B$26,2,0)</f>
        <v>Nimis</v>
      </c>
      <c r="O23" s="1">
        <v>13</v>
      </c>
      <c r="P23" s="11">
        <v>188316</v>
      </c>
      <c r="Q23" s="3">
        <v>18831.599999999999</v>
      </c>
      <c r="R23" s="1">
        <v>41655</v>
      </c>
      <c r="S23" s="4">
        <v>525.45763888888905</v>
      </c>
      <c r="T23" s="1">
        <v>2015</v>
      </c>
      <c r="U23" s="1">
        <v>6</v>
      </c>
      <c r="V23" s="1" t="s">
        <v>1005</v>
      </c>
    </row>
    <row r="24" spans="1:22" x14ac:dyDescent="0.25">
      <c r="A24" t="str">
        <f>VLOOKUP(C24,Opportunity!$A$1:$E$487,5,0)</f>
        <v>Medium</v>
      </c>
      <c r="B24">
        <f>VLOOKUP(C24,Opportunity!$A$1:$E$487,3,0)</f>
        <v>245</v>
      </c>
      <c r="C24" s="1">
        <v>395</v>
      </c>
      <c r="D24" s="1" t="str">
        <f>+VLOOKUP(F24,'Sales Stage'!$A$1:$C$6,3,0)</f>
        <v>Lead</v>
      </c>
      <c r="E24" s="5">
        <f>+VLOOKUP(F24,'Sales Stage'!$A$1:$C$6,2,0)</f>
        <v>0.1</v>
      </c>
      <c r="F24" s="1">
        <v>1</v>
      </c>
      <c r="G24" s="1" t="str">
        <f>VLOOKUP(J24,Account!$A$1:$D$358,2,0)</f>
        <v>Domquote</v>
      </c>
      <c r="H24" s="1" t="str">
        <f>+VLOOKUP(J24,Account!$A$1:$C$358,3,0)</f>
        <v>East</v>
      </c>
      <c r="I24" s="1" t="str">
        <f>+VLOOKUP(J24,Account!$A$1:$D$358,4,0)</f>
        <v>Large</v>
      </c>
      <c r="J24" s="1">
        <v>308</v>
      </c>
      <c r="K24" s="1" t="str">
        <f>VLOOKUP(M24,Partner!$A$1:$C$102,3,0)</f>
        <v>No</v>
      </c>
      <c r="L24" s="1" t="str">
        <f>VLOOKUP(M24,Partner!$A$1:$B$102,2,0)</f>
        <v>Direct</v>
      </c>
      <c r="M24" s="1">
        <v>22</v>
      </c>
      <c r="N24" s="1" t="str">
        <f>+VLOOKUP(O24,Product!$A$1:$B$26,2,0)</f>
        <v>Vero</v>
      </c>
      <c r="O24" s="1">
        <v>21</v>
      </c>
      <c r="P24" s="11">
        <v>4022403</v>
      </c>
      <c r="Q24" s="3">
        <v>402240.3</v>
      </c>
      <c r="R24" s="1">
        <v>41766</v>
      </c>
      <c r="S24" s="4">
        <v>413.45763888888899</v>
      </c>
      <c r="T24" s="1">
        <v>2015</v>
      </c>
      <c r="U24" s="1">
        <v>6</v>
      </c>
      <c r="V24" s="1" t="s">
        <v>1005</v>
      </c>
    </row>
    <row r="25" spans="1:22" x14ac:dyDescent="0.25">
      <c r="A25" t="str">
        <f>VLOOKUP(C25,Opportunity!$A$1:$E$487,5,0)</f>
        <v>Medium</v>
      </c>
      <c r="B25">
        <f>VLOOKUP(C25,Opportunity!$A$1:$E$487,3,0)</f>
        <v>202</v>
      </c>
      <c r="C25" s="1">
        <v>326</v>
      </c>
      <c r="D25" s="1" t="str">
        <f>+VLOOKUP(F25,'Sales Stage'!$A$1:$C$6,3,0)</f>
        <v>Lead</v>
      </c>
      <c r="E25" s="5">
        <f>+VLOOKUP(F25,'Sales Stage'!$A$1:$C$6,2,0)</f>
        <v>0.1</v>
      </c>
      <c r="F25" s="1">
        <v>1</v>
      </c>
      <c r="G25" s="1" t="str">
        <f>VLOOKUP(J25,Account!$A$1:$D$358,2,0)</f>
        <v>Stancorporation</v>
      </c>
      <c r="H25" s="1" t="str">
        <f>+VLOOKUP(J25,Account!$A$1:$C$358,3,0)</f>
        <v>East</v>
      </c>
      <c r="I25" s="1" t="str">
        <f>+VLOOKUP(J25,Account!$A$1:$D$358,4,0)</f>
        <v>Strategic</v>
      </c>
      <c r="J25" s="1">
        <v>252</v>
      </c>
      <c r="K25" s="1" t="str">
        <f>VLOOKUP(M25,Partner!$A$1:$C$102,3,0)</f>
        <v>No</v>
      </c>
      <c r="L25" s="1" t="str">
        <f>VLOOKUP(M25,Partner!$A$1:$B$102,2,0)</f>
        <v>Direct</v>
      </c>
      <c r="M25" s="1">
        <v>22</v>
      </c>
      <c r="N25" s="1" t="str">
        <f>+VLOOKUP(O25,Product!$A$1:$B$26,2,0)</f>
        <v>Nimis</v>
      </c>
      <c r="O25" s="1">
        <v>13</v>
      </c>
      <c r="P25" s="11">
        <v>3251419</v>
      </c>
      <c r="Q25" s="3">
        <v>325141.90000000002</v>
      </c>
      <c r="R25" s="1">
        <v>41714</v>
      </c>
      <c r="S25" s="4">
        <v>460.45763888888899</v>
      </c>
      <c r="T25" s="1">
        <v>2015</v>
      </c>
      <c r="U25" s="1">
        <v>6</v>
      </c>
      <c r="V25" s="1" t="s">
        <v>1005</v>
      </c>
    </row>
    <row r="26" spans="1:22" x14ac:dyDescent="0.25">
      <c r="A26" t="str">
        <f>VLOOKUP(C26,Opportunity!$A$1:$E$487,5,0)</f>
        <v>Large</v>
      </c>
      <c r="B26">
        <f>VLOOKUP(C26,Opportunity!$A$1:$E$487,3,0)</f>
        <v>350</v>
      </c>
      <c r="C26" s="1">
        <v>337</v>
      </c>
      <c r="D26" s="1" t="str">
        <f>+VLOOKUP(F26,'Sales Stage'!$A$1:$C$6,3,0)</f>
        <v>Lead</v>
      </c>
      <c r="E26" s="5">
        <f>+VLOOKUP(F26,'Sales Stage'!$A$1:$C$6,2,0)</f>
        <v>0.1</v>
      </c>
      <c r="F26" s="1">
        <v>1</v>
      </c>
      <c r="G26" s="1" t="str">
        <f>VLOOKUP(J26,Account!$A$1:$D$358,2,0)</f>
        <v>zummaholdings</v>
      </c>
      <c r="H26" s="1" t="str">
        <f>+VLOOKUP(J26,Account!$A$1:$C$358,3,0)</f>
        <v>East</v>
      </c>
      <c r="I26" s="1" t="str">
        <f>+VLOOKUP(J26,Account!$A$1:$D$358,4,0)</f>
        <v>Large</v>
      </c>
      <c r="J26" s="1">
        <v>260</v>
      </c>
      <c r="K26" s="1" t="str">
        <f>VLOOKUP(M26,Partner!$A$1:$C$102,3,0)</f>
        <v>No</v>
      </c>
      <c r="L26" s="1" t="str">
        <f>VLOOKUP(M26,Partner!$A$1:$B$102,2,0)</f>
        <v>Direct</v>
      </c>
      <c r="M26" s="1">
        <v>22</v>
      </c>
      <c r="N26" s="1" t="str">
        <f>+VLOOKUP(O26,Product!$A$1:$B$26,2,0)</f>
        <v>Aqua</v>
      </c>
      <c r="O26" s="1">
        <v>22</v>
      </c>
      <c r="P26" s="11">
        <v>6168120</v>
      </c>
      <c r="Q26" s="3">
        <v>616812</v>
      </c>
      <c r="R26" s="1">
        <v>41645</v>
      </c>
      <c r="S26" s="4">
        <v>529.45763888888905</v>
      </c>
      <c r="T26" s="1">
        <v>2015</v>
      </c>
      <c r="U26" s="1">
        <v>6</v>
      </c>
      <c r="V26" s="1" t="s">
        <v>1005</v>
      </c>
    </row>
    <row r="27" spans="1:22" x14ac:dyDescent="0.25">
      <c r="A27" t="str">
        <f>VLOOKUP(C27,Opportunity!$A$1:$E$487,5,0)</f>
        <v>Small</v>
      </c>
      <c r="B27">
        <f>VLOOKUP(C27,Opportunity!$A$1:$E$487,3,0)</f>
        <v>67</v>
      </c>
      <c r="C27" s="1">
        <v>417</v>
      </c>
      <c r="D27" s="1" t="str">
        <f>+VLOOKUP(F27,'Sales Stage'!$A$1:$C$6,3,0)</f>
        <v>Lead</v>
      </c>
      <c r="E27" s="5">
        <f>+VLOOKUP(F27,'Sales Stage'!$A$1:$C$6,2,0)</f>
        <v>0.1</v>
      </c>
      <c r="F27" s="1">
        <v>1</v>
      </c>
      <c r="G27" s="1" t="str">
        <f>VLOOKUP(J27,Account!$A$1:$D$358,2,0)</f>
        <v>Tanhow</v>
      </c>
      <c r="H27" s="1" t="str">
        <f>+VLOOKUP(J27,Account!$A$1:$C$358,3,0)</f>
        <v>East</v>
      </c>
      <c r="I27" s="1" t="str">
        <f>+VLOOKUP(J27,Account!$A$1:$D$358,4,0)</f>
        <v>Large</v>
      </c>
      <c r="J27" s="1">
        <v>326</v>
      </c>
      <c r="K27" s="1" t="str">
        <f>VLOOKUP(M27,Partner!$A$1:$C$102,3,0)</f>
        <v>No</v>
      </c>
      <c r="L27" s="1" t="str">
        <f>VLOOKUP(M27,Partner!$A$1:$B$102,2,0)</f>
        <v>Direct</v>
      </c>
      <c r="M27" s="1">
        <v>22</v>
      </c>
      <c r="N27" s="1" t="str">
        <f>+VLOOKUP(O27,Product!$A$1:$B$26,2,0)</f>
        <v>Nimis</v>
      </c>
      <c r="O27" s="1">
        <v>13</v>
      </c>
      <c r="P27" s="11">
        <v>931923</v>
      </c>
      <c r="Q27" s="3">
        <v>93192.3</v>
      </c>
      <c r="R27" s="1">
        <v>41701</v>
      </c>
      <c r="S27" s="4">
        <v>473.45763888888899</v>
      </c>
      <c r="T27" s="1">
        <v>2015</v>
      </c>
      <c r="U27" s="1">
        <v>6</v>
      </c>
      <c r="V27" s="1" t="s">
        <v>1005</v>
      </c>
    </row>
    <row r="28" spans="1:22" x14ac:dyDescent="0.25">
      <c r="A28" t="str">
        <f>VLOOKUP(C28,Opportunity!$A$1:$E$487,5,0)</f>
        <v>Large</v>
      </c>
      <c r="B28">
        <f>VLOOKUP(C28,Opportunity!$A$1:$E$487,3,0)</f>
        <v>364</v>
      </c>
      <c r="C28" s="1">
        <v>178</v>
      </c>
      <c r="D28" s="1" t="str">
        <f>+VLOOKUP(F28,'Sales Stage'!$A$1:$C$6,3,0)</f>
        <v>Lead</v>
      </c>
      <c r="E28" s="5">
        <f>+VLOOKUP(F28,'Sales Stage'!$A$1:$C$6,2,0)</f>
        <v>0.1</v>
      </c>
      <c r="F28" s="1">
        <v>1</v>
      </c>
      <c r="G28" s="1" t="str">
        <f>VLOOKUP(J28,Account!$A$1:$D$358,2,0)</f>
        <v>Citying</v>
      </c>
      <c r="H28" s="1" t="str">
        <f>+VLOOKUP(J28,Account!$A$1:$C$358,3,0)</f>
        <v>East</v>
      </c>
      <c r="I28" s="1" t="str">
        <f>+VLOOKUP(J28,Account!$A$1:$D$358,4,0)</f>
        <v>Small &amp; Medium</v>
      </c>
      <c r="J28" s="1">
        <v>142</v>
      </c>
      <c r="K28" s="1" t="str">
        <f>VLOOKUP(M28,Partner!$A$1:$C$102,3,0)</f>
        <v>No</v>
      </c>
      <c r="L28" s="1" t="str">
        <f>VLOOKUP(M28,Partner!$A$1:$B$102,2,0)</f>
        <v>Direct</v>
      </c>
      <c r="M28" s="1">
        <v>22</v>
      </c>
      <c r="N28" s="1" t="str">
        <f>+VLOOKUP(O28,Product!$A$1:$B$26,2,0)</f>
        <v>Recolo</v>
      </c>
      <c r="O28" s="1">
        <v>17</v>
      </c>
      <c r="P28" s="11">
        <v>6407018</v>
      </c>
      <c r="Q28" s="3">
        <v>640701.80000000005</v>
      </c>
      <c r="R28" s="1">
        <v>41710</v>
      </c>
      <c r="S28" s="4">
        <v>460.45763888888899</v>
      </c>
      <c r="T28" s="1">
        <v>2015</v>
      </c>
      <c r="U28" s="1">
        <v>6</v>
      </c>
      <c r="V28" s="1" t="s">
        <v>1005</v>
      </c>
    </row>
    <row r="29" spans="1:22" x14ac:dyDescent="0.25">
      <c r="A29" t="str">
        <f>VLOOKUP(C29,Opportunity!$A$1:$E$487,5,0)</f>
        <v>Small</v>
      </c>
      <c r="B29">
        <f>VLOOKUP(C29,Opportunity!$A$1:$E$487,3,0)</f>
        <v>136</v>
      </c>
      <c r="C29" s="1">
        <v>182</v>
      </c>
      <c r="D29" s="1" t="str">
        <f>+VLOOKUP(F29,'Sales Stage'!$A$1:$C$6,3,0)</f>
        <v>Lead</v>
      </c>
      <c r="E29" s="5">
        <f>+VLOOKUP(F29,'Sales Stage'!$A$1:$C$6,2,0)</f>
        <v>0.1</v>
      </c>
      <c r="F29" s="1">
        <v>1</v>
      </c>
      <c r="G29" s="1" t="str">
        <f>VLOOKUP(J29,Account!$A$1:$D$358,2,0)</f>
        <v>Runzim</v>
      </c>
      <c r="H29" s="1" t="str">
        <f>+VLOOKUP(J29,Account!$A$1:$C$358,3,0)</f>
        <v>East</v>
      </c>
      <c r="I29" s="1" t="str">
        <f>+VLOOKUP(J29,Account!$A$1:$D$358,4,0)</f>
        <v>Small &amp; Medium</v>
      </c>
      <c r="J29" s="1">
        <v>146</v>
      </c>
      <c r="K29" s="1" t="str">
        <f>VLOOKUP(M29,Partner!$A$1:$C$102,3,0)</f>
        <v>No</v>
      </c>
      <c r="L29" s="1" t="str">
        <f>VLOOKUP(M29,Partner!$A$1:$B$102,2,0)</f>
        <v>Direct</v>
      </c>
      <c r="M29" s="1">
        <v>22</v>
      </c>
      <c r="N29" s="1" t="str">
        <f>+VLOOKUP(O29,Product!$A$1:$B$26,2,0)</f>
        <v>Talus</v>
      </c>
      <c r="O29" s="1">
        <v>19</v>
      </c>
      <c r="P29" s="11">
        <v>2051691</v>
      </c>
      <c r="Q29" s="3">
        <v>205169.1</v>
      </c>
      <c r="R29" s="1">
        <v>41678</v>
      </c>
      <c r="S29" s="4">
        <v>492.45763888888899</v>
      </c>
      <c r="T29" s="1">
        <v>2015</v>
      </c>
      <c r="U29" s="1">
        <v>6</v>
      </c>
      <c r="V29" s="1" t="s">
        <v>1005</v>
      </c>
    </row>
    <row r="30" spans="1:22" x14ac:dyDescent="0.25">
      <c r="A30" t="str">
        <f>VLOOKUP(C30,Opportunity!$A$1:$E$487,5,0)</f>
        <v>Small</v>
      </c>
      <c r="B30">
        <f>VLOOKUP(C30,Opportunity!$A$1:$E$487,3,0)</f>
        <v>81</v>
      </c>
      <c r="C30" s="1">
        <v>186</v>
      </c>
      <c r="D30" s="1" t="str">
        <f>+VLOOKUP(F30,'Sales Stage'!$A$1:$C$6,3,0)</f>
        <v>Lead</v>
      </c>
      <c r="E30" s="5">
        <f>+VLOOKUP(F30,'Sales Stage'!$A$1:$C$6,2,0)</f>
        <v>0.1</v>
      </c>
      <c r="F30" s="1">
        <v>1</v>
      </c>
      <c r="G30" s="1" t="str">
        <f>VLOOKUP(J30,Account!$A$1:$D$358,2,0)</f>
        <v>sailtouch</v>
      </c>
      <c r="H30" s="1" t="str">
        <f>+VLOOKUP(J30,Account!$A$1:$C$358,3,0)</f>
        <v>East</v>
      </c>
      <c r="I30" s="1" t="str">
        <f>+VLOOKUP(J30,Account!$A$1:$D$358,4,0)</f>
        <v>Small &amp; Medium</v>
      </c>
      <c r="J30" s="1">
        <v>150</v>
      </c>
      <c r="K30" s="1" t="str">
        <f>VLOOKUP(M30,Partner!$A$1:$C$102,3,0)</f>
        <v>No</v>
      </c>
      <c r="L30" s="1" t="str">
        <f>VLOOKUP(M30,Partner!$A$1:$B$102,2,0)</f>
        <v>Direct</v>
      </c>
      <c r="M30" s="1">
        <v>22</v>
      </c>
      <c r="N30" s="1" t="str">
        <f>+VLOOKUP(O30,Product!$A$1:$B$26,2,0)</f>
        <v>Paratus</v>
      </c>
      <c r="O30" s="1">
        <v>15</v>
      </c>
      <c r="P30" s="11">
        <v>1174333</v>
      </c>
      <c r="Q30" s="3">
        <v>117433.3</v>
      </c>
      <c r="R30" s="1">
        <v>41674</v>
      </c>
      <c r="S30" s="4">
        <v>496.45763888888899</v>
      </c>
      <c r="T30" s="1">
        <v>2015</v>
      </c>
      <c r="U30" s="1">
        <v>6</v>
      </c>
      <c r="V30" s="1" t="s">
        <v>1005</v>
      </c>
    </row>
    <row r="31" spans="1:22" x14ac:dyDescent="0.25">
      <c r="A31" t="str">
        <f>VLOOKUP(C31,Opportunity!$A$1:$E$487,5,0)</f>
        <v>Medium</v>
      </c>
      <c r="B31">
        <f>VLOOKUP(C31,Opportunity!$A$1:$E$487,3,0)</f>
        <v>207</v>
      </c>
      <c r="C31" s="1">
        <v>187</v>
      </c>
      <c r="D31" s="1" t="str">
        <f>+VLOOKUP(F31,'Sales Stage'!$A$1:$C$6,3,0)</f>
        <v>Lead</v>
      </c>
      <c r="E31" s="5">
        <f>+VLOOKUP(F31,'Sales Stage'!$A$1:$C$6,2,0)</f>
        <v>0.1</v>
      </c>
      <c r="F31" s="1">
        <v>1</v>
      </c>
      <c r="G31" s="1" t="str">
        <f>VLOOKUP(J31,Account!$A$1:$D$358,2,0)</f>
        <v>Trancone</v>
      </c>
      <c r="H31" s="1" t="str">
        <f>+VLOOKUP(J31,Account!$A$1:$C$358,3,0)</f>
        <v>Central</v>
      </c>
      <c r="I31" s="1" t="str">
        <f>+VLOOKUP(J31,Account!$A$1:$D$358,4,0)</f>
        <v>Small &amp; Medium</v>
      </c>
      <c r="J31" s="1">
        <v>151</v>
      </c>
      <c r="K31" s="1" t="str">
        <f>VLOOKUP(M31,Partner!$A$1:$C$102,3,0)</f>
        <v>No</v>
      </c>
      <c r="L31" s="1" t="str">
        <f>VLOOKUP(M31,Partner!$A$1:$B$102,2,0)</f>
        <v>Direct</v>
      </c>
      <c r="M31" s="1">
        <v>22</v>
      </c>
      <c r="N31" s="1" t="str">
        <f>+VLOOKUP(O31,Product!$A$1:$B$26,2,0)</f>
        <v>Ignis</v>
      </c>
      <c r="O31" s="1">
        <v>9</v>
      </c>
      <c r="P31" s="11">
        <v>3347026</v>
      </c>
      <c r="Q31" s="3">
        <v>334702.59999999998</v>
      </c>
      <c r="R31" s="1">
        <v>41675</v>
      </c>
      <c r="S31" s="4">
        <v>495.45763888888899</v>
      </c>
      <c r="T31" s="1">
        <v>2015</v>
      </c>
      <c r="U31" s="1">
        <v>6</v>
      </c>
      <c r="V31" s="1" t="s">
        <v>1005</v>
      </c>
    </row>
    <row r="32" spans="1:22" x14ac:dyDescent="0.25">
      <c r="A32" t="str">
        <f>VLOOKUP(C32,Opportunity!$A$1:$E$487,5,0)</f>
        <v>Small</v>
      </c>
      <c r="B32">
        <f>VLOOKUP(C32,Opportunity!$A$1:$E$487,3,0)</f>
        <v>124</v>
      </c>
      <c r="C32" s="1">
        <v>386</v>
      </c>
      <c r="D32" s="1" t="str">
        <f>+VLOOKUP(F32,'Sales Stage'!$A$1:$C$6,3,0)</f>
        <v>Lead</v>
      </c>
      <c r="E32" s="5">
        <f>+VLOOKUP(F32,'Sales Stage'!$A$1:$C$6,2,0)</f>
        <v>0.1</v>
      </c>
      <c r="F32" s="1">
        <v>1</v>
      </c>
      <c r="G32" s="1" t="str">
        <f>VLOOKUP(J32,Account!$A$1:$D$358,2,0)</f>
        <v>Zamtrans</v>
      </c>
      <c r="H32" s="1" t="str">
        <f>+VLOOKUP(J32,Account!$A$1:$C$358,3,0)</f>
        <v>East</v>
      </c>
      <c r="I32" s="1" t="str">
        <f>+VLOOKUP(J32,Account!$A$1:$D$358,4,0)</f>
        <v>Strategic</v>
      </c>
      <c r="J32" s="1">
        <v>300</v>
      </c>
      <c r="K32" s="1" t="str">
        <f>VLOOKUP(M32,Partner!$A$1:$C$102,3,0)</f>
        <v>No</v>
      </c>
      <c r="L32" s="1" t="str">
        <f>VLOOKUP(M32,Partner!$A$1:$B$102,2,0)</f>
        <v>Direct</v>
      </c>
      <c r="M32" s="1">
        <v>22</v>
      </c>
      <c r="N32" s="1" t="str">
        <f>+VLOOKUP(O32,Product!$A$1:$B$26,2,0)</f>
        <v>Bellus</v>
      </c>
      <c r="O32" s="1">
        <v>23</v>
      </c>
      <c r="P32" s="11">
        <v>1853211</v>
      </c>
      <c r="Q32" s="3">
        <v>185321.1</v>
      </c>
      <c r="R32" s="1">
        <v>41741</v>
      </c>
      <c r="S32" s="4">
        <v>426.45763888888899</v>
      </c>
      <c r="T32" s="1">
        <v>2015</v>
      </c>
      <c r="U32" s="1">
        <v>6</v>
      </c>
      <c r="V32" s="1" t="s">
        <v>1005</v>
      </c>
    </row>
    <row r="33" spans="1:22" x14ac:dyDescent="0.25">
      <c r="A33" t="str">
        <f>VLOOKUP(C33,Opportunity!$A$1:$E$487,5,0)</f>
        <v>Medium</v>
      </c>
      <c r="B33">
        <f>VLOOKUP(C33,Opportunity!$A$1:$E$487,3,0)</f>
        <v>319</v>
      </c>
      <c r="C33" s="1">
        <v>390</v>
      </c>
      <c r="D33" s="1" t="str">
        <f>+VLOOKUP(F33,'Sales Stage'!$A$1:$C$6,3,0)</f>
        <v>Lead</v>
      </c>
      <c r="E33" s="5">
        <f>+VLOOKUP(F33,'Sales Stage'!$A$1:$C$6,2,0)</f>
        <v>0.1</v>
      </c>
      <c r="F33" s="1">
        <v>1</v>
      </c>
      <c r="G33" s="1" t="str">
        <f>VLOOKUP(J33,Account!$A$1:$D$358,2,0)</f>
        <v>Trustplex</v>
      </c>
      <c r="H33" s="1" t="str">
        <f>+VLOOKUP(J33,Account!$A$1:$C$358,3,0)</f>
        <v>East</v>
      </c>
      <c r="I33" s="1" t="str">
        <f>+VLOOKUP(J33,Account!$A$1:$D$358,4,0)</f>
        <v>Strategic</v>
      </c>
      <c r="J33" s="1">
        <v>303</v>
      </c>
      <c r="K33" s="1" t="str">
        <f>VLOOKUP(M33,Partner!$A$1:$C$102,3,0)</f>
        <v>No</v>
      </c>
      <c r="L33" s="1" t="str">
        <f>VLOOKUP(M33,Partner!$A$1:$B$102,2,0)</f>
        <v>Direct</v>
      </c>
      <c r="M33" s="1">
        <v>22</v>
      </c>
      <c r="N33" s="1" t="str">
        <f>+VLOOKUP(O33,Product!$A$1:$B$26,2,0)</f>
        <v>Maximus</v>
      </c>
      <c r="O33" s="1">
        <v>25</v>
      </c>
      <c r="P33" s="11">
        <v>5460728</v>
      </c>
      <c r="Q33" s="3">
        <v>546072.80000000005</v>
      </c>
      <c r="R33" s="1">
        <v>41791</v>
      </c>
      <c r="S33" s="4">
        <v>376.45763888888899</v>
      </c>
      <c r="T33" s="1">
        <v>2015</v>
      </c>
      <c r="U33" s="1">
        <v>6</v>
      </c>
      <c r="V33" s="1" t="s">
        <v>1005</v>
      </c>
    </row>
    <row r="34" spans="1:22" x14ac:dyDescent="0.25">
      <c r="A34" t="str">
        <f>VLOOKUP(C34,Opportunity!$A$1:$E$487,5,0)</f>
        <v>Medium</v>
      </c>
      <c r="B34">
        <f>VLOOKUP(C34,Opportunity!$A$1:$E$487,3,0)</f>
        <v>309</v>
      </c>
      <c r="C34" s="1">
        <v>77</v>
      </c>
      <c r="D34" s="1" t="str">
        <f>+VLOOKUP(F34,'Sales Stage'!$A$1:$C$6,3,0)</f>
        <v>Lead</v>
      </c>
      <c r="E34" s="5">
        <f>+VLOOKUP(F34,'Sales Stage'!$A$1:$C$6,2,0)</f>
        <v>0.1</v>
      </c>
      <c r="F34" s="1">
        <v>1</v>
      </c>
      <c r="G34" s="1" t="str">
        <f>VLOOKUP(J34,Account!$A$1:$D$358,2,0)</f>
        <v>newfax</v>
      </c>
      <c r="H34" s="1" t="str">
        <f>+VLOOKUP(J34,Account!$A$1:$C$358,3,0)</f>
        <v>Central</v>
      </c>
      <c r="I34" s="1" t="str">
        <f>+VLOOKUP(J34,Account!$A$1:$D$358,4,0)</f>
        <v>Strategic</v>
      </c>
      <c r="J34" s="1">
        <v>65</v>
      </c>
      <c r="K34" s="1" t="str">
        <f>VLOOKUP(M34,Partner!$A$1:$C$102,3,0)</f>
        <v>No</v>
      </c>
      <c r="L34" s="1" t="str">
        <f>VLOOKUP(M34,Partner!$A$1:$B$102,2,0)</f>
        <v>Direct</v>
      </c>
      <c r="M34" s="1">
        <v>22</v>
      </c>
      <c r="N34" s="1" t="str">
        <f>+VLOOKUP(O34,Product!$A$1:$B$26,2,0)</f>
        <v>Juvenis</v>
      </c>
      <c r="O34" s="1">
        <v>10</v>
      </c>
      <c r="P34" s="11">
        <v>5294496</v>
      </c>
      <c r="Q34" s="3">
        <v>529449.6</v>
      </c>
      <c r="R34" s="1">
        <v>41699</v>
      </c>
      <c r="S34" s="4">
        <v>464.45763888888899</v>
      </c>
      <c r="T34" s="1">
        <v>2015</v>
      </c>
      <c r="U34" s="1">
        <v>6</v>
      </c>
      <c r="V34" s="1" t="s">
        <v>1005</v>
      </c>
    </row>
    <row r="35" spans="1:22" x14ac:dyDescent="0.25">
      <c r="A35" t="str">
        <f>VLOOKUP(C35,Opportunity!$A$1:$E$487,5,0)</f>
        <v>Medium</v>
      </c>
      <c r="B35">
        <f>VLOOKUP(C35,Opportunity!$A$1:$E$487,3,0)</f>
        <v>247</v>
      </c>
      <c r="C35" s="1">
        <v>192</v>
      </c>
      <c r="D35" s="1" t="str">
        <f>+VLOOKUP(F35,'Sales Stage'!$A$1:$C$6,3,0)</f>
        <v>Lead</v>
      </c>
      <c r="E35" s="5">
        <f>+VLOOKUP(F35,'Sales Stage'!$A$1:$C$6,2,0)</f>
        <v>0.1</v>
      </c>
      <c r="F35" s="1">
        <v>1</v>
      </c>
      <c r="G35" s="1" t="str">
        <f>VLOOKUP(J35,Account!$A$1:$D$358,2,0)</f>
        <v>Qvotech</v>
      </c>
      <c r="H35" s="1" t="str">
        <f>+VLOOKUP(J35,Account!$A$1:$C$358,3,0)</f>
        <v>Central</v>
      </c>
      <c r="I35" s="1" t="str">
        <f>+VLOOKUP(J35,Account!$A$1:$D$358,4,0)</f>
        <v>Small &amp; Medium</v>
      </c>
      <c r="J35" s="1">
        <v>155</v>
      </c>
      <c r="K35" s="1" t="str">
        <f>VLOOKUP(M35,Partner!$A$1:$C$102,3,0)</f>
        <v>No</v>
      </c>
      <c r="L35" s="1" t="str">
        <f>VLOOKUP(M35,Partner!$A$1:$B$102,2,0)</f>
        <v>Direct</v>
      </c>
      <c r="M35" s="1">
        <v>22</v>
      </c>
      <c r="N35" s="1" t="str">
        <f>+VLOOKUP(O35,Product!$A$1:$B$26,2,0)</f>
        <v>Sato</v>
      </c>
      <c r="O35" s="1">
        <v>18</v>
      </c>
      <c r="P35" s="11">
        <v>4053946</v>
      </c>
      <c r="Q35" s="3">
        <v>405394.6</v>
      </c>
      <c r="R35" s="1">
        <v>41763</v>
      </c>
      <c r="S35" s="4">
        <v>397.45763888888899</v>
      </c>
      <c r="T35" s="1">
        <v>2015</v>
      </c>
      <c r="U35" s="1">
        <v>6</v>
      </c>
      <c r="V35" s="1" t="s">
        <v>1005</v>
      </c>
    </row>
    <row r="36" spans="1:22" x14ac:dyDescent="0.25">
      <c r="A36" t="str">
        <f>VLOOKUP(C36,Opportunity!$A$1:$E$487,5,0)</f>
        <v>Small</v>
      </c>
      <c r="B36">
        <f>VLOOKUP(C36,Opportunity!$A$1:$E$487,3,0)</f>
        <v>155</v>
      </c>
      <c r="C36" s="1">
        <v>80</v>
      </c>
      <c r="D36" s="1" t="str">
        <f>+VLOOKUP(F36,'Sales Stage'!$A$1:$C$6,3,0)</f>
        <v>Lead</v>
      </c>
      <c r="E36" s="5">
        <f>+VLOOKUP(F36,'Sales Stage'!$A$1:$C$6,2,0)</f>
        <v>0.1</v>
      </c>
      <c r="F36" s="1">
        <v>1</v>
      </c>
      <c r="G36" s="1" t="str">
        <f>VLOOKUP(J36,Account!$A$1:$D$358,2,0)</f>
        <v>O-cone</v>
      </c>
      <c r="H36" s="1" t="str">
        <f>+VLOOKUP(J36,Account!$A$1:$C$358,3,0)</f>
        <v>East</v>
      </c>
      <c r="I36" s="1" t="str">
        <f>+VLOOKUP(J36,Account!$A$1:$D$358,4,0)</f>
        <v>Strategic</v>
      </c>
      <c r="J36" s="1">
        <v>68</v>
      </c>
      <c r="K36" s="1" t="str">
        <f>VLOOKUP(M36,Partner!$A$1:$C$102,3,0)</f>
        <v>No</v>
      </c>
      <c r="L36" s="1" t="str">
        <f>VLOOKUP(M36,Partner!$A$1:$B$102,2,0)</f>
        <v>Direct</v>
      </c>
      <c r="M36" s="1">
        <v>22</v>
      </c>
      <c r="N36" s="1" t="str">
        <f>+VLOOKUP(O36,Product!$A$1:$B$26,2,0)</f>
        <v>Fatum</v>
      </c>
      <c r="O36" s="1">
        <v>6</v>
      </c>
      <c r="P36" s="11">
        <v>2332519</v>
      </c>
      <c r="Q36" s="3">
        <v>233251.9</v>
      </c>
      <c r="R36" s="1">
        <v>41791</v>
      </c>
      <c r="S36" s="4">
        <v>365.45763888888899</v>
      </c>
      <c r="T36" s="1">
        <v>2015</v>
      </c>
      <c r="U36" s="1">
        <v>6</v>
      </c>
      <c r="V36" s="1" t="s">
        <v>1005</v>
      </c>
    </row>
    <row r="37" spans="1:22" x14ac:dyDescent="0.25">
      <c r="A37" t="str">
        <f>VLOOKUP(C37,Opportunity!$A$1:$E$487,5,0)</f>
        <v>Medium</v>
      </c>
      <c r="B37">
        <f>VLOOKUP(C37,Opportunity!$A$1:$E$487,3,0)</f>
        <v>204</v>
      </c>
      <c r="C37" s="1">
        <v>83</v>
      </c>
      <c r="D37" s="1" t="str">
        <f>+VLOOKUP(F37,'Sales Stage'!$A$1:$C$6,3,0)</f>
        <v>Lead</v>
      </c>
      <c r="E37" s="5">
        <f>+VLOOKUP(F37,'Sales Stage'!$A$1:$C$6,2,0)</f>
        <v>0.1</v>
      </c>
      <c r="F37" s="1">
        <v>1</v>
      </c>
      <c r="G37" s="1" t="str">
        <f>VLOOKUP(J37,Account!$A$1:$D$358,2,0)</f>
        <v>Linesilbam</v>
      </c>
      <c r="H37" s="1" t="str">
        <f>+VLOOKUP(J37,Account!$A$1:$C$358,3,0)</f>
        <v>Central</v>
      </c>
      <c r="I37" s="1" t="str">
        <f>+VLOOKUP(J37,Account!$A$1:$D$358,4,0)</f>
        <v>Large</v>
      </c>
      <c r="J37" s="1">
        <v>71</v>
      </c>
      <c r="K37" s="1" t="str">
        <f>VLOOKUP(M37,Partner!$A$1:$C$102,3,0)</f>
        <v>No</v>
      </c>
      <c r="L37" s="1" t="str">
        <f>VLOOKUP(M37,Partner!$A$1:$B$102,2,0)</f>
        <v>Direct</v>
      </c>
      <c r="M37" s="1">
        <v>22</v>
      </c>
      <c r="N37" s="1" t="str">
        <f>+VLOOKUP(O37,Product!$A$1:$B$26,2,0)</f>
        <v>Nimis</v>
      </c>
      <c r="O37" s="1">
        <v>13</v>
      </c>
      <c r="P37" s="11">
        <v>3269705</v>
      </c>
      <c r="Q37" s="3">
        <v>326970.5</v>
      </c>
      <c r="R37" s="1">
        <v>41730</v>
      </c>
      <c r="S37" s="4">
        <v>426.45763888888899</v>
      </c>
      <c r="T37" s="1">
        <v>2015</v>
      </c>
      <c r="U37" s="1">
        <v>6</v>
      </c>
      <c r="V37" s="1" t="s">
        <v>1005</v>
      </c>
    </row>
    <row r="38" spans="1:22" x14ac:dyDescent="0.25">
      <c r="A38" t="str">
        <f>VLOOKUP(C38,Opportunity!$A$1:$E$487,5,0)</f>
        <v>Small</v>
      </c>
      <c r="B38">
        <f>VLOOKUP(C38,Opportunity!$A$1:$E$487,3,0)</f>
        <v>73</v>
      </c>
      <c r="C38" s="1">
        <v>172</v>
      </c>
      <c r="D38" s="1" t="str">
        <f>+VLOOKUP(F38,'Sales Stage'!$A$1:$C$6,3,0)</f>
        <v>Lead</v>
      </c>
      <c r="E38" s="5">
        <f>+VLOOKUP(F38,'Sales Stage'!$A$1:$C$6,2,0)</f>
        <v>0.1</v>
      </c>
      <c r="F38" s="1">
        <v>1</v>
      </c>
      <c r="G38" s="1" t="str">
        <f>VLOOKUP(J38,Account!$A$1:$D$358,2,0)</f>
        <v>Jaycorporation</v>
      </c>
      <c r="H38" s="1" t="str">
        <f>+VLOOKUP(J38,Account!$A$1:$C$358,3,0)</f>
        <v>East</v>
      </c>
      <c r="I38" s="1" t="str">
        <f>+VLOOKUP(J38,Account!$A$1:$D$358,4,0)</f>
        <v>Large</v>
      </c>
      <c r="J38" s="1">
        <v>139</v>
      </c>
      <c r="K38" s="1" t="str">
        <f>VLOOKUP(M38,Partner!$A$1:$C$102,3,0)</f>
        <v>No</v>
      </c>
      <c r="L38" s="1" t="str">
        <f>VLOOKUP(M38,Partner!$A$1:$B$102,2,0)</f>
        <v>Direct</v>
      </c>
      <c r="M38" s="1">
        <v>22</v>
      </c>
      <c r="N38" s="1" t="str">
        <f>+VLOOKUP(O38,Product!$A$1:$B$26,2,0)</f>
        <v>Talus</v>
      </c>
      <c r="O38" s="1">
        <v>19</v>
      </c>
      <c r="P38" s="11">
        <v>1009421</v>
      </c>
      <c r="Q38" s="3">
        <v>100942.1</v>
      </c>
      <c r="R38" s="1">
        <v>41730</v>
      </c>
      <c r="S38" s="4">
        <v>426.45763888888899</v>
      </c>
      <c r="T38" s="1">
        <v>2015</v>
      </c>
      <c r="U38" s="1">
        <v>6</v>
      </c>
      <c r="V38" s="1" t="s">
        <v>1005</v>
      </c>
    </row>
    <row r="39" spans="1:22" x14ac:dyDescent="0.25">
      <c r="A39" t="str">
        <f>VLOOKUP(C39,Opportunity!$A$1:$E$487,5,0)</f>
        <v>Medium</v>
      </c>
      <c r="B39">
        <f>VLOOKUP(C39,Opportunity!$A$1:$E$487,3,0)</f>
        <v>205</v>
      </c>
      <c r="C39" s="1">
        <v>188</v>
      </c>
      <c r="D39" s="1" t="str">
        <f>+VLOOKUP(F39,'Sales Stage'!$A$1:$C$6,3,0)</f>
        <v>Lead</v>
      </c>
      <c r="E39" s="5">
        <f>+VLOOKUP(F39,'Sales Stage'!$A$1:$C$6,2,0)</f>
        <v>0.1</v>
      </c>
      <c r="F39" s="1">
        <v>1</v>
      </c>
      <c r="G39" s="1" t="str">
        <f>VLOOKUP(J39,Account!$A$1:$D$358,2,0)</f>
        <v>Y-kaycode</v>
      </c>
      <c r="H39" s="1" t="str">
        <f>+VLOOKUP(J39,Account!$A$1:$C$358,3,0)</f>
        <v>East</v>
      </c>
      <c r="I39" s="1" t="str">
        <f>+VLOOKUP(J39,Account!$A$1:$D$358,4,0)</f>
        <v>Small &amp; Medium</v>
      </c>
      <c r="J39" s="1">
        <v>152</v>
      </c>
      <c r="K39" s="1" t="str">
        <f>VLOOKUP(M39,Partner!$A$1:$C$102,3,0)</f>
        <v>No</v>
      </c>
      <c r="L39" s="1" t="str">
        <f>VLOOKUP(M39,Partner!$A$1:$B$102,2,0)</f>
        <v>Direct</v>
      </c>
      <c r="M39" s="1">
        <v>22</v>
      </c>
      <c r="N39" s="1" t="str">
        <f>+VLOOKUP(O39,Product!$A$1:$B$26,2,0)</f>
        <v>Talus</v>
      </c>
      <c r="O39" s="1">
        <v>19</v>
      </c>
      <c r="P39" s="11">
        <v>3320005</v>
      </c>
      <c r="Q39" s="3">
        <v>332000.5</v>
      </c>
      <c r="R39" s="1">
        <v>41692</v>
      </c>
      <c r="S39" s="4">
        <v>463.45763888888899</v>
      </c>
      <c r="T39" s="1">
        <v>2015</v>
      </c>
      <c r="U39" s="1">
        <v>5</v>
      </c>
      <c r="V39" s="1" t="s">
        <v>1006</v>
      </c>
    </row>
    <row r="40" spans="1:22" x14ac:dyDescent="0.25">
      <c r="A40" t="str">
        <f>VLOOKUP(C40,Opportunity!$A$1:$E$487,5,0)</f>
        <v>Medium</v>
      </c>
      <c r="B40">
        <f>VLOOKUP(C40,Opportunity!$A$1:$E$487,3,0)</f>
        <v>180</v>
      </c>
      <c r="C40" s="1">
        <v>332</v>
      </c>
      <c r="D40" s="1" t="str">
        <f>+VLOOKUP(F40,'Sales Stage'!$A$1:$C$6,3,0)</f>
        <v>Lead</v>
      </c>
      <c r="E40" s="5">
        <f>+VLOOKUP(F40,'Sales Stage'!$A$1:$C$6,2,0)</f>
        <v>0.1</v>
      </c>
      <c r="F40" s="1">
        <v>1</v>
      </c>
      <c r="G40" s="1" t="str">
        <f>VLOOKUP(J40,Account!$A$1:$D$358,2,0)</f>
        <v>Dong-nix</v>
      </c>
      <c r="H40" s="1" t="str">
        <f>+VLOOKUP(J40,Account!$A$1:$C$358,3,0)</f>
        <v>East</v>
      </c>
      <c r="I40" s="1" t="str">
        <f>+VLOOKUP(J40,Account!$A$1:$D$358,4,0)</f>
        <v>Strategic</v>
      </c>
      <c r="J40" s="1">
        <v>256</v>
      </c>
      <c r="K40" s="1" t="str">
        <f>VLOOKUP(M40,Partner!$A$1:$C$102,3,0)</f>
        <v>No</v>
      </c>
      <c r="L40" s="1" t="str">
        <f>VLOOKUP(M40,Partner!$A$1:$B$102,2,0)</f>
        <v>Direct</v>
      </c>
      <c r="M40" s="1">
        <v>22</v>
      </c>
      <c r="N40" s="1" t="str">
        <f>+VLOOKUP(O40,Product!$A$1:$B$26,2,0)</f>
        <v>Aqua</v>
      </c>
      <c r="O40" s="1">
        <v>22</v>
      </c>
      <c r="P40" s="11">
        <v>2758189</v>
      </c>
      <c r="Q40" s="3">
        <v>275818.90000000002</v>
      </c>
      <c r="R40" s="1">
        <v>41707</v>
      </c>
      <c r="S40" s="4">
        <v>448.45763888888899</v>
      </c>
      <c r="T40" s="1">
        <v>2015</v>
      </c>
      <c r="U40" s="1">
        <v>5</v>
      </c>
      <c r="V40" s="1" t="s">
        <v>1006</v>
      </c>
    </row>
    <row r="41" spans="1:22" x14ac:dyDescent="0.25">
      <c r="A41" t="str">
        <f>VLOOKUP(C41,Opportunity!$A$1:$E$487,5,0)</f>
        <v>Small</v>
      </c>
      <c r="B41">
        <f>VLOOKUP(C41,Opportunity!$A$1:$E$487,3,0)</f>
        <v>20</v>
      </c>
      <c r="C41" s="1">
        <v>300</v>
      </c>
      <c r="D41" s="1" t="str">
        <f>+VLOOKUP(F41,'Sales Stage'!$A$1:$C$6,3,0)</f>
        <v>Lead</v>
      </c>
      <c r="E41" s="5">
        <f>+VLOOKUP(F41,'Sales Stage'!$A$1:$C$6,2,0)</f>
        <v>0.1</v>
      </c>
      <c r="F41" s="1">
        <v>1</v>
      </c>
      <c r="G41" s="1" t="str">
        <f>VLOOKUP(J41,Account!$A$1:$D$358,2,0)</f>
        <v>Linedom</v>
      </c>
      <c r="H41" s="1" t="str">
        <f>+VLOOKUP(J41,Account!$A$1:$C$358,3,0)</f>
        <v>Central</v>
      </c>
      <c r="I41" s="1" t="str">
        <f>+VLOOKUP(J41,Account!$A$1:$D$358,4,0)</f>
        <v>Strategic</v>
      </c>
      <c r="J41" s="1">
        <v>237</v>
      </c>
      <c r="K41" s="1" t="str">
        <f>VLOOKUP(M41,Partner!$A$1:$C$102,3,0)</f>
        <v>No</v>
      </c>
      <c r="L41" s="1" t="str">
        <f>VLOOKUP(M41,Partner!$A$1:$B$102,2,0)</f>
        <v>Direct</v>
      </c>
      <c r="M41" s="1">
        <v>22</v>
      </c>
      <c r="N41" s="1" t="str">
        <f>+VLOOKUP(O41,Product!$A$1:$B$26,2,0)</f>
        <v>Gratus</v>
      </c>
      <c r="O41" s="1">
        <v>7</v>
      </c>
      <c r="P41" s="11">
        <v>166619</v>
      </c>
      <c r="Q41" s="3">
        <v>16661.900000000001</v>
      </c>
      <c r="R41" s="1">
        <v>41748</v>
      </c>
      <c r="S41" s="4">
        <v>405.45763888888899</v>
      </c>
      <c r="T41" s="1">
        <v>2015</v>
      </c>
      <c r="U41" s="1">
        <v>5</v>
      </c>
      <c r="V41" s="1" t="s">
        <v>1006</v>
      </c>
    </row>
    <row r="42" spans="1:22" x14ac:dyDescent="0.25">
      <c r="A42" t="str">
        <f>VLOOKUP(C42,Opportunity!$A$1:$E$487,5,0)</f>
        <v>Medium</v>
      </c>
      <c r="B42">
        <f>VLOOKUP(C42,Opportunity!$A$1:$E$487,3,0)</f>
        <v>285</v>
      </c>
      <c r="C42" s="1">
        <v>313</v>
      </c>
      <c r="D42" s="1" t="str">
        <f>+VLOOKUP(F42,'Sales Stage'!$A$1:$C$6,3,0)</f>
        <v>Lead</v>
      </c>
      <c r="E42" s="5">
        <f>+VLOOKUP(F42,'Sales Stage'!$A$1:$C$6,2,0)</f>
        <v>0.1</v>
      </c>
      <c r="F42" s="1">
        <v>1</v>
      </c>
      <c r="G42" s="1" t="str">
        <f>VLOOKUP(J42,Account!$A$1:$D$358,2,0)</f>
        <v>konfax</v>
      </c>
      <c r="H42" s="1" t="str">
        <f>+VLOOKUP(J42,Account!$A$1:$C$358,3,0)</f>
        <v>Central</v>
      </c>
      <c r="I42" s="1" t="str">
        <f>+VLOOKUP(J42,Account!$A$1:$D$358,4,0)</f>
        <v>Strategic</v>
      </c>
      <c r="J42" s="1">
        <v>245</v>
      </c>
      <c r="K42" s="1" t="str">
        <f>VLOOKUP(M42,Partner!$A$1:$C$102,3,0)</f>
        <v>No</v>
      </c>
      <c r="L42" s="1" t="str">
        <f>VLOOKUP(M42,Partner!$A$1:$B$102,2,0)</f>
        <v>Direct</v>
      </c>
      <c r="M42" s="1">
        <v>22</v>
      </c>
      <c r="N42" s="1" t="str">
        <f>+VLOOKUP(O42,Product!$A$1:$B$26,2,0)</f>
        <v>Aqua</v>
      </c>
      <c r="O42" s="1">
        <v>22</v>
      </c>
      <c r="P42" s="11">
        <v>4871845</v>
      </c>
      <c r="Q42" s="3">
        <v>487184.5</v>
      </c>
      <c r="R42" s="1">
        <v>41686</v>
      </c>
      <c r="S42" s="4">
        <v>467.45763888888899</v>
      </c>
      <c r="T42" s="1">
        <v>2015</v>
      </c>
      <c r="U42" s="1">
        <v>5</v>
      </c>
      <c r="V42" s="1" t="s">
        <v>1006</v>
      </c>
    </row>
    <row r="43" spans="1:22" x14ac:dyDescent="0.25">
      <c r="A43" t="str">
        <f>VLOOKUP(C43,Opportunity!$A$1:$E$487,5,0)</f>
        <v>Small</v>
      </c>
      <c r="B43">
        <f>VLOOKUP(C43,Opportunity!$A$1:$E$487,3,0)</f>
        <v>104</v>
      </c>
      <c r="C43" s="1">
        <v>369</v>
      </c>
      <c r="D43" s="1" t="str">
        <f>+VLOOKUP(F43,'Sales Stage'!$A$1:$C$6,3,0)</f>
        <v>Lead</v>
      </c>
      <c r="E43" s="5">
        <f>+VLOOKUP(F43,'Sales Stage'!$A$1:$C$6,2,0)</f>
        <v>0.1</v>
      </c>
      <c r="F43" s="1">
        <v>1</v>
      </c>
      <c r="G43" s="1" t="str">
        <f>VLOOKUP(J43,Account!$A$1:$D$358,2,0)</f>
        <v>Vivatrax</v>
      </c>
      <c r="H43" s="1" t="str">
        <f>+VLOOKUP(J43,Account!$A$1:$C$358,3,0)</f>
        <v>West</v>
      </c>
      <c r="I43" s="1" t="str">
        <f>+VLOOKUP(J43,Account!$A$1:$D$358,4,0)</f>
        <v>Strategic</v>
      </c>
      <c r="J43" s="1">
        <v>288</v>
      </c>
      <c r="K43" s="1" t="str">
        <f>VLOOKUP(M43,Partner!$A$1:$C$102,3,0)</f>
        <v>No</v>
      </c>
      <c r="L43" s="1" t="str">
        <f>VLOOKUP(M43,Partner!$A$1:$B$102,2,0)</f>
        <v>Direct</v>
      </c>
      <c r="M43" s="1">
        <v>22</v>
      </c>
      <c r="N43" s="1" t="str">
        <f>+VLOOKUP(O43,Product!$A$1:$B$26,2,0)</f>
        <v>Ignis</v>
      </c>
      <c r="O43" s="1">
        <v>9</v>
      </c>
      <c r="P43" s="11">
        <v>1541529</v>
      </c>
      <c r="Q43" s="3">
        <v>154152.9</v>
      </c>
      <c r="R43" s="1">
        <v>41763</v>
      </c>
      <c r="S43" s="4">
        <v>390.45763888888899</v>
      </c>
      <c r="T43" s="1">
        <v>2015</v>
      </c>
      <c r="U43" s="1">
        <v>5</v>
      </c>
      <c r="V43" s="1" t="s">
        <v>1006</v>
      </c>
    </row>
    <row r="44" spans="1:22" x14ac:dyDescent="0.25">
      <c r="A44" t="str">
        <f>VLOOKUP(C44,Opportunity!$A$1:$E$487,5,0)</f>
        <v>Medium</v>
      </c>
      <c r="B44">
        <f>VLOOKUP(C44,Opportunity!$A$1:$E$487,3,0)</f>
        <v>250</v>
      </c>
      <c r="C44" s="1">
        <v>420</v>
      </c>
      <c r="D44" s="1" t="str">
        <f>+VLOOKUP(F44,'Sales Stage'!$A$1:$C$6,3,0)</f>
        <v>Lead</v>
      </c>
      <c r="E44" s="5">
        <f>+VLOOKUP(F44,'Sales Stage'!$A$1:$C$6,2,0)</f>
        <v>0.1</v>
      </c>
      <c r="F44" s="1">
        <v>1</v>
      </c>
      <c r="G44" s="1" t="str">
        <f>VLOOKUP(J44,Account!$A$1:$D$358,2,0)</f>
        <v>K-zoom</v>
      </c>
      <c r="H44" s="1" t="str">
        <f>+VLOOKUP(J44,Account!$A$1:$C$358,3,0)</f>
        <v>West</v>
      </c>
      <c r="I44" s="1" t="str">
        <f>+VLOOKUP(J44,Account!$A$1:$D$358,4,0)</f>
        <v>Large</v>
      </c>
      <c r="J44" s="1">
        <v>328</v>
      </c>
      <c r="K44" s="1" t="str">
        <f>VLOOKUP(M44,Partner!$A$1:$C$102,3,0)</f>
        <v>No</v>
      </c>
      <c r="L44" s="1" t="str">
        <f>VLOOKUP(M44,Partner!$A$1:$B$102,2,0)</f>
        <v>Direct</v>
      </c>
      <c r="M44" s="1">
        <v>22</v>
      </c>
      <c r="N44" s="1" t="str">
        <f>+VLOOKUP(O44,Product!$A$1:$B$26,2,0)</f>
        <v>Sato</v>
      </c>
      <c r="O44" s="1">
        <v>18</v>
      </c>
      <c r="P44" s="11">
        <v>4087361</v>
      </c>
      <c r="Q44" s="3">
        <v>408736.1</v>
      </c>
      <c r="R44" s="1">
        <v>41737</v>
      </c>
      <c r="S44" s="4">
        <v>416.45763888888899</v>
      </c>
      <c r="T44" s="1">
        <v>2015</v>
      </c>
      <c r="U44" s="1">
        <v>5</v>
      </c>
      <c r="V44" s="1" t="s">
        <v>1006</v>
      </c>
    </row>
    <row r="45" spans="1:22" x14ac:dyDescent="0.25">
      <c r="A45" t="str">
        <f>VLOOKUP(C45,Opportunity!$A$1:$E$487,5,0)</f>
        <v>Medium</v>
      </c>
      <c r="B45">
        <f>VLOOKUP(C45,Opportunity!$A$1:$E$487,3,0)</f>
        <v>170</v>
      </c>
      <c r="C45" s="1">
        <v>432</v>
      </c>
      <c r="D45" s="1" t="str">
        <f>+VLOOKUP(F45,'Sales Stage'!$A$1:$C$6,3,0)</f>
        <v>Lead</v>
      </c>
      <c r="E45" s="5">
        <f>+VLOOKUP(F45,'Sales Stage'!$A$1:$C$6,2,0)</f>
        <v>0.1</v>
      </c>
      <c r="F45" s="1">
        <v>1</v>
      </c>
      <c r="G45" s="1" t="str">
        <f>VLOOKUP(J45,Account!$A$1:$D$358,2,0)</f>
        <v>Geoity</v>
      </c>
      <c r="H45" s="1" t="str">
        <f>+VLOOKUP(J45,Account!$A$1:$C$358,3,0)</f>
        <v>East</v>
      </c>
      <c r="I45" s="1" t="str">
        <f>+VLOOKUP(J45,Account!$A$1:$D$358,4,0)</f>
        <v>Strategic</v>
      </c>
      <c r="J45" s="1">
        <v>188</v>
      </c>
      <c r="K45" s="1" t="str">
        <f>VLOOKUP(M45,Partner!$A$1:$C$102,3,0)</f>
        <v>No</v>
      </c>
      <c r="L45" s="1" t="str">
        <f>VLOOKUP(M45,Partner!$A$1:$B$102,2,0)</f>
        <v>Direct</v>
      </c>
      <c r="M45" s="1">
        <v>22</v>
      </c>
      <c r="N45" s="1" t="str">
        <f>+VLOOKUP(O45,Product!$A$1:$B$26,2,0)</f>
        <v>Fatum</v>
      </c>
      <c r="O45" s="1">
        <v>6</v>
      </c>
      <c r="P45" s="11">
        <v>2599414</v>
      </c>
      <c r="Q45" s="3">
        <v>259941.4</v>
      </c>
      <c r="R45" s="1">
        <v>41660</v>
      </c>
      <c r="S45" s="4">
        <v>493.45763888888899</v>
      </c>
      <c r="T45" s="1">
        <v>2015</v>
      </c>
      <c r="U45" s="1">
        <v>5</v>
      </c>
      <c r="V45" s="1" t="s">
        <v>1006</v>
      </c>
    </row>
    <row r="46" spans="1:22" x14ac:dyDescent="0.25">
      <c r="A46" t="str">
        <f>VLOOKUP(C46,Opportunity!$A$1:$E$487,5,0)</f>
        <v>Small</v>
      </c>
      <c r="B46">
        <f>VLOOKUP(C46,Opportunity!$A$1:$E$487,3,0)</f>
        <v>94</v>
      </c>
      <c r="C46" s="1">
        <v>465</v>
      </c>
      <c r="D46" s="1" t="str">
        <f>+VLOOKUP(F46,'Sales Stage'!$A$1:$C$6,3,0)</f>
        <v>Lead</v>
      </c>
      <c r="E46" s="5">
        <f>+VLOOKUP(F46,'Sales Stage'!$A$1:$C$6,2,0)</f>
        <v>0.1</v>
      </c>
      <c r="F46" s="1">
        <v>1</v>
      </c>
      <c r="G46" s="1" t="str">
        <f>VLOOKUP(J46,Account!$A$1:$D$358,2,0)</f>
        <v>Drillhouse</v>
      </c>
      <c r="H46" s="1" t="str">
        <f>+VLOOKUP(J46,Account!$A$1:$C$358,3,0)</f>
        <v>East</v>
      </c>
      <c r="I46" s="1" t="str">
        <f>+VLOOKUP(J46,Account!$A$1:$D$358,4,0)</f>
        <v>Large</v>
      </c>
      <c r="J46" s="1">
        <v>348</v>
      </c>
      <c r="K46" s="1" t="str">
        <f>VLOOKUP(M46,Partner!$A$1:$C$102,3,0)</f>
        <v>No</v>
      </c>
      <c r="L46" s="1" t="str">
        <f>VLOOKUP(M46,Partner!$A$1:$B$102,2,0)</f>
        <v>Direct</v>
      </c>
      <c r="M46" s="1">
        <v>22</v>
      </c>
      <c r="N46" s="1" t="str">
        <f>+VLOOKUP(O46,Product!$A$1:$B$26,2,0)</f>
        <v>Paratus</v>
      </c>
      <c r="O46" s="1">
        <v>15</v>
      </c>
      <c r="P46" s="11">
        <v>1422696</v>
      </c>
      <c r="Q46" s="3">
        <v>142269.6</v>
      </c>
      <c r="R46" s="1">
        <v>41766</v>
      </c>
      <c r="S46" s="4">
        <v>387.45763888888899</v>
      </c>
      <c r="T46" s="1">
        <v>2015</v>
      </c>
      <c r="U46" s="1">
        <v>5</v>
      </c>
      <c r="V46" s="1" t="s">
        <v>1006</v>
      </c>
    </row>
    <row r="47" spans="1:22" x14ac:dyDescent="0.25">
      <c r="A47" t="str">
        <f>VLOOKUP(C47,Opportunity!$A$1:$E$487,5,0)</f>
        <v>Medium</v>
      </c>
      <c r="B47">
        <f>VLOOKUP(C47,Opportunity!$A$1:$E$487,3,0)</f>
        <v>237</v>
      </c>
      <c r="C47" s="1">
        <v>315</v>
      </c>
      <c r="D47" s="1" t="str">
        <f>+VLOOKUP(F47,'Sales Stage'!$A$1:$C$6,3,0)</f>
        <v>Lead</v>
      </c>
      <c r="E47" s="5">
        <f>+VLOOKUP(F47,'Sales Stage'!$A$1:$C$6,2,0)</f>
        <v>0.1</v>
      </c>
      <c r="F47" s="1">
        <v>1</v>
      </c>
      <c r="G47" s="1" t="str">
        <f>VLOOKUP(J47,Account!$A$1:$D$358,2,0)</f>
        <v>stripcorporation</v>
      </c>
      <c r="H47" s="1" t="str">
        <f>+VLOOKUP(J47,Account!$A$1:$C$358,3,0)</f>
        <v>East</v>
      </c>
      <c r="I47" s="1" t="str">
        <f>+VLOOKUP(J47,Account!$A$1:$D$358,4,0)</f>
        <v>Large</v>
      </c>
      <c r="J47" s="1">
        <v>28</v>
      </c>
      <c r="K47" s="1" t="str">
        <f>VLOOKUP(M47,Partner!$A$1:$C$102,3,0)</f>
        <v>No</v>
      </c>
      <c r="L47" s="1" t="str">
        <f>VLOOKUP(M47,Partner!$A$1:$B$102,2,0)</f>
        <v>Direct</v>
      </c>
      <c r="M47" s="1">
        <v>22</v>
      </c>
      <c r="N47" s="1" t="str">
        <f>+VLOOKUP(O47,Product!$A$1:$B$26,2,0)</f>
        <v>Carmen</v>
      </c>
      <c r="O47" s="1">
        <v>24</v>
      </c>
      <c r="P47" s="11">
        <v>3905866</v>
      </c>
      <c r="Q47" s="3">
        <v>390586.6</v>
      </c>
      <c r="R47" s="1">
        <v>41720</v>
      </c>
      <c r="S47" s="4">
        <v>432.45763888888899</v>
      </c>
      <c r="T47" s="1">
        <v>2015</v>
      </c>
      <c r="U47" s="1">
        <v>5</v>
      </c>
      <c r="V47" s="1" t="s">
        <v>1006</v>
      </c>
    </row>
    <row r="48" spans="1:22" x14ac:dyDescent="0.25">
      <c r="A48" t="str">
        <f>VLOOKUP(C48,Opportunity!$A$1:$E$487,5,0)</f>
        <v>Medium</v>
      </c>
      <c r="B48">
        <f>VLOOKUP(C48,Opportunity!$A$1:$E$487,3,0)</f>
        <v>190</v>
      </c>
      <c r="C48" s="1">
        <v>367</v>
      </c>
      <c r="D48" s="1" t="str">
        <f>+VLOOKUP(F48,'Sales Stage'!$A$1:$C$6,3,0)</f>
        <v>Lead</v>
      </c>
      <c r="E48" s="5">
        <f>+VLOOKUP(F48,'Sales Stage'!$A$1:$C$6,2,0)</f>
        <v>0.1</v>
      </c>
      <c r="F48" s="1">
        <v>1</v>
      </c>
      <c r="G48" s="1" t="str">
        <f>VLOOKUP(J48,Account!$A$1:$D$358,2,0)</f>
        <v>Truedom</v>
      </c>
      <c r="H48" s="1" t="str">
        <f>+VLOOKUP(J48,Account!$A$1:$C$358,3,0)</f>
        <v>Central</v>
      </c>
      <c r="I48" s="1" t="str">
        <f>+VLOOKUP(J48,Account!$A$1:$D$358,4,0)</f>
        <v>Strategic</v>
      </c>
      <c r="J48" s="1">
        <v>287</v>
      </c>
      <c r="K48" s="1" t="str">
        <f>VLOOKUP(M48,Partner!$A$1:$C$102,3,0)</f>
        <v>No</v>
      </c>
      <c r="L48" s="1" t="str">
        <f>VLOOKUP(M48,Partner!$A$1:$B$102,2,0)</f>
        <v>Direct</v>
      </c>
      <c r="M48" s="1">
        <v>22</v>
      </c>
      <c r="N48" s="1" t="str">
        <f>+VLOOKUP(O48,Product!$A$1:$B$26,2,0)</f>
        <v>Sato</v>
      </c>
      <c r="O48" s="1">
        <v>18</v>
      </c>
      <c r="P48" s="11">
        <v>3139133</v>
      </c>
      <c r="Q48" s="3">
        <v>313913.3</v>
      </c>
      <c r="R48" s="1">
        <v>41700</v>
      </c>
      <c r="S48" s="4">
        <v>452.45763888888899</v>
      </c>
      <c r="T48" s="1">
        <v>2015</v>
      </c>
      <c r="U48" s="1">
        <v>5</v>
      </c>
      <c r="V48" s="1" t="s">
        <v>1006</v>
      </c>
    </row>
    <row r="49" spans="1:22" x14ac:dyDescent="0.25">
      <c r="A49" t="str">
        <f>VLOOKUP(C49,Opportunity!$A$1:$E$487,5,0)</f>
        <v>Small</v>
      </c>
      <c r="B49">
        <f>VLOOKUP(C49,Opportunity!$A$1:$E$487,3,0)</f>
        <v>51</v>
      </c>
      <c r="C49" s="1">
        <v>396</v>
      </c>
      <c r="D49" s="1" t="str">
        <f>+VLOOKUP(F49,'Sales Stage'!$A$1:$C$6,3,0)</f>
        <v>Lead</v>
      </c>
      <c r="E49" s="5">
        <f>+VLOOKUP(F49,'Sales Stage'!$A$1:$C$6,2,0)</f>
        <v>0.1</v>
      </c>
      <c r="F49" s="1">
        <v>1</v>
      </c>
      <c r="G49" s="1" t="str">
        <f>VLOOKUP(J49,Account!$A$1:$D$358,2,0)</f>
        <v>Whitecon</v>
      </c>
      <c r="H49" s="1" t="str">
        <f>+VLOOKUP(J49,Account!$A$1:$C$358,3,0)</f>
        <v>East</v>
      </c>
      <c r="I49" s="1" t="str">
        <f>+VLOOKUP(J49,Account!$A$1:$D$358,4,0)</f>
        <v>Strategic</v>
      </c>
      <c r="J49" s="1">
        <v>309</v>
      </c>
      <c r="K49" s="1" t="str">
        <f>VLOOKUP(M49,Partner!$A$1:$C$102,3,0)</f>
        <v>No</v>
      </c>
      <c r="L49" s="1" t="str">
        <f>VLOOKUP(M49,Partner!$A$1:$B$102,2,0)</f>
        <v>Direct</v>
      </c>
      <c r="M49" s="1">
        <v>22</v>
      </c>
      <c r="N49" s="1" t="str">
        <f>+VLOOKUP(O49,Product!$A$1:$B$26,2,0)</f>
        <v>Lacuna</v>
      </c>
      <c r="O49" s="1">
        <v>11</v>
      </c>
      <c r="P49" s="11">
        <v>657213</v>
      </c>
      <c r="Q49" s="3">
        <v>65721.3</v>
      </c>
      <c r="R49" s="1">
        <v>41706</v>
      </c>
      <c r="S49" s="4">
        <v>446.45763888888899</v>
      </c>
      <c r="T49" s="1">
        <v>2015</v>
      </c>
      <c r="U49" s="1">
        <v>5</v>
      </c>
      <c r="V49" s="1" t="s">
        <v>1006</v>
      </c>
    </row>
    <row r="50" spans="1:22" x14ac:dyDescent="0.25">
      <c r="A50" t="str">
        <f>VLOOKUP(C50,Opportunity!$A$1:$E$487,5,0)</f>
        <v>Medium</v>
      </c>
      <c r="B50">
        <f>VLOOKUP(C50,Opportunity!$A$1:$E$487,3,0)</f>
        <v>296</v>
      </c>
      <c r="C50" s="1">
        <v>398</v>
      </c>
      <c r="D50" s="1" t="str">
        <f>+VLOOKUP(F50,'Sales Stage'!$A$1:$C$6,3,0)</f>
        <v>Lead</v>
      </c>
      <c r="E50" s="5">
        <f>+VLOOKUP(F50,'Sales Stage'!$A$1:$C$6,2,0)</f>
        <v>0.1</v>
      </c>
      <c r="F50" s="1">
        <v>1</v>
      </c>
      <c r="G50" s="1" t="str">
        <f>VLOOKUP(J50,Account!$A$1:$D$358,2,0)</f>
        <v>Codeunajob</v>
      </c>
      <c r="H50" s="1" t="str">
        <f>+VLOOKUP(J50,Account!$A$1:$C$358,3,0)</f>
        <v>East</v>
      </c>
      <c r="I50" s="1" t="str">
        <f>+VLOOKUP(J50,Account!$A$1:$D$358,4,0)</f>
        <v>Strategic</v>
      </c>
      <c r="J50" s="1">
        <v>311</v>
      </c>
      <c r="K50" s="1" t="str">
        <f>VLOOKUP(M50,Partner!$A$1:$C$102,3,0)</f>
        <v>No</v>
      </c>
      <c r="L50" s="1" t="str">
        <f>VLOOKUP(M50,Partner!$A$1:$B$102,2,0)</f>
        <v>Direct</v>
      </c>
      <c r="M50" s="1">
        <v>22</v>
      </c>
      <c r="N50" s="1" t="str">
        <f>+VLOOKUP(O50,Product!$A$1:$B$26,2,0)</f>
        <v>Basium</v>
      </c>
      <c r="O50" s="1">
        <v>2</v>
      </c>
      <c r="P50" s="11">
        <v>5022767</v>
      </c>
      <c r="Q50" s="3">
        <v>502276.7</v>
      </c>
      <c r="R50" s="1">
        <v>41730</v>
      </c>
      <c r="S50" s="4">
        <v>422.45763888888899</v>
      </c>
      <c r="T50" s="1">
        <v>2015</v>
      </c>
      <c r="U50" s="1">
        <v>5</v>
      </c>
      <c r="V50" s="1" t="s">
        <v>1006</v>
      </c>
    </row>
    <row r="51" spans="1:22" x14ac:dyDescent="0.25">
      <c r="A51" t="str">
        <f>VLOOKUP(C51,Opportunity!$A$1:$E$487,5,0)</f>
        <v>Medium</v>
      </c>
      <c r="B51">
        <f>VLOOKUP(C51,Opportunity!$A$1:$E$487,3,0)</f>
        <v>191</v>
      </c>
      <c r="C51" s="1">
        <v>427</v>
      </c>
      <c r="D51" s="1" t="str">
        <f>+VLOOKUP(F51,'Sales Stage'!$A$1:$C$6,3,0)</f>
        <v>Lead</v>
      </c>
      <c r="E51" s="5">
        <f>+VLOOKUP(F51,'Sales Stage'!$A$1:$C$6,2,0)</f>
        <v>0.1</v>
      </c>
      <c r="F51" s="1">
        <v>1</v>
      </c>
      <c r="G51" s="1" t="str">
        <f>VLOOKUP(J51,Account!$A$1:$D$358,2,0)</f>
        <v>Ware-core</v>
      </c>
      <c r="H51" s="1" t="str">
        <f>+VLOOKUP(J51,Account!$A$1:$C$358,3,0)</f>
        <v>Central</v>
      </c>
      <c r="I51" s="1" t="str">
        <f>+VLOOKUP(J51,Account!$A$1:$D$358,4,0)</f>
        <v>Strategic</v>
      </c>
      <c r="J51" s="1">
        <v>238</v>
      </c>
      <c r="K51" s="1" t="str">
        <f>VLOOKUP(M51,Partner!$A$1:$C$102,3,0)</f>
        <v>No</v>
      </c>
      <c r="L51" s="1" t="str">
        <f>VLOOKUP(M51,Partner!$A$1:$B$102,2,0)</f>
        <v>Direct</v>
      </c>
      <c r="M51" s="1">
        <v>22</v>
      </c>
      <c r="N51" s="1" t="str">
        <f>+VLOOKUP(O51,Product!$A$1:$B$26,2,0)</f>
        <v>Magis</v>
      </c>
      <c r="O51" s="1">
        <v>12</v>
      </c>
      <c r="P51" s="11">
        <v>3152735</v>
      </c>
      <c r="Q51" s="3">
        <v>315273.5</v>
      </c>
      <c r="R51" s="1">
        <v>41751</v>
      </c>
      <c r="S51" s="4">
        <v>395.45763888888899</v>
      </c>
      <c r="T51" s="1">
        <v>2015</v>
      </c>
      <c r="U51" s="1">
        <v>5</v>
      </c>
      <c r="V51" s="1" t="s">
        <v>1006</v>
      </c>
    </row>
    <row r="52" spans="1:22" x14ac:dyDescent="0.25">
      <c r="A52" t="str">
        <f>VLOOKUP(C52,Opportunity!$A$1:$E$487,5,0)</f>
        <v>Medium</v>
      </c>
      <c r="B52">
        <f>VLOOKUP(C52,Opportunity!$A$1:$E$487,3,0)</f>
        <v>256</v>
      </c>
      <c r="C52" s="1">
        <v>424</v>
      </c>
      <c r="D52" s="1" t="str">
        <f>+VLOOKUP(F52,'Sales Stage'!$A$1:$C$6,3,0)</f>
        <v>Lead</v>
      </c>
      <c r="E52" s="5">
        <f>+VLOOKUP(F52,'Sales Stage'!$A$1:$C$6,2,0)</f>
        <v>0.1</v>
      </c>
      <c r="F52" s="1">
        <v>1</v>
      </c>
      <c r="G52" s="1" t="str">
        <f>VLOOKUP(J52,Account!$A$1:$D$358,2,0)</f>
        <v>Zummaline</v>
      </c>
      <c r="H52" s="1" t="str">
        <f>+VLOOKUP(J52,Account!$A$1:$C$358,3,0)</f>
        <v>Central</v>
      </c>
      <c r="I52" s="1" t="str">
        <f>+VLOOKUP(J52,Account!$A$1:$D$358,4,0)</f>
        <v>Strategic</v>
      </c>
      <c r="J52" s="1">
        <v>26</v>
      </c>
      <c r="K52" s="1" t="str">
        <f>VLOOKUP(M52,Partner!$A$1:$C$102,3,0)</f>
        <v>No</v>
      </c>
      <c r="L52" s="1" t="str">
        <f>VLOOKUP(M52,Partner!$A$1:$B$102,2,0)</f>
        <v>Direct</v>
      </c>
      <c r="M52" s="1">
        <v>22</v>
      </c>
      <c r="N52" s="1" t="str">
        <f>+VLOOKUP(O52,Product!$A$1:$B$26,2,0)</f>
        <v>Campana</v>
      </c>
      <c r="O52" s="1">
        <v>3</v>
      </c>
      <c r="P52" s="11">
        <v>4226438</v>
      </c>
      <c r="Q52" s="3">
        <v>422643.8</v>
      </c>
      <c r="R52" s="1">
        <v>41649</v>
      </c>
      <c r="S52" s="4">
        <v>488.45763888888899</v>
      </c>
      <c r="T52" s="1">
        <v>2015</v>
      </c>
      <c r="U52" s="1">
        <v>5</v>
      </c>
      <c r="V52" s="1" t="s">
        <v>1006</v>
      </c>
    </row>
    <row r="53" spans="1:22" x14ac:dyDescent="0.25">
      <c r="A53" t="str">
        <f>VLOOKUP(C53,Opportunity!$A$1:$E$487,5,0)</f>
        <v>Small</v>
      </c>
      <c r="B53">
        <f>VLOOKUP(C53,Opportunity!$A$1:$E$487,3,0)</f>
        <v>112</v>
      </c>
      <c r="C53" s="1">
        <v>34</v>
      </c>
      <c r="D53" s="1" t="str">
        <f>+VLOOKUP(F53,'Sales Stage'!$A$1:$C$6,3,0)</f>
        <v>Lead</v>
      </c>
      <c r="E53" s="5">
        <f>+VLOOKUP(F53,'Sales Stage'!$A$1:$C$6,2,0)</f>
        <v>0.1</v>
      </c>
      <c r="F53" s="1">
        <v>1</v>
      </c>
      <c r="G53" s="1" t="str">
        <f>VLOOKUP(J53,Account!$A$1:$D$358,2,0)</f>
        <v>tempzoom</v>
      </c>
      <c r="H53" s="1" t="str">
        <f>+VLOOKUP(J53,Account!$A$1:$C$358,3,0)</f>
        <v>West</v>
      </c>
      <c r="I53" s="1" t="str">
        <f>+VLOOKUP(J53,Account!$A$1:$D$358,4,0)</f>
        <v>Small &amp; Medium</v>
      </c>
      <c r="J53" s="1">
        <v>34</v>
      </c>
      <c r="K53" s="1" t="str">
        <f>VLOOKUP(M53,Partner!$A$1:$C$102,3,0)</f>
        <v>No</v>
      </c>
      <c r="L53" s="1" t="str">
        <f>VLOOKUP(M53,Partner!$A$1:$B$102,2,0)</f>
        <v>Direct</v>
      </c>
      <c r="M53" s="1">
        <v>22</v>
      </c>
      <c r="N53" s="1" t="str">
        <f>+VLOOKUP(O53,Product!$A$1:$B$26,2,0)</f>
        <v>Aqua</v>
      </c>
      <c r="O53" s="1">
        <v>22</v>
      </c>
      <c r="P53" s="11">
        <v>1671903</v>
      </c>
      <c r="Q53" s="3">
        <v>167190.29999999999</v>
      </c>
      <c r="R53" s="1">
        <v>41671</v>
      </c>
      <c r="S53" s="4">
        <v>461.45763888888899</v>
      </c>
      <c r="T53" s="1">
        <v>2015</v>
      </c>
      <c r="U53" s="1">
        <v>5</v>
      </c>
      <c r="V53" s="1" t="s">
        <v>1006</v>
      </c>
    </row>
    <row r="54" spans="1:22" x14ac:dyDescent="0.25">
      <c r="A54" t="str">
        <f>VLOOKUP(C54,Opportunity!$A$1:$E$487,5,0)</f>
        <v>Small</v>
      </c>
      <c r="B54">
        <f>VLOOKUP(C54,Opportunity!$A$1:$E$487,3,0)</f>
        <v>19</v>
      </c>
      <c r="C54" s="1">
        <v>481</v>
      </c>
      <c r="D54" s="1" t="str">
        <f>+VLOOKUP(F54,'Sales Stage'!$A$1:$C$6,3,0)</f>
        <v>Lead</v>
      </c>
      <c r="E54" s="5">
        <f>+VLOOKUP(F54,'Sales Stage'!$A$1:$C$6,2,0)</f>
        <v>0.1</v>
      </c>
      <c r="F54" s="1">
        <v>1</v>
      </c>
      <c r="G54" s="1" t="str">
        <f>VLOOKUP(J54,Account!$A$1:$D$358,2,0)</f>
        <v>Indicore</v>
      </c>
      <c r="H54" s="1" t="str">
        <f>+VLOOKUP(J54,Account!$A$1:$C$358,3,0)</f>
        <v>Central</v>
      </c>
      <c r="I54" s="1" t="str">
        <f>+VLOOKUP(J54,Account!$A$1:$D$358,4,0)</f>
        <v>Strategic</v>
      </c>
      <c r="J54" s="1">
        <v>324</v>
      </c>
      <c r="K54" s="1" t="str">
        <f>VLOOKUP(M54,Partner!$A$1:$C$102,3,0)</f>
        <v>No</v>
      </c>
      <c r="L54" s="1" t="str">
        <f>VLOOKUP(M54,Partner!$A$1:$B$102,2,0)</f>
        <v>Direct</v>
      </c>
      <c r="M54" s="1">
        <v>22</v>
      </c>
      <c r="N54" s="1" t="str">
        <f>+VLOOKUP(O54,Product!$A$1:$B$26,2,0)</f>
        <v>Carmen</v>
      </c>
      <c r="O54" s="1">
        <v>24</v>
      </c>
      <c r="P54" s="11">
        <v>166000</v>
      </c>
      <c r="Q54" s="3">
        <v>16600</v>
      </c>
      <c r="R54" s="1">
        <v>41671</v>
      </c>
      <c r="S54" s="4">
        <v>454.45763888888899</v>
      </c>
      <c r="T54" s="1">
        <v>2015</v>
      </c>
      <c r="U54" s="1">
        <v>5</v>
      </c>
      <c r="V54" s="1" t="s">
        <v>1006</v>
      </c>
    </row>
    <row r="55" spans="1:22" x14ac:dyDescent="0.25">
      <c r="A55" t="str">
        <f>VLOOKUP(C55,Opportunity!$A$1:$E$487,5,0)</f>
        <v>Medium</v>
      </c>
      <c r="B55">
        <f>VLOOKUP(C55,Opportunity!$A$1:$E$487,3,0)</f>
        <v>236</v>
      </c>
      <c r="C55" s="1">
        <v>166</v>
      </c>
      <c r="D55" s="1" t="str">
        <f>+VLOOKUP(F55,'Sales Stage'!$A$1:$C$6,3,0)</f>
        <v>Lead</v>
      </c>
      <c r="E55" s="5">
        <f>+VLOOKUP(F55,'Sales Stage'!$A$1:$C$6,2,0)</f>
        <v>0.1</v>
      </c>
      <c r="F55" s="1">
        <v>1</v>
      </c>
      <c r="G55" s="1" t="str">
        <f>VLOOKUP(J55,Account!$A$1:$D$358,2,0)</f>
        <v>Sailelectrics</v>
      </c>
      <c r="H55" s="1" t="str">
        <f>+VLOOKUP(J55,Account!$A$1:$C$358,3,0)</f>
        <v>East</v>
      </c>
      <c r="I55" s="1" t="str">
        <f>+VLOOKUP(J55,Account!$A$1:$D$358,4,0)</f>
        <v>Small &amp; Medium</v>
      </c>
      <c r="J55" s="1">
        <v>133</v>
      </c>
      <c r="K55" s="1" t="str">
        <f>VLOOKUP(M55,Partner!$A$1:$C$102,3,0)</f>
        <v>No</v>
      </c>
      <c r="L55" s="1" t="str">
        <f>VLOOKUP(M55,Partner!$A$1:$B$102,2,0)</f>
        <v>Direct</v>
      </c>
      <c r="M55" s="1">
        <v>22</v>
      </c>
      <c r="N55" s="1" t="str">
        <f>+VLOOKUP(O55,Product!$A$1:$B$26,2,0)</f>
        <v>Vero</v>
      </c>
      <c r="O55" s="1">
        <v>21</v>
      </c>
      <c r="P55" s="11">
        <v>3861791</v>
      </c>
      <c r="Q55" s="3">
        <v>386179.1</v>
      </c>
      <c r="R55" s="1">
        <v>41739</v>
      </c>
      <c r="S55" s="4">
        <v>385.45763888888899</v>
      </c>
      <c r="T55" s="1">
        <v>2015</v>
      </c>
      <c r="U55" s="1">
        <v>4</v>
      </c>
      <c r="V55" s="1" t="s">
        <v>1007</v>
      </c>
    </row>
    <row r="56" spans="1:22" x14ac:dyDescent="0.25">
      <c r="A56" t="str">
        <f>VLOOKUP(C56,Opportunity!$A$1:$E$487,5,0)</f>
        <v>Large</v>
      </c>
      <c r="B56">
        <f>VLOOKUP(C56,Opportunity!$A$1:$E$487,3,0)</f>
        <v>330</v>
      </c>
      <c r="C56" s="1">
        <v>170</v>
      </c>
      <c r="D56" s="1" t="str">
        <f>+VLOOKUP(F56,'Sales Stage'!$A$1:$C$6,3,0)</f>
        <v>Lead</v>
      </c>
      <c r="E56" s="5">
        <f>+VLOOKUP(F56,'Sales Stage'!$A$1:$C$6,2,0)</f>
        <v>0.1</v>
      </c>
      <c r="F56" s="1">
        <v>1</v>
      </c>
      <c r="G56" s="1" t="str">
        <f>VLOOKUP(J56,Account!$A$1:$D$358,2,0)</f>
        <v>Rankcom</v>
      </c>
      <c r="H56" s="1" t="str">
        <f>+VLOOKUP(J56,Account!$A$1:$C$358,3,0)</f>
        <v>East</v>
      </c>
      <c r="I56" s="1" t="str">
        <f>+VLOOKUP(J56,Account!$A$1:$D$358,4,0)</f>
        <v>Small &amp; Medium</v>
      </c>
      <c r="J56" s="1">
        <v>137</v>
      </c>
      <c r="K56" s="1" t="str">
        <f>VLOOKUP(M56,Partner!$A$1:$C$102,3,0)</f>
        <v>No</v>
      </c>
      <c r="L56" s="1" t="str">
        <f>VLOOKUP(M56,Partner!$A$1:$B$102,2,0)</f>
        <v>Direct</v>
      </c>
      <c r="M56" s="1">
        <v>22</v>
      </c>
      <c r="N56" s="1" t="str">
        <f>+VLOOKUP(O56,Product!$A$1:$B$26,2,0)</f>
        <v>Quanti</v>
      </c>
      <c r="O56" s="1">
        <v>16</v>
      </c>
      <c r="P56" s="11">
        <v>5691292</v>
      </c>
      <c r="Q56" s="3">
        <v>569129.19999999995</v>
      </c>
      <c r="R56" s="1">
        <v>41701</v>
      </c>
      <c r="S56" s="4">
        <v>423.45763888888899</v>
      </c>
      <c r="T56" s="1">
        <v>2015</v>
      </c>
      <c r="U56" s="1">
        <v>4</v>
      </c>
      <c r="V56" s="1" t="s">
        <v>1007</v>
      </c>
    </row>
    <row r="57" spans="1:22" x14ac:dyDescent="0.25">
      <c r="A57" t="str">
        <f>VLOOKUP(C57,Opportunity!$A$1:$E$487,5,0)</f>
        <v>Small</v>
      </c>
      <c r="B57">
        <f>VLOOKUP(C57,Opportunity!$A$1:$E$487,3,0)</f>
        <v>48</v>
      </c>
      <c r="C57" s="1">
        <v>327</v>
      </c>
      <c r="D57" s="1" t="str">
        <f>+VLOOKUP(F57,'Sales Stage'!$A$1:$C$6,3,0)</f>
        <v>Lead</v>
      </c>
      <c r="E57" s="5">
        <f>+VLOOKUP(F57,'Sales Stage'!$A$1:$C$6,2,0)</f>
        <v>0.1</v>
      </c>
      <c r="F57" s="1">
        <v>1</v>
      </c>
      <c r="G57" s="1" t="str">
        <f>VLOOKUP(J57,Account!$A$1:$D$358,2,0)</f>
        <v>Hatzoodom</v>
      </c>
      <c r="H57" s="1" t="str">
        <f>+VLOOKUP(J57,Account!$A$1:$C$358,3,0)</f>
        <v>Central</v>
      </c>
      <c r="I57" s="1" t="str">
        <f>+VLOOKUP(J57,Account!$A$1:$D$358,4,0)</f>
        <v>Strategic</v>
      </c>
      <c r="J57" s="1">
        <v>210</v>
      </c>
      <c r="K57" s="1" t="str">
        <f>VLOOKUP(M57,Partner!$A$1:$C$102,3,0)</f>
        <v>No</v>
      </c>
      <c r="L57" s="1" t="str">
        <f>VLOOKUP(M57,Partner!$A$1:$B$102,2,0)</f>
        <v>Direct</v>
      </c>
      <c r="M57" s="1">
        <v>22</v>
      </c>
      <c r="N57" s="1" t="str">
        <f>+VLOOKUP(O57,Product!$A$1:$B$26,2,0)</f>
        <v>Gratus</v>
      </c>
      <c r="O57" s="1">
        <v>7</v>
      </c>
      <c r="P57" s="11">
        <v>590086</v>
      </c>
      <c r="Q57" s="3">
        <v>59008.6</v>
      </c>
      <c r="R57" s="1">
        <v>41701</v>
      </c>
      <c r="S57" s="4">
        <v>423.45763888888899</v>
      </c>
      <c r="T57" s="1">
        <v>2015</v>
      </c>
      <c r="U57" s="1">
        <v>4</v>
      </c>
      <c r="V57" s="1" t="s">
        <v>1007</v>
      </c>
    </row>
    <row r="58" spans="1:22" x14ac:dyDescent="0.25">
      <c r="A58" t="str">
        <f>VLOOKUP(C58,Opportunity!$A$1:$E$487,5,0)</f>
        <v>Medium</v>
      </c>
      <c r="B58">
        <f>VLOOKUP(C58,Opportunity!$A$1:$E$487,3,0)</f>
        <v>211</v>
      </c>
      <c r="C58" s="1">
        <v>341</v>
      </c>
      <c r="D58" s="1" t="str">
        <f>+VLOOKUP(F58,'Sales Stage'!$A$1:$C$6,3,0)</f>
        <v>Lead</v>
      </c>
      <c r="E58" s="5">
        <f>+VLOOKUP(F58,'Sales Stage'!$A$1:$C$6,2,0)</f>
        <v>0.1</v>
      </c>
      <c r="F58" s="1">
        <v>1</v>
      </c>
      <c r="G58" s="1" t="str">
        <f>VLOOKUP(J58,Account!$A$1:$D$358,2,0)</f>
        <v>Sunbam</v>
      </c>
      <c r="H58" s="1" t="str">
        <f>+VLOOKUP(J58,Account!$A$1:$C$358,3,0)</f>
        <v>West</v>
      </c>
      <c r="I58" s="1" t="str">
        <f>+VLOOKUP(J58,Account!$A$1:$D$358,4,0)</f>
        <v>Large</v>
      </c>
      <c r="J58" s="1">
        <v>264</v>
      </c>
      <c r="K58" s="1" t="str">
        <f>VLOOKUP(M58,Partner!$A$1:$C$102,3,0)</f>
        <v>No</v>
      </c>
      <c r="L58" s="1" t="str">
        <f>VLOOKUP(M58,Partner!$A$1:$B$102,2,0)</f>
        <v>Direct</v>
      </c>
      <c r="M58" s="1">
        <v>22</v>
      </c>
      <c r="N58" s="1" t="str">
        <f>+VLOOKUP(O58,Product!$A$1:$B$26,2,0)</f>
        <v>Nimis</v>
      </c>
      <c r="O58" s="1">
        <v>13</v>
      </c>
      <c r="P58" s="11">
        <v>3436429</v>
      </c>
      <c r="Q58" s="3">
        <v>343642.9</v>
      </c>
      <c r="R58" s="1">
        <v>41647</v>
      </c>
      <c r="S58" s="4">
        <v>477.45763888888899</v>
      </c>
      <c r="T58" s="1">
        <v>2015</v>
      </c>
      <c r="U58" s="1">
        <v>4</v>
      </c>
      <c r="V58" s="1" t="s">
        <v>1007</v>
      </c>
    </row>
    <row r="59" spans="1:22" x14ac:dyDescent="0.25">
      <c r="A59" t="str">
        <f>VLOOKUP(C59,Opportunity!$A$1:$E$487,5,0)</f>
        <v>Medium</v>
      </c>
      <c r="B59">
        <f>VLOOKUP(C59,Opportunity!$A$1:$E$487,3,0)</f>
        <v>264</v>
      </c>
      <c r="C59" s="1">
        <v>372</v>
      </c>
      <c r="D59" s="1" t="str">
        <f>+VLOOKUP(F59,'Sales Stage'!$A$1:$C$6,3,0)</f>
        <v>Lead</v>
      </c>
      <c r="E59" s="5">
        <f>+VLOOKUP(F59,'Sales Stage'!$A$1:$C$6,2,0)</f>
        <v>0.1</v>
      </c>
      <c r="F59" s="1">
        <v>1</v>
      </c>
      <c r="G59" s="1" t="str">
        <f>VLOOKUP(J59,Account!$A$1:$D$358,2,0)</f>
        <v>Silverelectrics</v>
      </c>
      <c r="H59" s="1" t="str">
        <f>+VLOOKUP(J59,Account!$A$1:$C$358,3,0)</f>
        <v>West</v>
      </c>
      <c r="I59" s="1" t="str">
        <f>+VLOOKUP(J59,Account!$A$1:$D$358,4,0)</f>
        <v>Large</v>
      </c>
      <c r="J59" s="1">
        <v>290</v>
      </c>
      <c r="K59" s="1" t="str">
        <f>VLOOKUP(M59,Partner!$A$1:$C$102,3,0)</f>
        <v>No</v>
      </c>
      <c r="L59" s="1" t="str">
        <f>VLOOKUP(M59,Partner!$A$1:$B$102,2,0)</f>
        <v>Direct</v>
      </c>
      <c r="M59" s="1">
        <v>22</v>
      </c>
      <c r="N59" s="1" t="str">
        <f>+VLOOKUP(O59,Product!$A$1:$B$26,2,0)</f>
        <v>Recolo</v>
      </c>
      <c r="O59" s="1">
        <v>17</v>
      </c>
      <c r="P59" s="11">
        <v>4370514</v>
      </c>
      <c r="Q59" s="3">
        <v>437051.4</v>
      </c>
      <c r="R59" s="1">
        <v>41691</v>
      </c>
      <c r="S59" s="4">
        <v>433.45763888888899</v>
      </c>
      <c r="T59" s="1">
        <v>2015</v>
      </c>
      <c r="U59" s="1">
        <v>4</v>
      </c>
      <c r="V59" s="1" t="s">
        <v>1007</v>
      </c>
    </row>
    <row r="60" spans="1:22" x14ac:dyDescent="0.25">
      <c r="A60" t="str">
        <f>VLOOKUP(C60,Opportunity!$A$1:$E$487,5,0)</f>
        <v>Small</v>
      </c>
      <c r="B60">
        <f>VLOOKUP(C60,Opportunity!$A$1:$E$487,3,0)</f>
        <v>23</v>
      </c>
      <c r="C60" s="1">
        <v>433</v>
      </c>
      <c r="D60" s="1" t="str">
        <f>+VLOOKUP(F60,'Sales Stage'!$A$1:$C$6,3,0)</f>
        <v>Lead</v>
      </c>
      <c r="E60" s="5">
        <f>+VLOOKUP(F60,'Sales Stage'!$A$1:$C$6,2,0)</f>
        <v>0.1</v>
      </c>
      <c r="F60" s="1">
        <v>1</v>
      </c>
      <c r="G60" s="1" t="str">
        <f>VLOOKUP(J60,Account!$A$1:$D$358,2,0)</f>
        <v>Qvodex</v>
      </c>
      <c r="H60" s="1" t="str">
        <f>+VLOOKUP(J60,Account!$A$1:$C$358,3,0)</f>
        <v>Central</v>
      </c>
      <c r="I60" s="1" t="str">
        <f>+VLOOKUP(J60,Account!$A$1:$D$358,4,0)</f>
        <v>Large</v>
      </c>
      <c r="J60" s="1">
        <v>282</v>
      </c>
      <c r="K60" s="1" t="str">
        <f>VLOOKUP(M60,Partner!$A$1:$C$102,3,0)</f>
        <v>No</v>
      </c>
      <c r="L60" s="1" t="str">
        <f>VLOOKUP(M60,Partner!$A$1:$B$102,2,0)</f>
        <v>Direct</v>
      </c>
      <c r="M60" s="1">
        <v>22</v>
      </c>
      <c r="N60" s="1" t="str">
        <f>+VLOOKUP(O60,Product!$A$1:$B$26,2,0)</f>
        <v>Juvenis</v>
      </c>
      <c r="O60" s="1">
        <v>10</v>
      </c>
      <c r="P60" s="11">
        <v>200538</v>
      </c>
      <c r="Q60" s="3">
        <v>20053.8</v>
      </c>
      <c r="R60" s="1">
        <v>41677</v>
      </c>
      <c r="S60" s="4">
        <v>447.45763888888899</v>
      </c>
      <c r="T60" s="1">
        <v>2015</v>
      </c>
      <c r="U60" s="1">
        <v>4</v>
      </c>
      <c r="V60" s="1" t="s">
        <v>1007</v>
      </c>
    </row>
    <row r="61" spans="1:22" x14ac:dyDescent="0.25">
      <c r="A61" t="str">
        <f>VLOOKUP(C61,Opportunity!$A$1:$E$487,5,0)</f>
        <v>Medium</v>
      </c>
      <c r="B61">
        <f>VLOOKUP(C61,Opportunity!$A$1:$E$487,3,0)</f>
        <v>318</v>
      </c>
      <c r="C61" s="1">
        <v>371</v>
      </c>
      <c r="D61" s="1" t="str">
        <f>+VLOOKUP(F61,'Sales Stage'!$A$1:$C$6,3,0)</f>
        <v>Lead</v>
      </c>
      <c r="E61" s="5">
        <f>+VLOOKUP(F61,'Sales Stage'!$A$1:$C$6,2,0)</f>
        <v>0.1</v>
      </c>
      <c r="F61" s="1">
        <v>1</v>
      </c>
      <c r="G61" s="1" t="str">
        <f>VLOOKUP(J61,Account!$A$1:$D$358,2,0)</f>
        <v>Applanet</v>
      </c>
      <c r="H61" s="1" t="str">
        <f>+VLOOKUP(J61,Account!$A$1:$C$358,3,0)</f>
        <v>East</v>
      </c>
      <c r="I61" s="1" t="str">
        <f>+VLOOKUP(J61,Account!$A$1:$D$358,4,0)</f>
        <v>Strategic</v>
      </c>
      <c r="J61" s="1">
        <v>289</v>
      </c>
      <c r="K61" s="1" t="str">
        <f>VLOOKUP(M61,Partner!$A$1:$C$102,3,0)</f>
        <v>No</v>
      </c>
      <c r="L61" s="1" t="str">
        <f>VLOOKUP(M61,Partner!$A$1:$B$102,2,0)</f>
        <v>Direct</v>
      </c>
      <c r="M61" s="1">
        <v>22</v>
      </c>
      <c r="N61" s="1" t="str">
        <f>+VLOOKUP(O61,Product!$A$1:$B$26,2,0)</f>
        <v>Ignis</v>
      </c>
      <c r="O61" s="1">
        <v>9</v>
      </c>
      <c r="P61" s="11">
        <v>5455757</v>
      </c>
      <c r="Q61" s="3">
        <v>545575.69999999995</v>
      </c>
      <c r="R61" s="1">
        <v>41643</v>
      </c>
      <c r="S61" s="4">
        <v>478.45763888888899</v>
      </c>
      <c r="T61" s="1">
        <v>2015</v>
      </c>
      <c r="U61" s="1">
        <v>4</v>
      </c>
      <c r="V61" s="1" t="s">
        <v>1007</v>
      </c>
    </row>
    <row r="62" spans="1:22" x14ac:dyDescent="0.25">
      <c r="A62" t="str">
        <f>VLOOKUP(C62,Opportunity!$A$1:$E$487,5,0)</f>
        <v>Large</v>
      </c>
      <c r="B62">
        <f>VLOOKUP(C62,Opportunity!$A$1:$E$487,3,0)</f>
        <v>353</v>
      </c>
      <c r="C62" s="1">
        <v>302</v>
      </c>
      <c r="D62" s="1" t="str">
        <f>+VLOOKUP(F62,'Sales Stage'!$A$1:$C$6,3,0)</f>
        <v>Lead</v>
      </c>
      <c r="E62" s="5">
        <f>+VLOOKUP(F62,'Sales Stage'!$A$1:$C$6,2,0)</f>
        <v>0.1</v>
      </c>
      <c r="F62" s="1">
        <v>1</v>
      </c>
      <c r="G62" s="1" t="str">
        <f>VLOOKUP(J62,Account!$A$1:$D$358,2,0)</f>
        <v>Ware-core</v>
      </c>
      <c r="H62" s="1" t="str">
        <f>+VLOOKUP(J62,Account!$A$1:$C$358,3,0)</f>
        <v>Central</v>
      </c>
      <c r="I62" s="1" t="str">
        <f>+VLOOKUP(J62,Account!$A$1:$D$358,4,0)</f>
        <v>Strategic</v>
      </c>
      <c r="J62" s="1">
        <v>238</v>
      </c>
      <c r="K62" s="1" t="str">
        <f>VLOOKUP(M62,Partner!$A$1:$C$102,3,0)</f>
        <v>No</v>
      </c>
      <c r="L62" s="1" t="str">
        <f>VLOOKUP(M62,Partner!$A$1:$B$102,2,0)</f>
        <v>Direct</v>
      </c>
      <c r="M62" s="1">
        <v>22</v>
      </c>
      <c r="N62" s="1" t="str">
        <f>+VLOOKUP(O62,Product!$A$1:$B$26,2,0)</f>
        <v>Recolo</v>
      </c>
      <c r="O62" s="1">
        <v>17</v>
      </c>
      <c r="P62" s="11">
        <v>1952547</v>
      </c>
      <c r="Q62" s="3">
        <v>195254.7</v>
      </c>
      <c r="R62" s="1">
        <v>41683</v>
      </c>
      <c r="S62" s="4">
        <v>435.45763888888899</v>
      </c>
      <c r="T62" s="1">
        <v>2015</v>
      </c>
      <c r="U62" s="1">
        <v>4</v>
      </c>
      <c r="V62" s="1" t="s">
        <v>1007</v>
      </c>
    </row>
    <row r="63" spans="1:22" x14ac:dyDescent="0.25">
      <c r="A63" t="str">
        <f>VLOOKUP(C63,Opportunity!$A$1:$E$487,5,0)</f>
        <v>Small</v>
      </c>
      <c r="B63">
        <f>VLOOKUP(C63,Opportunity!$A$1:$E$487,3,0)</f>
        <v>11</v>
      </c>
      <c r="C63" s="1">
        <v>193</v>
      </c>
      <c r="D63" s="1" t="str">
        <f>+VLOOKUP(F63,'Sales Stage'!$A$1:$C$6,3,0)</f>
        <v>Lead</v>
      </c>
      <c r="E63" s="5">
        <f>+VLOOKUP(F63,'Sales Stage'!$A$1:$C$6,2,0)</f>
        <v>0.1</v>
      </c>
      <c r="F63" s="1">
        <v>1</v>
      </c>
      <c r="G63" s="1" t="str">
        <f>VLOOKUP(J63,Account!$A$1:$D$358,2,0)</f>
        <v>Tonelectronics</v>
      </c>
      <c r="H63" s="1" t="str">
        <f>+VLOOKUP(J63,Account!$A$1:$C$358,3,0)</f>
        <v>East</v>
      </c>
      <c r="I63" s="1" t="str">
        <f>+VLOOKUP(J63,Account!$A$1:$D$358,4,0)</f>
        <v>Large</v>
      </c>
      <c r="J63" s="1">
        <v>156</v>
      </c>
      <c r="K63" s="1" t="str">
        <f>VLOOKUP(M63,Partner!$A$1:$C$102,3,0)</f>
        <v>No</v>
      </c>
      <c r="L63" s="1" t="str">
        <f>VLOOKUP(M63,Partner!$A$1:$B$102,2,0)</f>
        <v>Direct</v>
      </c>
      <c r="M63" s="1">
        <v>22</v>
      </c>
      <c r="N63" s="1" t="str">
        <f>+VLOOKUP(O63,Product!$A$1:$B$26,2,0)</f>
        <v>Habitus</v>
      </c>
      <c r="O63" s="1">
        <v>8</v>
      </c>
      <c r="P63" s="11">
        <v>94387</v>
      </c>
      <c r="Q63" s="3">
        <v>9438.7000000000007</v>
      </c>
      <c r="R63" s="1">
        <v>41645</v>
      </c>
      <c r="S63" s="4">
        <v>448.45763888888899</v>
      </c>
      <c r="T63" s="1">
        <v>2015</v>
      </c>
      <c r="U63" s="1">
        <v>3</v>
      </c>
      <c r="V63" s="1" t="s">
        <v>1008</v>
      </c>
    </row>
    <row r="64" spans="1:22" x14ac:dyDescent="0.25">
      <c r="A64" t="str">
        <f>VLOOKUP(C64,Opportunity!$A$1:$E$487,5,0)</f>
        <v>Small</v>
      </c>
      <c r="B64">
        <f>VLOOKUP(C64,Opportunity!$A$1:$E$487,3,0)</f>
        <v>28</v>
      </c>
      <c r="C64" s="1">
        <v>121</v>
      </c>
      <c r="D64" s="1" t="str">
        <f>+VLOOKUP(F64,'Sales Stage'!$A$1:$C$6,3,0)</f>
        <v>Lead</v>
      </c>
      <c r="E64" s="5">
        <f>+VLOOKUP(F64,'Sales Stage'!$A$1:$C$6,2,0)</f>
        <v>0.1</v>
      </c>
      <c r="F64" s="1">
        <v>1</v>
      </c>
      <c r="G64" s="1" t="str">
        <f>VLOOKUP(J64,Account!$A$1:$D$358,2,0)</f>
        <v>an-how</v>
      </c>
      <c r="H64" s="1" t="str">
        <f>+VLOOKUP(J64,Account!$A$1:$C$358,3,0)</f>
        <v>Central</v>
      </c>
      <c r="I64" s="1" t="str">
        <f>+VLOOKUP(J64,Account!$A$1:$D$358,4,0)</f>
        <v>Large</v>
      </c>
      <c r="J64" s="1">
        <v>61</v>
      </c>
      <c r="K64" s="1" t="str">
        <f>VLOOKUP(M64,Partner!$A$1:$C$102,3,0)</f>
        <v>No</v>
      </c>
      <c r="L64" s="1" t="str">
        <f>VLOOKUP(M64,Partner!$A$1:$B$102,2,0)</f>
        <v>Direct</v>
      </c>
      <c r="M64" s="1">
        <v>22</v>
      </c>
      <c r="N64" s="1" t="str">
        <f>+VLOOKUP(O64,Product!$A$1:$B$26,2,0)</f>
        <v>Habitus</v>
      </c>
      <c r="O64" s="1">
        <v>8</v>
      </c>
      <c r="P64" s="11">
        <v>254995</v>
      </c>
      <c r="Q64" s="3">
        <v>25499.5</v>
      </c>
      <c r="R64" s="1">
        <v>41707</v>
      </c>
      <c r="S64" s="4">
        <v>376.45763888888899</v>
      </c>
      <c r="T64" s="1">
        <v>2015</v>
      </c>
      <c r="U64" s="1">
        <v>3</v>
      </c>
      <c r="V64" s="1" t="s">
        <v>1008</v>
      </c>
    </row>
    <row r="65" spans="1:22" x14ac:dyDescent="0.25">
      <c r="A65" t="str">
        <f>VLOOKUP(C65,Opportunity!$A$1:$E$487,5,0)</f>
        <v>Small</v>
      </c>
      <c r="B65">
        <f>VLOOKUP(C65,Opportunity!$A$1:$E$487,3,0)</f>
        <v>14</v>
      </c>
      <c r="C65" s="1">
        <v>484</v>
      </c>
      <c r="D65" s="1" t="str">
        <f>+VLOOKUP(F65,'Sales Stage'!$A$1:$C$6,3,0)</f>
        <v>Lead</v>
      </c>
      <c r="E65" s="5">
        <f>+VLOOKUP(F65,'Sales Stage'!$A$1:$C$6,2,0)</f>
        <v>0.1</v>
      </c>
      <c r="F65" s="1">
        <v>1</v>
      </c>
      <c r="G65" s="1" t="str">
        <f>VLOOKUP(J65,Account!$A$1:$D$358,2,0)</f>
        <v>Groovetom</v>
      </c>
      <c r="H65" s="1" t="str">
        <f>+VLOOKUP(J65,Account!$A$1:$C$358,3,0)</f>
        <v>East</v>
      </c>
      <c r="I65" s="1" t="str">
        <f>+VLOOKUP(J65,Account!$A$1:$D$358,4,0)</f>
        <v>Strategic</v>
      </c>
      <c r="J65" s="1">
        <v>357</v>
      </c>
      <c r="K65" s="1" t="str">
        <f>VLOOKUP(M65,Partner!$A$1:$C$102,3,0)</f>
        <v>No</v>
      </c>
      <c r="L65" s="1" t="str">
        <f>VLOOKUP(M65,Partner!$A$1:$B$102,2,0)</f>
        <v>Direct</v>
      </c>
      <c r="M65" s="1">
        <v>22</v>
      </c>
      <c r="N65" s="1" t="str">
        <f>+VLOOKUP(O65,Product!$A$1:$B$26,2,0)</f>
        <v>Maximus</v>
      </c>
      <c r="O65" s="1">
        <v>25</v>
      </c>
      <c r="P65" s="11">
        <v>124080</v>
      </c>
      <c r="Q65" s="3">
        <v>12408</v>
      </c>
      <c r="R65" s="1">
        <v>41646</v>
      </c>
      <c r="S65" s="4">
        <v>434.45763888888899</v>
      </c>
      <c r="T65" s="1">
        <v>2015</v>
      </c>
      <c r="U65" s="1">
        <v>3</v>
      </c>
      <c r="V65" s="1" t="s">
        <v>1008</v>
      </c>
    </row>
    <row r="66" spans="1:22" x14ac:dyDescent="0.25">
      <c r="A66" t="str">
        <f>VLOOKUP(C66,Opportunity!$A$1:$E$487,5,0)</f>
        <v>Small</v>
      </c>
      <c r="B66">
        <f>VLOOKUP(C66,Opportunity!$A$1:$E$487,3,0)</f>
        <v>143</v>
      </c>
      <c r="C66" s="1">
        <v>148</v>
      </c>
      <c r="D66" s="1" t="str">
        <f>+VLOOKUP(F66,'Sales Stage'!$A$1:$C$6,3,0)</f>
        <v>Lead</v>
      </c>
      <c r="E66" s="5">
        <f>+VLOOKUP(F66,'Sales Stage'!$A$1:$C$6,2,0)</f>
        <v>0.1</v>
      </c>
      <c r="F66" s="1">
        <v>1</v>
      </c>
      <c r="G66" s="1" t="str">
        <f>VLOOKUP(J66,Account!$A$1:$D$358,2,0)</f>
        <v>Vivacare</v>
      </c>
      <c r="H66" s="1" t="str">
        <f>+VLOOKUP(J66,Account!$A$1:$C$358,3,0)</f>
        <v>East</v>
      </c>
      <c r="I66" s="1" t="str">
        <f>+VLOOKUP(J66,Account!$A$1:$D$358,4,0)</f>
        <v>Strategic</v>
      </c>
      <c r="J66" s="1">
        <v>117</v>
      </c>
      <c r="K66" s="1" t="str">
        <f>VLOOKUP(M66,Partner!$A$1:$C$102,3,0)</f>
        <v>No</v>
      </c>
      <c r="L66" s="1" t="str">
        <f>VLOOKUP(M66,Partner!$A$1:$B$102,2,0)</f>
        <v>Direct</v>
      </c>
      <c r="M66" s="1">
        <v>22</v>
      </c>
      <c r="N66" s="1" t="str">
        <f>+VLOOKUP(O66,Product!$A$1:$B$26,2,0)</f>
        <v>Magis</v>
      </c>
      <c r="O66" s="1">
        <v>12</v>
      </c>
      <c r="P66" s="11">
        <v>2169281</v>
      </c>
      <c r="Q66" s="3">
        <v>216928.1</v>
      </c>
      <c r="R66" s="1">
        <v>41705</v>
      </c>
      <c r="S66" s="4">
        <v>374.45763888888899</v>
      </c>
      <c r="T66" s="1">
        <v>2015</v>
      </c>
      <c r="U66" s="1">
        <v>3</v>
      </c>
      <c r="V66" s="1" t="s">
        <v>1008</v>
      </c>
    </row>
    <row r="67" spans="1:22" x14ac:dyDescent="0.25">
      <c r="A67" t="str">
        <f>VLOOKUP(C67,Opportunity!$A$1:$E$487,5,0)</f>
        <v>Small</v>
      </c>
      <c r="B67">
        <f>VLOOKUP(C67,Opportunity!$A$1:$E$487,3,0)</f>
        <v>157</v>
      </c>
      <c r="C67" s="1">
        <v>119</v>
      </c>
      <c r="D67" s="1" t="str">
        <f>+VLOOKUP(F67,'Sales Stage'!$A$1:$C$6,3,0)</f>
        <v>Lead</v>
      </c>
      <c r="E67" s="5">
        <f>+VLOOKUP(F67,'Sales Stage'!$A$1:$C$6,2,0)</f>
        <v>0.1</v>
      </c>
      <c r="F67" s="1">
        <v>1</v>
      </c>
      <c r="G67" s="1" t="str">
        <f>VLOOKUP(J67,Account!$A$1:$D$358,2,0)</f>
        <v>Tanflex</v>
      </c>
      <c r="H67" s="1" t="str">
        <f>+VLOOKUP(J67,Account!$A$1:$C$358,3,0)</f>
        <v>Central</v>
      </c>
      <c r="I67" s="1" t="str">
        <f>+VLOOKUP(J67,Account!$A$1:$D$358,4,0)</f>
        <v>Strategic</v>
      </c>
      <c r="J67" s="1">
        <v>100</v>
      </c>
      <c r="K67" s="1" t="str">
        <f>VLOOKUP(M67,Partner!$A$1:$C$102,3,0)</f>
        <v>No</v>
      </c>
      <c r="L67" s="1" t="str">
        <f>VLOOKUP(M67,Partner!$A$1:$B$102,2,0)</f>
        <v>Direct</v>
      </c>
      <c r="M67" s="1">
        <v>22</v>
      </c>
      <c r="N67" s="1" t="str">
        <f>+VLOOKUP(O67,Product!$A$1:$B$26,2,0)</f>
        <v>Umbra</v>
      </c>
      <c r="O67" s="1">
        <v>20</v>
      </c>
      <c r="P67" s="11">
        <v>2381416</v>
      </c>
      <c r="Q67" s="3">
        <v>238141.6</v>
      </c>
      <c r="R67" s="1">
        <v>41713</v>
      </c>
      <c r="S67" s="4">
        <v>365.45763888888899</v>
      </c>
      <c r="T67" s="1">
        <v>2015</v>
      </c>
      <c r="U67" s="1">
        <v>3</v>
      </c>
      <c r="V67" s="1" t="s">
        <v>1008</v>
      </c>
    </row>
    <row r="68" spans="1:22" x14ac:dyDescent="0.25">
      <c r="A68" t="str">
        <f>VLOOKUP(C68,Opportunity!$A$1:$E$487,5,0)</f>
        <v>Medium</v>
      </c>
      <c r="B68">
        <f>VLOOKUP(C68,Opportunity!$A$1:$E$487,3,0)</f>
        <v>200</v>
      </c>
      <c r="C68" s="1">
        <v>47</v>
      </c>
      <c r="D68" s="1" t="str">
        <f>+VLOOKUP(F68,'Sales Stage'!$A$1:$C$6,3,0)</f>
        <v>Lead</v>
      </c>
      <c r="E68" s="5">
        <f>+VLOOKUP(F68,'Sales Stage'!$A$1:$C$6,2,0)</f>
        <v>0.1</v>
      </c>
      <c r="F68" s="1">
        <v>1</v>
      </c>
      <c r="G68" s="1" t="str">
        <f>VLOOKUP(J68,Account!$A$1:$D$358,2,0)</f>
        <v>Zimdex</v>
      </c>
      <c r="H68" s="1" t="str">
        <f>+VLOOKUP(J68,Account!$A$1:$C$358,3,0)</f>
        <v>West</v>
      </c>
      <c r="I68" s="1" t="str">
        <f>+VLOOKUP(J68,Account!$A$1:$D$358,4,0)</f>
        <v>Strategic</v>
      </c>
      <c r="J68" s="1">
        <v>44</v>
      </c>
      <c r="K68" s="1" t="str">
        <f>VLOOKUP(M68,Partner!$A$1:$C$102,3,0)</f>
        <v>No</v>
      </c>
      <c r="L68" s="1" t="str">
        <f>VLOOKUP(M68,Partner!$A$1:$B$102,2,0)</f>
        <v>Direct</v>
      </c>
      <c r="M68" s="1">
        <v>22</v>
      </c>
      <c r="N68" s="1" t="str">
        <f>+VLOOKUP(O68,Product!$A$1:$B$26,2,0)</f>
        <v>Gratus</v>
      </c>
      <c r="O68" s="1">
        <v>7</v>
      </c>
      <c r="P68" s="11">
        <v>3247209</v>
      </c>
      <c r="Q68" s="3">
        <v>324720.90000000002</v>
      </c>
      <c r="R68" s="1">
        <v>41644</v>
      </c>
      <c r="S68" s="4">
        <v>418.45763888888899</v>
      </c>
      <c r="T68" s="1">
        <v>2015</v>
      </c>
      <c r="U68" s="1">
        <v>2</v>
      </c>
      <c r="V68" s="1" t="s">
        <v>1009</v>
      </c>
    </row>
    <row r="69" spans="1:22" x14ac:dyDescent="0.25">
      <c r="A69" t="str">
        <f>VLOOKUP(C69,Opportunity!$A$1:$E$487,5,0)</f>
        <v>Medium</v>
      </c>
      <c r="B69">
        <f>VLOOKUP(C69,Opportunity!$A$1:$E$487,3,0)</f>
        <v>173</v>
      </c>
      <c r="C69" s="1">
        <v>165</v>
      </c>
      <c r="D69" s="1" t="str">
        <f>+VLOOKUP(F69,'Sales Stage'!$A$1:$C$6,3,0)</f>
        <v>Lead</v>
      </c>
      <c r="E69" s="5">
        <f>+VLOOKUP(F69,'Sales Stage'!$A$1:$C$6,2,0)</f>
        <v>0.1</v>
      </c>
      <c r="F69" s="1">
        <v>1</v>
      </c>
      <c r="G69" s="1" t="str">
        <f>VLOOKUP(J69,Account!$A$1:$D$358,2,0)</f>
        <v>Newphase</v>
      </c>
      <c r="H69" s="1" t="str">
        <f>+VLOOKUP(J69,Account!$A$1:$C$358,3,0)</f>
        <v>East</v>
      </c>
      <c r="I69" s="1" t="str">
        <f>+VLOOKUP(J69,Account!$A$1:$D$358,4,0)</f>
        <v>Small &amp; Medium</v>
      </c>
      <c r="J69" s="1">
        <v>132</v>
      </c>
      <c r="K69" s="1" t="str">
        <f>VLOOKUP(M69,Partner!$A$1:$C$102,3,0)</f>
        <v>No</v>
      </c>
      <c r="L69" s="1" t="str">
        <f>VLOOKUP(M69,Partner!$A$1:$B$102,2,0)</f>
        <v>Direct</v>
      </c>
      <c r="M69" s="1">
        <v>22</v>
      </c>
      <c r="N69" s="1" t="str">
        <f>+VLOOKUP(O69,Product!$A$1:$B$26,2,0)</f>
        <v>Paratus</v>
      </c>
      <c r="O69" s="1">
        <v>15</v>
      </c>
      <c r="P69" s="11">
        <v>2675623</v>
      </c>
      <c r="Q69" s="3">
        <v>267562.3</v>
      </c>
      <c r="R69" s="1">
        <v>41684</v>
      </c>
      <c r="S69" s="4">
        <v>378.45763888888899</v>
      </c>
      <c r="T69" s="1">
        <v>2015</v>
      </c>
      <c r="U69" s="1">
        <v>2</v>
      </c>
      <c r="V69" s="1" t="s">
        <v>1009</v>
      </c>
    </row>
    <row r="70" spans="1:22" x14ac:dyDescent="0.25">
      <c r="A70" t="str">
        <f>VLOOKUP(C70,Opportunity!$A$1:$E$487,5,0)</f>
        <v>Medium</v>
      </c>
      <c r="B70">
        <f>VLOOKUP(C70,Opportunity!$A$1:$E$487,3,0)</f>
        <v>166</v>
      </c>
      <c r="C70" s="1">
        <v>93</v>
      </c>
      <c r="D70" s="1" t="str">
        <f>+VLOOKUP(F70,'Sales Stage'!$A$1:$C$6,3,0)</f>
        <v>Lead</v>
      </c>
      <c r="E70" s="5">
        <f>+VLOOKUP(F70,'Sales Stage'!$A$1:$C$6,2,0)</f>
        <v>0.1</v>
      </c>
      <c r="F70" s="1">
        <v>1</v>
      </c>
      <c r="G70" s="1" t="str">
        <f>VLOOKUP(J70,Account!$A$1:$D$358,2,0)</f>
        <v>Runcore</v>
      </c>
      <c r="H70" s="1" t="str">
        <f>+VLOOKUP(J70,Account!$A$1:$C$358,3,0)</f>
        <v>Central</v>
      </c>
      <c r="I70" s="1" t="str">
        <f>+VLOOKUP(J70,Account!$A$1:$D$358,4,0)</f>
        <v>Strategic</v>
      </c>
      <c r="J70" s="1">
        <v>81</v>
      </c>
      <c r="K70" s="1" t="str">
        <f>VLOOKUP(M70,Partner!$A$1:$C$102,3,0)</f>
        <v>No</v>
      </c>
      <c r="L70" s="1" t="str">
        <f>VLOOKUP(M70,Partner!$A$1:$B$102,2,0)</f>
        <v>Direct</v>
      </c>
      <c r="M70" s="1">
        <v>22</v>
      </c>
      <c r="N70" s="1" t="str">
        <f>+VLOOKUP(O70,Product!$A$1:$B$26,2,0)</f>
        <v>Vero</v>
      </c>
      <c r="O70" s="1">
        <v>21</v>
      </c>
      <c r="P70" s="11">
        <v>2540740</v>
      </c>
      <c r="Q70" s="3">
        <v>254074</v>
      </c>
      <c r="R70" s="1">
        <v>41675</v>
      </c>
      <c r="S70" s="4">
        <v>378.45763888888899</v>
      </c>
      <c r="T70" s="1">
        <v>2015</v>
      </c>
      <c r="U70" s="1">
        <v>2</v>
      </c>
      <c r="V70" s="1" t="s">
        <v>1009</v>
      </c>
    </row>
    <row r="71" spans="1:22" x14ac:dyDescent="0.25">
      <c r="A71" t="str">
        <f>VLOOKUP(C71,Opportunity!$A$1:$E$487,5,0)</f>
        <v>Large</v>
      </c>
      <c r="B71">
        <f>VLOOKUP(C71,Opportunity!$A$1:$E$487,3,0)</f>
        <v>372</v>
      </c>
      <c r="C71" s="1">
        <v>69</v>
      </c>
      <c r="D71" s="1" t="str">
        <f>+VLOOKUP(F71,'Sales Stage'!$A$1:$C$6,3,0)</f>
        <v>Lead</v>
      </c>
      <c r="E71" s="5">
        <f>+VLOOKUP(F71,'Sales Stage'!$A$1:$C$6,2,0)</f>
        <v>0.1</v>
      </c>
      <c r="F71" s="1">
        <v>1</v>
      </c>
      <c r="G71" s="1" t="str">
        <f>VLOOKUP(J71,Account!$A$1:$D$358,2,0)</f>
        <v>zumplus</v>
      </c>
      <c r="H71" s="1" t="str">
        <f>+VLOOKUP(J71,Account!$A$1:$C$358,3,0)</f>
        <v>East</v>
      </c>
      <c r="I71" s="1" t="str">
        <f>+VLOOKUP(J71,Account!$A$1:$D$358,4,0)</f>
        <v>Strategic</v>
      </c>
      <c r="J71" s="1">
        <v>11</v>
      </c>
      <c r="K71" s="1" t="str">
        <f>VLOOKUP(M71,Partner!$A$1:$C$102,3,0)</f>
        <v>No</v>
      </c>
      <c r="L71" s="1" t="str">
        <f>VLOOKUP(M71,Partner!$A$1:$B$102,2,0)</f>
        <v>Direct</v>
      </c>
      <c r="M71" s="1">
        <v>22</v>
      </c>
      <c r="N71" s="1" t="str">
        <f>+VLOOKUP(O71,Product!$A$1:$B$26,2,0)</f>
        <v>Maximus</v>
      </c>
      <c r="O71" s="1">
        <v>25</v>
      </c>
      <c r="P71" s="11">
        <v>6668135</v>
      </c>
      <c r="Q71" s="3">
        <v>666813.5</v>
      </c>
      <c r="R71" s="1">
        <v>41767</v>
      </c>
      <c r="S71" s="4">
        <v>602.45763888888905</v>
      </c>
      <c r="T71" s="1">
        <v>2015</v>
      </c>
      <c r="U71" s="1">
        <v>12</v>
      </c>
      <c r="V71" s="1" t="s">
        <v>1010</v>
      </c>
    </row>
    <row r="72" spans="1:22" x14ac:dyDescent="0.25">
      <c r="A72" t="str">
        <f>VLOOKUP(C72,Opportunity!$A$1:$E$487,5,0)</f>
        <v>Medium</v>
      </c>
      <c r="B72">
        <f>VLOOKUP(C72,Opportunity!$A$1:$E$487,3,0)</f>
        <v>281</v>
      </c>
      <c r="C72" s="1">
        <v>145</v>
      </c>
      <c r="D72" s="1" t="str">
        <f>+VLOOKUP(F72,'Sales Stage'!$A$1:$C$6,3,0)</f>
        <v>Lead</v>
      </c>
      <c r="E72" s="5">
        <f>+VLOOKUP(F72,'Sales Stage'!$A$1:$C$6,2,0)</f>
        <v>0.1</v>
      </c>
      <c r="F72" s="1">
        <v>1</v>
      </c>
      <c r="G72" s="1" t="str">
        <f>VLOOKUP(J72,Account!$A$1:$D$358,2,0)</f>
        <v>Saolamfind</v>
      </c>
      <c r="H72" s="1" t="str">
        <f>+VLOOKUP(J72,Account!$A$1:$C$358,3,0)</f>
        <v>West</v>
      </c>
      <c r="I72" s="1" t="str">
        <f>+VLOOKUP(J72,Account!$A$1:$D$358,4,0)</f>
        <v>Large</v>
      </c>
      <c r="J72" s="1">
        <v>115</v>
      </c>
      <c r="K72" s="1" t="str">
        <f>VLOOKUP(M72,Partner!$A$1:$C$102,3,0)</f>
        <v>No</v>
      </c>
      <c r="L72" s="1" t="str">
        <f>VLOOKUP(M72,Partner!$A$1:$B$102,2,0)</f>
        <v>Direct</v>
      </c>
      <c r="M72" s="1">
        <v>22</v>
      </c>
      <c r="N72" s="1" t="str">
        <f>+VLOOKUP(O72,Product!$A$1:$B$26,2,0)</f>
        <v>Basium</v>
      </c>
      <c r="O72" s="1">
        <v>2</v>
      </c>
      <c r="P72" s="11">
        <v>4780670</v>
      </c>
      <c r="Q72" s="3">
        <v>478067</v>
      </c>
      <c r="R72" s="1">
        <v>41875</v>
      </c>
      <c r="S72" s="4">
        <v>494.45763888888899</v>
      </c>
      <c r="T72" s="1">
        <v>2015</v>
      </c>
      <c r="U72" s="1">
        <v>12</v>
      </c>
      <c r="V72" s="1" t="s">
        <v>1010</v>
      </c>
    </row>
    <row r="73" spans="1:22" x14ac:dyDescent="0.25">
      <c r="A73" t="str">
        <f>VLOOKUP(C73,Opportunity!$A$1:$E$487,5,0)</f>
        <v>Small</v>
      </c>
      <c r="B73">
        <f>VLOOKUP(C73,Opportunity!$A$1:$E$487,3,0)</f>
        <v>22</v>
      </c>
      <c r="C73" s="1">
        <v>211</v>
      </c>
      <c r="D73" s="1" t="str">
        <f>+VLOOKUP(F73,'Sales Stage'!$A$1:$C$6,3,0)</f>
        <v>Lead</v>
      </c>
      <c r="E73" s="5">
        <f>+VLOOKUP(F73,'Sales Stage'!$A$1:$C$6,2,0)</f>
        <v>0.1</v>
      </c>
      <c r="F73" s="1">
        <v>1</v>
      </c>
      <c r="G73" s="1" t="str">
        <f>VLOOKUP(J73,Account!$A$1:$D$358,2,0)</f>
        <v>solozim</v>
      </c>
      <c r="H73" s="1" t="str">
        <f>+VLOOKUP(J73,Account!$A$1:$C$358,3,0)</f>
        <v>West</v>
      </c>
      <c r="I73" s="1" t="str">
        <f>+VLOOKUP(J73,Account!$A$1:$D$358,4,0)</f>
        <v>Strategic</v>
      </c>
      <c r="J73" s="1">
        <v>167</v>
      </c>
      <c r="K73" s="1" t="str">
        <f>VLOOKUP(M73,Partner!$A$1:$C$102,3,0)</f>
        <v>No</v>
      </c>
      <c r="L73" s="1" t="str">
        <f>VLOOKUP(M73,Partner!$A$1:$B$102,2,0)</f>
        <v>Direct</v>
      </c>
      <c r="M73" s="1">
        <v>22</v>
      </c>
      <c r="N73" s="1" t="str">
        <f>+VLOOKUP(O73,Product!$A$1:$B$26,2,0)</f>
        <v>Maximus</v>
      </c>
      <c r="O73" s="1">
        <v>25</v>
      </c>
      <c r="P73" s="11">
        <v>199253</v>
      </c>
      <c r="Q73" s="3">
        <v>19925.3</v>
      </c>
      <c r="R73" s="1">
        <v>41859</v>
      </c>
      <c r="S73" s="4">
        <v>510.45763888888899</v>
      </c>
      <c r="T73" s="1">
        <v>2015</v>
      </c>
      <c r="U73" s="1">
        <v>12</v>
      </c>
      <c r="V73" s="1" t="s">
        <v>1010</v>
      </c>
    </row>
    <row r="74" spans="1:22" x14ac:dyDescent="0.25">
      <c r="A74" t="str">
        <f>VLOOKUP(C74,Opportunity!$A$1:$E$487,5,0)</f>
        <v>Large</v>
      </c>
      <c r="B74">
        <f>VLOOKUP(C74,Opportunity!$A$1:$E$487,3,0)</f>
        <v>337</v>
      </c>
      <c r="C74" s="1">
        <v>328</v>
      </c>
      <c r="D74" s="1" t="str">
        <f>+VLOOKUP(F74,'Sales Stage'!$A$1:$C$6,3,0)</f>
        <v>Lead</v>
      </c>
      <c r="E74" s="5">
        <f>+VLOOKUP(F74,'Sales Stage'!$A$1:$C$6,2,0)</f>
        <v>0.1</v>
      </c>
      <c r="F74" s="1">
        <v>1</v>
      </c>
      <c r="G74" s="1" t="str">
        <f>VLOOKUP(J74,Account!$A$1:$D$358,2,0)</f>
        <v>Quadfax</v>
      </c>
      <c r="H74" s="1" t="str">
        <f>+VLOOKUP(J74,Account!$A$1:$C$358,3,0)</f>
        <v>West</v>
      </c>
      <c r="I74" s="1" t="str">
        <f>+VLOOKUP(J74,Account!$A$1:$D$358,4,0)</f>
        <v>Large</v>
      </c>
      <c r="J74" s="1">
        <v>253</v>
      </c>
      <c r="K74" s="1" t="str">
        <f>VLOOKUP(M74,Partner!$A$1:$C$102,3,0)</f>
        <v>No</v>
      </c>
      <c r="L74" s="1" t="str">
        <f>VLOOKUP(M74,Partner!$A$1:$B$102,2,0)</f>
        <v>Direct</v>
      </c>
      <c r="M74" s="1">
        <v>22</v>
      </c>
      <c r="N74" s="1" t="str">
        <f>+VLOOKUP(O74,Product!$A$1:$B$26,2,0)</f>
        <v>Sato</v>
      </c>
      <c r="O74" s="1">
        <v>18</v>
      </c>
      <c r="P74" s="11">
        <v>5929669</v>
      </c>
      <c r="Q74" s="3">
        <v>592966.9</v>
      </c>
      <c r="R74" s="1">
        <v>41645</v>
      </c>
      <c r="S74" s="4">
        <v>724.45763888888905</v>
      </c>
      <c r="T74" s="1">
        <v>2015</v>
      </c>
      <c r="U74" s="1">
        <v>12</v>
      </c>
      <c r="V74" s="1" t="s">
        <v>1010</v>
      </c>
    </row>
    <row r="75" spans="1:22" x14ac:dyDescent="0.25">
      <c r="A75" t="str">
        <f>VLOOKUP(C75,Opportunity!$A$1:$E$487,5,0)</f>
        <v>Small</v>
      </c>
      <c r="B75">
        <f>VLOOKUP(C75,Opportunity!$A$1:$E$487,3,0)</f>
        <v>135</v>
      </c>
      <c r="C75" s="1">
        <v>379</v>
      </c>
      <c r="D75" s="1" t="str">
        <f>+VLOOKUP(F75,'Sales Stage'!$A$1:$C$6,3,0)</f>
        <v>Lead</v>
      </c>
      <c r="E75" s="5">
        <f>+VLOOKUP(F75,'Sales Stage'!$A$1:$C$6,2,0)</f>
        <v>0.1</v>
      </c>
      <c r="F75" s="1">
        <v>1</v>
      </c>
      <c r="G75" s="1" t="str">
        <f>VLOOKUP(J75,Account!$A$1:$D$358,2,0)</f>
        <v>Bamron</v>
      </c>
      <c r="H75" s="1" t="str">
        <f>+VLOOKUP(J75,Account!$A$1:$C$358,3,0)</f>
        <v>Central</v>
      </c>
      <c r="I75" s="1" t="str">
        <f>+VLOOKUP(J75,Account!$A$1:$D$358,4,0)</f>
        <v>Small &amp; Medium</v>
      </c>
      <c r="J75" s="1">
        <v>294</v>
      </c>
      <c r="K75" s="1" t="str">
        <f>VLOOKUP(M75,Partner!$A$1:$C$102,3,0)</f>
        <v>No</v>
      </c>
      <c r="L75" s="1" t="str">
        <f>VLOOKUP(M75,Partner!$A$1:$B$102,2,0)</f>
        <v>Direct</v>
      </c>
      <c r="M75" s="1">
        <v>22</v>
      </c>
      <c r="N75" s="1" t="str">
        <f>+VLOOKUP(O75,Product!$A$1:$B$26,2,0)</f>
        <v>Basium</v>
      </c>
      <c r="O75" s="1">
        <v>2</v>
      </c>
      <c r="P75" s="11">
        <v>2043333</v>
      </c>
      <c r="Q75" s="3">
        <v>204333.3</v>
      </c>
      <c r="R75" s="1">
        <v>41909</v>
      </c>
      <c r="S75" s="4">
        <v>460.45763888888899</v>
      </c>
      <c r="T75" s="1">
        <v>2015</v>
      </c>
      <c r="U75" s="1">
        <v>12</v>
      </c>
      <c r="V75" s="1" t="s">
        <v>1010</v>
      </c>
    </row>
    <row r="76" spans="1:22" x14ac:dyDescent="0.25">
      <c r="A76" t="str">
        <f>VLOOKUP(C76,Opportunity!$A$1:$E$487,5,0)</f>
        <v>Medium</v>
      </c>
      <c r="B76">
        <f>VLOOKUP(C76,Opportunity!$A$1:$E$487,3,0)</f>
        <v>257</v>
      </c>
      <c r="C76" s="1">
        <v>381</v>
      </c>
      <c r="D76" s="1" t="str">
        <f>+VLOOKUP(F76,'Sales Stage'!$A$1:$C$6,3,0)</f>
        <v>Lead</v>
      </c>
      <c r="E76" s="5">
        <f>+VLOOKUP(F76,'Sales Stage'!$A$1:$C$6,2,0)</f>
        <v>0.1</v>
      </c>
      <c r="F76" s="1">
        <v>1</v>
      </c>
      <c r="G76" s="1" t="str">
        <f>VLOOKUP(J76,Account!$A$1:$D$358,2,0)</f>
        <v>Kay-drill</v>
      </c>
      <c r="H76" s="1" t="str">
        <f>+VLOOKUP(J76,Account!$A$1:$C$358,3,0)</f>
        <v>Central</v>
      </c>
      <c r="I76" s="1" t="str">
        <f>+VLOOKUP(J76,Account!$A$1:$D$358,4,0)</f>
        <v>Small &amp; Medium</v>
      </c>
      <c r="J76" s="1">
        <v>223</v>
      </c>
      <c r="K76" s="1" t="str">
        <f>VLOOKUP(M76,Partner!$A$1:$C$102,3,0)</f>
        <v>No</v>
      </c>
      <c r="L76" s="1" t="str">
        <f>VLOOKUP(M76,Partner!$A$1:$B$102,2,0)</f>
        <v>Direct</v>
      </c>
      <c r="M76" s="1">
        <v>22</v>
      </c>
      <c r="N76" s="1" t="str">
        <f>+VLOOKUP(O76,Product!$A$1:$B$26,2,0)</f>
        <v>Campana</v>
      </c>
      <c r="O76" s="1">
        <v>3</v>
      </c>
      <c r="P76" s="11">
        <v>4249685</v>
      </c>
      <c r="Q76" s="3">
        <v>424968.5</v>
      </c>
      <c r="R76" s="1">
        <v>41974</v>
      </c>
      <c r="S76" s="4">
        <v>395.45763888888899</v>
      </c>
      <c r="T76" s="1">
        <v>2015</v>
      </c>
      <c r="U76" s="1">
        <v>12</v>
      </c>
      <c r="V76" s="1" t="s">
        <v>1010</v>
      </c>
    </row>
    <row r="77" spans="1:22" x14ac:dyDescent="0.25">
      <c r="A77" t="str">
        <f>VLOOKUP(C77,Opportunity!$A$1:$E$487,5,0)</f>
        <v>Small</v>
      </c>
      <c r="B77">
        <f>VLOOKUP(C77,Opportunity!$A$1:$E$487,3,0)</f>
        <v>41</v>
      </c>
      <c r="C77" s="1">
        <v>407</v>
      </c>
      <c r="D77" s="1" t="str">
        <f>+VLOOKUP(F77,'Sales Stage'!$A$1:$C$6,3,0)</f>
        <v>Lead</v>
      </c>
      <c r="E77" s="5">
        <f>+VLOOKUP(F77,'Sales Stage'!$A$1:$C$6,2,0)</f>
        <v>0.1</v>
      </c>
      <c r="F77" s="1">
        <v>1</v>
      </c>
      <c r="G77" s="1" t="str">
        <f>VLOOKUP(J77,Account!$A$1:$D$358,2,0)</f>
        <v>Rankice</v>
      </c>
      <c r="H77" s="1" t="str">
        <f>+VLOOKUP(J77,Account!$A$1:$C$358,3,0)</f>
        <v>East</v>
      </c>
      <c r="I77" s="1" t="str">
        <f>+VLOOKUP(J77,Account!$A$1:$D$358,4,0)</f>
        <v>Small &amp; Medium</v>
      </c>
      <c r="J77" s="1">
        <v>318</v>
      </c>
      <c r="K77" s="1" t="str">
        <f>VLOOKUP(M77,Partner!$A$1:$C$102,3,0)</f>
        <v>No</v>
      </c>
      <c r="L77" s="1" t="str">
        <f>VLOOKUP(M77,Partner!$A$1:$B$102,2,0)</f>
        <v>Direct</v>
      </c>
      <c r="M77" s="1">
        <v>22</v>
      </c>
      <c r="N77" s="1" t="str">
        <f>+VLOOKUP(O77,Product!$A$1:$B$26,2,0)</f>
        <v>Bellus</v>
      </c>
      <c r="O77" s="1">
        <v>23</v>
      </c>
      <c r="P77" s="11">
        <v>495875</v>
      </c>
      <c r="Q77" s="3">
        <v>49587.5</v>
      </c>
      <c r="R77" s="1">
        <v>41982</v>
      </c>
      <c r="S77" s="4">
        <v>387.45763888888899</v>
      </c>
      <c r="T77" s="1">
        <v>2015</v>
      </c>
      <c r="U77" s="1">
        <v>12</v>
      </c>
      <c r="V77" s="1" t="s">
        <v>1010</v>
      </c>
    </row>
    <row r="78" spans="1:22" x14ac:dyDescent="0.25">
      <c r="A78" t="str">
        <f>VLOOKUP(C78,Opportunity!$A$1:$E$487,5,0)</f>
        <v>Medium</v>
      </c>
      <c r="B78">
        <f>VLOOKUP(C78,Opportunity!$A$1:$E$487,3,0)</f>
        <v>283</v>
      </c>
      <c r="C78" s="1">
        <v>408</v>
      </c>
      <c r="D78" s="1" t="str">
        <f>+VLOOKUP(F78,'Sales Stage'!$A$1:$C$6,3,0)</f>
        <v>Lead</v>
      </c>
      <c r="E78" s="5">
        <f>+VLOOKUP(F78,'Sales Stage'!$A$1:$C$6,2,0)</f>
        <v>0.1</v>
      </c>
      <c r="F78" s="1">
        <v>1</v>
      </c>
      <c r="G78" s="1" t="str">
        <f>VLOOKUP(J78,Account!$A$1:$D$358,2,0)</f>
        <v>ventohow</v>
      </c>
      <c r="H78" s="1" t="str">
        <f>+VLOOKUP(J78,Account!$A$1:$C$358,3,0)</f>
        <v>East</v>
      </c>
      <c r="I78" s="1" t="str">
        <f>+VLOOKUP(J78,Account!$A$1:$D$358,4,0)</f>
        <v>Small &amp; Medium</v>
      </c>
      <c r="J78" s="1">
        <v>319</v>
      </c>
      <c r="K78" s="1" t="str">
        <f>VLOOKUP(M78,Partner!$A$1:$C$102,3,0)</f>
        <v>No</v>
      </c>
      <c r="L78" s="1" t="str">
        <f>VLOOKUP(M78,Partner!$A$1:$B$102,2,0)</f>
        <v>Direct</v>
      </c>
      <c r="M78" s="1">
        <v>22</v>
      </c>
      <c r="N78" s="1" t="str">
        <f>+VLOOKUP(O78,Product!$A$1:$B$26,2,0)</f>
        <v>Gratus</v>
      </c>
      <c r="O78" s="1">
        <v>7</v>
      </c>
      <c r="P78" s="11">
        <v>4826813</v>
      </c>
      <c r="Q78" s="3">
        <v>482681.3</v>
      </c>
      <c r="R78" s="1">
        <v>41644</v>
      </c>
      <c r="S78" s="4">
        <v>725.45763888888905</v>
      </c>
      <c r="T78" s="1">
        <v>2015</v>
      </c>
      <c r="U78" s="1">
        <v>12</v>
      </c>
      <c r="V78" s="1" t="s">
        <v>1010</v>
      </c>
    </row>
    <row r="79" spans="1:22" x14ac:dyDescent="0.25">
      <c r="A79" t="str">
        <f>VLOOKUP(C79,Opportunity!$A$1:$E$487,5,0)</f>
        <v>Medium</v>
      </c>
      <c r="B79">
        <f>VLOOKUP(C79,Opportunity!$A$1:$E$487,3,0)</f>
        <v>295</v>
      </c>
      <c r="C79" s="1">
        <v>409</v>
      </c>
      <c r="D79" s="1" t="str">
        <f>+VLOOKUP(F79,'Sales Stage'!$A$1:$C$6,3,0)</f>
        <v>Lead</v>
      </c>
      <c r="E79" s="5">
        <f>+VLOOKUP(F79,'Sales Stage'!$A$1:$C$6,2,0)</f>
        <v>0.1</v>
      </c>
      <c r="F79" s="1">
        <v>1</v>
      </c>
      <c r="G79" s="1" t="str">
        <f>VLOOKUP(J79,Account!$A$1:$D$358,2,0)</f>
        <v>Joylux</v>
      </c>
      <c r="H79" s="1" t="str">
        <f>+VLOOKUP(J79,Account!$A$1:$C$358,3,0)</f>
        <v>Central</v>
      </c>
      <c r="I79" s="1" t="str">
        <f>+VLOOKUP(J79,Account!$A$1:$D$358,4,0)</f>
        <v>Small &amp; Medium</v>
      </c>
      <c r="J79" s="1">
        <v>320</v>
      </c>
      <c r="K79" s="1" t="str">
        <f>VLOOKUP(M79,Partner!$A$1:$C$102,3,0)</f>
        <v>No</v>
      </c>
      <c r="L79" s="1" t="str">
        <f>VLOOKUP(M79,Partner!$A$1:$B$102,2,0)</f>
        <v>Direct</v>
      </c>
      <c r="M79" s="1">
        <v>22</v>
      </c>
      <c r="N79" s="1" t="str">
        <f>+VLOOKUP(O79,Product!$A$1:$B$26,2,0)</f>
        <v>Eligo</v>
      </c>
      <c r="O79" s="1">
        <v>5</v>
      </c>
      <c r="P79" s="11">
        <v>5007213</v>
      </c>
      <c r="Q79" s="3">
        <v>500721.3</v>
      </c>
      <c r="R79" s="1">
        <v>41969</v>
      </c>
      <c r="S79" s="4">
        <v>400.45763888888899</v>
      </c>
      <c r="T79" s="1">
        <v>2015</v>
      </c>
      <c r="U79" s="1">
        <v>12</v>
      </c>
      <c r="V79" s="1" t="s">
        <v>1010</v>
      </c>
    </row>
    <row r="80" spans="1:22" x14ac:dyDescent="0.25">
      <c r="A80" t="str">
        <f>VLOOKUP(C80,Opportunity!$A$1:$E$487,5,0)</f>
        <v>Medium</v>
      </c>
      <c r="B80">
        <f>VLOOKUP(C80,Opportunity!$A$1:$E$487,3,0)</f>
        <v>201</v>
      </c>
      <c r="C80" s="1">
        <v>134</v>
      </c>
      <c r="D80" s="1" t="str">
        <f>+VLOOKUP(F80,'Sales Stage'!$A$1:$C$6,3,0)</f>
        <v>Lead</v>
      </c>
      <c r="E80" s="5">
        <f>+VLOOKUP(F80,'Sales Stage'!$A$1:$C$6,2,0)</f>
        <v>0.1</v>
      </c>
      <c r="F80" s="1">
        <v>1</v>
      </c>
      <c r="G80" s="1" t="str">
        <f>VLOOKUP(J80,Account!$A$1:$D$358,2,0)</f>
        <v>sanstrip</v>
      </c>
      <c r="H80" s="1" t="str">
        <f>+VLOOKUP(J80,Account!$A$1:$C$358,3,0)</f>
        <v>West</v>
      </c>
      <c r="I80" s="1" t="str">
        <f>+VLOOKUP(J80,Account!$A$1:$D$358,4,0)</f>
        <v>Strategic</v>
      </c>
      <c r="J80" s="1">
        <v>110</v>
      </c>
      <c r="K80" s="1" t="str">
        <f>VLOOKUP(M80,Partner!$A$1:$C$102,3,0)</f>
        <v>No</v>
      </c>
      <c r="L80" s="1" t="str">
        <f>VLOOKUP(M80,Partner!$A$1:$B$102,2,0)</f>
        <v>Direct</v>
      </c>
      <c r="M80" s="1">
        <v>22</v>
      </c>
      <c r="N80" s="1" t="str">
        <f>+VLOOKUP(O80,Product!$A$1:$B$26,2,0)</f>
        <v>Recolo</v>
      </c>
      <c r="O80" s="1">
        <v>17</v>
      </c>
      <c r="P80" s="11">
        <v>3249174</v>
      </c>
      <c r="Q80" s="3">
        <v>324917.40000000002</v>
      </c>
      <c r="R80" s="1">
        <v>41737</v>
      </c>
      <c r="S80" s="4">
        <v>632.45763888888905</v>
      </c>
      <c r="T80" s="1">
        <v>2015</v>
      </c>
      <c r="U80" s="1">
        <v>12</v>
      </c>
      <c r="V80" s="1" t="s">
        <v>1010</v>
      </c>
    </row>
    <row r="81" spans="1:22" x14ac:dyDescent="0.25">
      <c r="A81" t="str">
        <f>VLOOKUP(C81,Opportunity!$A$1:$E$487,5,0)</f>
        <v>Medium</v>
      </c>
      <c r="B81">
        <f>VLOOKUP(C81,Opportunity!$A$1:$E$487,3,0)</f>
        <v>259</v>
      </c>
      <c r="C81" s="1">
        <v>295</v>
      </c>
      <c r="D81" s="1" t="str">
        <f>+VLOOKUP(F81,'Sales Stage'!$A$1:$C$6,3,0)</f>
        <v>Lead</v>
      </c>
      <c r="E81" s="5">
        <f>+VLOOKUP(F81,'Sales Stage'!$A$1:$C$6,2,0)</f>
        <v>0.1</v>
      </c>
      <c r="F81" s="1">
        <v>1</v>
      </c>
      <c r="G81" s="1" t="str">
        <f>VLOOKUP(J81,Account!$A$1:$D$358,2,0)</f>
        <v>sanstrip</v>
      </c>
      <c r="H81" s="1" t="str">
        <f>+VLOOKUP(J81,Account!$A$1:$C$358,3,0)</f>
        <v>West</v>
      </c>
      <c r="I81" s="1" t="str">
        <f>+VLOOKUP(J81,Account!$A$1:$D$358,4,0)</f>
        <v>Strategic</v>
      </c>
      <c r="J81" s="1">
        <v>110</v>
      </c>
      <c r="K81" s="1" t="str">
        <f>VLOOKUP(M81,Partner!$A$1:$C$102,3,0)</f>
        <v>No</v>
      </c>
      <c r="L81" s="1" t="str">
        <f>VLOOKUP(M81,Partner!$A$1:$B$102,2,0)</f>
        <v>Direct</v>
      </c>
      <c r="M81" s="1">
        <v>22</v>
      </c>
      <c r="N81" s="1" t="str">
        <f>+VLOOKUP(O81,Product!$A$1:$B$26,2,0)</f>
        <v>Aqua</v>
      </c>
      <c r="O81" s="1">
        <v>22</v>
      </c>
      <c r="P81" s="11">
        <v>4263304</v>
      </c>
      <c r="Q81" s="3">
        <v>426330.4</v>
      </c>
      <c r="R81" s="1">
        <v>41795</v>
      </c>
      <c r="S81" s="4">
        <v>574.45763888888905</v>
      </c>
      <c r="T81" s="1">
        <v>2015</v>
      </c>
      <c r="U81" s="1">
        <v>12</v>
      </c>
      <c r="V81" s="1" t="s">
        <v>1010</v>
      </c>
    </row>
    <row r="82" spans="1:22" x14ac:dyDescent="0.25">
      <c r="A82" t="str">
        <f>VLOOKUP(C82,Opportunity!$A$1:$E$487,5,0)</f>
        <v>Large</v>
      </c>
      <c r="B82">
        <f>VLOOKUP(C82,Opportunity!$A$1:$E$487,3,0)</f>
        <v>365</v>
      </c>
      <c r="C82" s="1">
        <v>42</v>
      </c>
      <c r="D82" s="1" t="str">
        <f>+VLOOKUP(F82,'Sales Stage'!$A$1:$C$6,3,0)</f>
        <v>Lead</v>
      </c>
      <c r="E82" s="5">
        <f>+VLOOKUP(F82,'Sales Stage'!$A$1:$C$6,2,0)</f>
        <v>0.1</v>
      </c>
      <c r="F82" s="1">
        <v>1</v>
      </c>
      <c r="G82" s="1" t="str">
        <f>VLOOKUP(J82,Account!$A$1:$D$358,2,0)</f>
        <v>ronron</v>
      </c>
      <c r="H82" s="1" t="str">
        <f>+VLOOKUP(J82,Account!$A$1:$C$358,3,0)</f>
        <v>West</v>
      </c>
      <c r="I82" s="1" t="str">
        <f>+VLOOKUP(J82,Account!$A$1:$D$358,4,0)</f>
        <v>Large</v>
      </c>
      <c r="J82" s="1">
        <v>39</v>
      </c>
      <c r="K82" s="1" t="str">
        <f>VLOOKUP(M82,Partner!$A$1:$C$102,3,0)</f>
        <v>No</v>
      </c>
      <c r="L82" s="1" t="str">
        <f>VLOOKUP(M82,Partner!$A$1:$B$102,2,0)</f>
        <v>Direct</v>
      </c>
      <c r="M82" s="1">
        <v>22</v>
      </c>
      <c r="N82" s="1" t="str">
        <f>+VLOOKUP(O82,Product!$A$1:$B$26,2,0)</f>
        <v>Nimis</v>
      </c>
      <c r="O82" s="1">
        <v>13</v>
      </c>
      <c r="P82" s="11">
        <v>6433642</v>
      </c>
      <c r="Q82" s="3">
        <v>643364.19999999995</v>
      </c>
      <c r="R82" s="1">
        <v>41831</v>
      </c>
      <c r="S82" s="4">
        <v>538.45763888888905</v>
      </c>
      <c r="T82" s="1">
        <v>2015</v>
      </c>
      <c r="U82" s="1">
        <v>12</v>
      </c>
      <c r="V82" s="1" t="s">
        <v>1010</v>
      </c>
    </row>
    <row r="83" spans="1:22" x14ac:dyDescent="0.25">
      <c r="A83" t="str">
        <f>VLOOKUP(C83,Opportunity!$A$1:$E$487,5,0)</f>
        <v>Small</v>
      </c>
      <c r="B83">
        <f>VLOOKUP(C83,Opportunity!$A$1:$E$487,3,0)</f>
        <v>141</v>
      </c>
      <c r="C83" s="1">
        <v>53</v>
      </c>
      <c r="D83" s="1" t="str">
        <f>+VLOOKUP(F83,'Sales Stage'!$A$1:$C$6,3,0)</f>
        <v>Lead</v>
      </c>
      <c r="E83" s="5">
        <f>+VLOOKUP(F83,'Sales Stage'!$A$1:$C$6,2,0)</f>
        <v>0.1</v>
      </c>
      <c r="F83" s="1">
        <v>1</v>
      </c>
      <c r="G83" s="1" t="str">
        <f>VLOOKUP(J83,Account!$A$1:$D$358,2,0)</f>
        <v>Donjob</v>
      </c>
      <c r="H83" s="1" t="str">
        <f>+VLOOKUP(J83,Account!$A$1:$C$358,3,0)</f>
        <v>Central</v>
      </c>
      <c r="I83" s="1" t="str">
        <f>+VLOOKUP(J83,Account!$A$1:$D$358,4,0)</f>
        <v>Large</v>
      </c>
      <c r="J83" s="1">
        <v>49</v>
      </c>
      <c r="K83" s="1" t="str">
        <f>VLOOKUP(M83,Partner!$A$1:$C$102,3,0)</f>
        <v>No</v>
      </c>
      <c r="L83" s="1" t="str">
        <f>VLOOKUP(M83,Partner!$A$1:$B$102,2,0)</f>
        <v>Direct</v>
      </c>
      <c r="M83" s="1">
        <v>22</v>
      </c>
      <c r="N83" s="1" t="str">
        <f>+VLOOKUP(O83,Product!$A$1:$B$26,2,0)</f>
        <v>Talus</v>
      </c>
      <c r="O83" s="1">
        <v>19</v>
      </c>
      <c r="P83" s="11">
        <v>2138793</v>
      </c>
      <c r="Q83" s="3">
        <v>213879.3</v>
      </c>
      <c r="R83" s="1">
        <v>41975</v>
      </c>
      <c r="S83" s="4">
        <v>394.45763888888899</v>
      </c>
      <c r="T83" s="1">
        <v>2015</v>
      </c>
      <c r="U83" s="1">
        <v>12</v>
      </c>
      <c r="V83" s="1" t="s">
        <v>1010</v>
      </c>
    </row>
    <row r="84" spans="1:22" x14ac:dyDescent="0.25">
      <c r="A84" t="str">
        <f>VLOOKUP(C84,Opportunity!$A$1:$E$487,5,0)</f>
        <v>Small</v>
      </c>
      <c r="B84">
        <f>VLOOKUP(C84,Opportunity!$A$1:$E$487,3,0)</f>
        <v>5</v>
      </c>
      <c r="C84" s="1">
        <v>206</v>
      </c>
      <c r="D84" s="1" t="str">
        <f>+VLOOKUP(F84,'Sales Stage'!$A$1:$C$6,3,0)</f>
        <v>Lead</v>
      </c>
      <c r="E84" s="5">
        <f>+VLOOKUP(F84,'Sales Stage'!$A$1:$C$6,2,0)</f>
        <v>0.1</v>
      </c>
      <c r="F84" s="1">
        <v>1</v>
      </c>
      <c r="G84" s="1" t="str">
        <f>VLOOKUP(J84,Account!$A$1:$D$358,2,0)</f>
        <v>Icetech</v>
      </c>
      <c r="H84" s="1" t="str">
        <f>+VLOOKUP(J84,Account!$A$1:$C$358,3,0)</f>
        <v>West</v>
      </c>
      <c r="I84" s="1" t="str">
        <f>+VLOOKUP(J84,Account!$A$1:$D$358,4,0)</f>
        <v>Strategic</v>
      </c>
      <c r="J84" s="1">
        <v>103</v>
      </c>
      <c r="K84" s="1" t="str">
        <f>VLOOKUP(M84,Partner!$A$1:$C$102,3,0)</f>
        <v>No</v>
      </c>
      <c r="L84" s="1" t="str">
        <f>VLOOKUP(M84,Partner!$A$1:$B$102,2,0)</f>
        <v>Direct</v>
      </c>
      <c r="M84" s="1">
        <v>22</v>
      </c>
      <c r="N84" s="1" t="str">
        <f>+VLOOKUP(O84,Product!$A$1:$B$26,2,0)</f>
        <v>Recolo</v>
      </c>
      <c r="O84" s="1">
        <v>17</v>
      </c>
      <c r="P84" s="11">
        <v>61254</v>
      </c>
      <c r="Q84" s="3">
        <v>6125.4</v>
      </c>
      <c r="R84" s="1">
        <v>41987</v>
      </c>
      <c r="S84" s="4">
        <v>382.45763888888899</v>
      </c>
      <c r="T84" s="1">
        <v>2015</v>
      </c>
      <c r="U84" s="1">
        <v>12</v>
      </c>
      <c r="V84" s="1" t="s">
        <v>1010</v>
      </c>
    </row>
    <row r="85" spans="1:22" x14ac:dyDescent="0.25">
      <c r="A85" t="str">
        <f>VLOOKUP(C85,Opportunity!$A$1:$E$487,5,0)</f>
        <v>Small</v>
      </c>
      <c r="B85">
        <f>VLOOKUP(C85,Opportunity!$A$1:$E$487,3,0)</f>
        <v>6</v>
      </c>
      <c r="C85" s="1">
        <v>392</v>
      </c>
      <c r="D85" s="1" t="str">
        <f>+VLOOKUP(F85,'Sales Stage'!$A$1:$C$6,3,0)</f>
        <v>Lead</v>
      </c>
      <c r="E85" s="5">
        <f>+VLOOKUP(F85,'Sales Stage'!$A$1:$C$6,2,0)</f>
        <v>0.1</v>
      </c>
      <c r="F85" s="1">
        <v>1</v>
      </c>
      <c r="G85" s="1" t="str">
        <f>VLOOKUP(J85,Account!$A$1:$D$358,2,0)</f>
        <v>Indifix</v>
      </c>
      <c r="H85" s="1" t="str">
        <f>+VLOOKUP(J85,Account!$A$1:$C$358,3,0)</f>
        <v>Central</v>
      </c>
      <c r="I85" s="1" t="str">
        <f>+VLOOKUP(J85,Account!$A$1:$D$358,4,0)</f>
        <v>Strategic</v>
      </c>
      <c r="J85" s="1">
        <v>305</v>
      </c>
      <c r="K85" s="1" t="str">
        <f>VLOOKUP(M85,Partner!$A$1:$C$102,3,0)</f>
        <v>No</v>
      </c>
      <c r="L85" s="1" t="str">
        <f>VLOOKUP(M85,Partner!$A$1:$B$102,2,0)</f>
        <v>Direct</v>
      </c>
      <c r="M85" s="1">
        <v>22</v>
      </c>
      <c r="N85" s="1" t="str">
        <f>+VLOOKUP(O85,Product!$A$1:$B$26,2,0)</f>
        <v>Lacuna</v>
      </c>
      <c r="O85" s="1">
        <v>11</v>
      </c>
      <c r="P85" s="11">
        <v>65932</v>
      </c>
      <c r="Q85" s="3">
        <v>6593.2</v>
      </c>
      <c r="R85" s="1">
        <v>41968</v>
      </c>
      <c r="S85" s="4">
        <v>401.45763888888899</v>
      </c>
      <c r="T85" s="1">
        <v>2015</v>
      </c>
      <c r="U85" s="1">
        <v>12</v>
      </c>
      <c r="V85" s="1" t="s">
        <v>1010</v>
      </c>
    </row>
    <row r="86" spans="1:22" x14ac:dyDescent="0.25">
      <c r="A86" t="str">
        <f>VLOOKUP(C86,Opportunity!$A$1:$E$487,5,0)</f>
        <v>Medium</v>
      </c>
      <c r="B86">
        <f>VLOOKUP(C86,Opportunity!$A$1:$E$487,3,0)</f>
        <v>182</v>
      </c>
      <c r="C86" s="1">
        <v>66</v>
      </c>
      <c r="D86" s="1" t="str">
        <f>+VLOOKUP(F86,'Sales Stage'!$A$1:$C$6,3,0)</f>
        <v>Lead</v>
      </c>
      <c r="E86" s="5">
        <f>+VLOOKUP(F86,'Sales Stage'!$A$1:$C$6,2,0)</f>
        <v>0.1</v>
      </c>
      <c r="F86" s="1">
        <v>1</v>
      </c>
      <c r="G86" s="1" t="str">
        <f>VLOOKUP(J86,Account!$A$1:$D$358,2,0)</f>
        <v>Techihow</v>
      </c>
      <c r="H86" s="1" t="str">
        <f>+VLOOKUP(J86,Account!$A$1:$C$358,3,0)</f>
        <v>Central</v>
      </c>
      <c r="I86" s="1" t="str">
        <f>+VLOOKUP(J86,Account!$A$1:$D$358,4,0)</f>
        <v>Large</v>
      </c>
      <c r="J86" s="1">
        <v>57</v>
      </c>
      <c r="K86" s="1" t="str">
        <f>VLOOKUP(M86,Partner!$A$1:$C$102,3,0)</f>
        <v>No</v>
      </c>
      <c r="L86" s="1" t="str">
        <f>VLOOKUP(M86,Partner!$A$1:$B$102,2,0)</f>
        <v>Direct</v>
      </c>
      <c r="M86" s="1">
        <v>22</v>
      </c>
      <c r="N86" s="1" t="str">
        <f>+VLOOKUP(O86,Product!$A$1:$B$26,2,0)</f>
        <v>Vero</v>
      </c>
      <c r="O86" s="1">
        <v>21</v>
      </c>
      <c r="P86" s="11">
        <v>2847321</v>
      </c>
      <c r="Q86" s="3">
        <v>284732.09999999998</v>
      </c>
      <c r="R86" s="1">
        <v>41815</v>
      </c>
      <c r="S86" s="4">
        <v>554.45763888888905</v>
      </c>
      <c r="T86" s="1">
        <v>2015</v>
      </c>
      <c r="U86" s="1">
        <v>12</v>
      </c>
      <c r="V86" s="1" t="s">
        <v>1010</v>
      </c>
    </row>
    <row r="87" spans="1:22" x14ac:dyDescent="0.25">
      <c r="A87" t="str">
        <f>VLOOKUP(C87,Opportunity!$A$1:$E$487,5,0)</f>
        <v>Medium</v>
      </c>
      <c r="B87">
        <f>VLOOKUP(C87,Opportunity!$A$1:$E$487,3,0)</f>
        <v>165</v>
      </c>
      <c r="C87" s="1">
        <v>329</v>
      </c>
      <c r="D87" s="1" t="str">
        <f>+VLOOKUP(F87,'Sales Stage'!$A$1:$C$6,3,0)</f>
        <v>Lead</v>
      </c>
      <c r="E87" s="5">
        <f>+VLOOKUP(F87,'Sales Stage'!$A$1:$C$6,2,0)</f>
        <v>0.1</v>
      </c>
      <c r="F87" s="1">
        <v>1</v>
      </c>
      <c r="G87" s="1" t="str">
        <f>VLOOKUP(J87,Account!$A$1:$D$358,2,0)</f>
        <v>Kanqvola</v>
      </c>
      <c r="H87" s="1" t="str">
        <f>+VLOOKUP(J87,Account!$A$1:$C$358,3,0)</f>
        <v>West</v>
      </c>
      <c r="I87" s="1" t="str">
        <f>+VLOOKUP(J87,Account!$A$1:$D$358,4,0)</f>
        <v>Large</v>
      </c>
      <c r="J87" s="1">
        <v>254</v>
      </c>
      <c r="K87" s="1" t="str">
        <f>VLOOKUP(M87,Partner!$A$1:$C$102,3,0)</f>
        <v>No</v>
      </c>
      <c r="L87" s="1" t="str">
        <f>VLOOKUP(M87,Partner!$A$1:$B$102,2,0)</f>
        <v>Direct</v>
      </c>
      <c r="M87" s="1">
        <v>22</v>
      </c>
      <c r="N87" s="1" t="str">
        <f>+VLOOKUP(O87,Product!$A$1:$B$26,2,0)</f>
        <v>Omins</v>
      </c>
      <c r="O87" s="1">
        <v>14</v>
      </c>
      <c r="P87" s="11">
        <v>2532027</v>
      </c>
      <c r="Q87" s="3">
        <v>253202.7</v>
      </c>
      <c r="R87" s="1">
        <v>41769</v>
      </c>
      <c r="S87" s="4">
        <v>600.45763888888905</v>
      </c>
      <c r="T87" s="1">
        <v>2015</v>
      </c>
      <c r="U87" s="1">
        <v>12</v>
      </c>
      <c r="V87" s="1" t="s">
        <v>1010</v>
      </c>
    </row>
    <row r="88" spans="1:22" x14ac:dyDescent="0.25">
      <c r="A88" t="str">
        <f>VLOOKUP(C88,Opportunity!$A$1:$E$487,5,0)</f>
        <v>Large</v>
      </c>
      <c r="B88">
        <f>VLOOKUP(C88,Opportunity!$A$1:$E$487,3,0)</f>
        <v>352</v>
      </c>
      <c r="C88" s="1">
        <v>218</v>
      </c>
      <c r="D88" s="1" t="str">
        <f>+VLOOKUP(F88,'Sales Stage'!$A$1:$C$6,3,0)</f>
        <v>Lead</v>
      </c>
      <c r="E88" s="5">
        <f>+VLOOKUP(F88,'Sales Stage'!$A$1:$C$6,2,0)</f>
        <v>0.1</v>
      </c>
      <c r="F88" s="1">
        <v>1</v>
      </c>
      <c r="G88" s="1" t="str">
        <f>VLOOKUP(J88,Account!$A$1:$D$358,2,0)</f>
        <v>an-how</v>
      </c>
      <c r="H88" s="1" t="str">
        <f>+VLOOKUP(J88,Account!$A$1:$C$358,3,0)</f>
        <v>Central</v>
      </c>
      <c r="I88" s="1" t="str">
        <f>+VLOOKUP(J88,Account!$A$1:$D$358,4,0)</f>
        <v>Large</v>
      </c>
      <c r="J88" s="1">
        <v>61</v>
      </c>
      <c r="K88" s="1" t="str">
        <f>VLOOKUP(M88,Partner!$A$1:$C$102,3,0)</f>
        <v>No</v>
      </c>
      <c r="L88" s="1" t="str">
        <f>VLOOKUP(M88,Partner!$A$1:$B$102,2,0)</f>
        <v>Direct</v>
      </c>
      <c r="M88" s="1">
        <v>22</v>
      </c>
      <c r="N88" s="1" t="str">
        <f>+VLOOKUP(O88,Product!$A$1:$B$26,2,0)</f>
        <v>Carmen</v>
      </c>
      <c r="O88" s="1">
        <v>24</v>
      </c>
      <c r="P88" s="11">
        <v>6203732</v>
      </c>
      <c r="Q88" s="3">
        <v>620373.19999999995</v>
      </c>
      <c r="R88" s="1">
        <v>41902</v>
      </c>
      <c r="S88" s="4">
        <v>436.45763888888899</v>
      </c>
      <c r="T88" s="1">
        <v>2015</v>
      </c>
      <c r="U88" s="1">
        <v>11</v>
      </c>
      <c r="V88" s="1" t="s">
        <v>1003</v>
      </c>
    </row>
    <row r="89" spans="1:22" x14ac:dyDescent="0.25">
      <c r="A89" t="str">
        <f>VLOOKUP(C89,Opportunity!$A$1:$E$487,5,0)</f>
        <v>Medium</v>
      </c>
      <c r="B89">
        <f>VLOOKUP(C89,Opportunity!$A$1:$E$487,3,0)</f>
        <v>242</v>
      </c>
      <c r="C89" s="1">
        <v>473</v>
      </c>
      <c r="D89" s="1" t="str">
        <f>+VLOOKUP(F89,'Sales Stage'!$A$1:$C$6,3,0)</f>
        <v>Lead</v>
      </c>
      <c r="E89" s="5">
        <f>+VLOOKUP(F89,'Sales Stage'!$A$1:$C$6,2,0)</f>
        <v>0.1</v>
      </c>
      <c r="F89" s="1">
        <v>1</v>
      </c>
      <c r="G89" s="1" t="str">
        <f>VLOOKUP(J89,Account!$A$1:$D$358,2,0)</f>
        <v>Overware</v>
      </c>
      <c r="H89" s="1" t="str">
        <f>+VLOOKUP(J89,Account!$A$1:$C$358,3,0)</f>
        <v>Central</v>
      </c>
      <c r="I89" s="1" t="str">
        <f>+VLOOKUP(J89,Account!$A$1:$D$358,4,0)</f>
        <v>Strategic</v>
      </c>
      <c r="J89" s="1">
        <v>352</v>
      </c>
      <c r="K89" s="1" t="str">
        <f>VLOOKUP(M89,Partner!$A$1:$C$102,3,0)</f>
        <v>No</v>
      </c>
      <c r="L89" s="1" t="str">
        <f>VLOOKUP(M89,Partner!$A$1:$B$102,2,0)</f>
        <v>Direct</v>
      </c>
      <c r="M89" s="1">
        <v>22</v>
      </c>
      <c r="N89" s="1" t="str">
        <f>+VLOOKUP(O89,Product!$A$1:$B$26,2,0)</f>
        <v>Talus</v>
      </c>
      <c r="O89" s="1">
        <v>19</v>
      </c>
      <c r="P89" s="11">
        <v>4001896</v>
      </c>
      <c r="Q89" s="3">
        <v>400189.6</v>
      </c>
      <c r="R89" s="1">
        <v>41789</v>
      </c>
      <c r="S89" s="4">
        <v>549.45763888888905</v>
      </c>
      <c r="T89" s="1">
        <v>2015</v>
      </c>
      <c r="U89" s="1">
        <v>11</v>
      </c>
      <c r="V89" s="1" t="s">
        <v>1003</v>
      </c>
    </row>
    <row r="90" spans="1:22" x14ac:dyDescent="0.25">
      <c r="A90" t="str">
        <f>VLOOKUP(C90,Opportunity!$A$1:$E$487,5,0)</f>
        <v>Small</v>
      </c>
      <c r="B90">
        <f>VLOOKUP(C90,Opportunity!$A$1:$E$487,3,0)</f>
        <v>50</v>
      </c>
      <c r="C90" s="1">
        <v>415</v>
      </c>
      <c r="D90" s="1" t="str">
        <f>+VLOOKUP(F90,'Sales Stage'!$A$1:$C$6,3,0)</f>
        <v>Lead</v>
      </c>
      <c r="E90" s="5">
        <f>+VLOOKUP(F90,'Sales Stage'!$A$1:$C$6,2,0)</f>
        <v>0.1</v>
      </c>
      <c r="F90" s="1">
        <v>1</v>
      </c>
      <c r="G90" s="1" t="str">
        <f>VLOOKUP(J90,Account!$A$1:$D$358,2,0)</f>
        <v>Indicore</v>
      </c>
      <c r="H90" s="1" t="str">
        <f>+VLOOKUP(J90,Account!$A$1:$C$358,3,0)</f>
        <v>Central</v>
      </c>
      <c r="I90" s="1" t="str">
        <f>+VLOOKUP(J90,Account!$A$1:$D$358,4,0)</f>
        <v>Strategic</v>
      </c>
      <c r="J90" s="1">
        <v>324</v>
      </c>
      <c r="K90" s="1" t="str">
        <f>VLOOKUP(M90,Partner!$A$1:$C$102,3,0)</f>
        <v>No</v>
      </c>
      <c r="L90" s="1" t="str">
        <f>VLOOKUP(M90,Partner!$A$1:$B$102,2,0)</f>
        <v>Direct</v>
      </c>
      <c r="M90" s="1">
        <v>22</v>
      </c>
      <c r="N90" s="1" t="str">
        <f>+VLOOKUP(O90,Product!$A$1:$B$26,2,0)</f>
        <v>Sato</v>
      </c>
      <c r="O90" s="1">
        <v>18</v>
      </c>
      <c r="P90" s="11">
        <v>648356</v>
      </c>
      <c r="Q90" s="3">
        <v>64835.6</v>
      </c>
      <c r="R90" s="1">
        <v>41819</v>
      </c>
      <c r="S90" s="4">
        <v>519.45763888888905</v>
      </c>
      <c r="T90" s="1">
        <v>2015</v>
      </c>
      <c r="U90" s="1">
        <v>11</v>
      </c>
      <c r="V90" s="1" t="s">
        <v>1003</v>
      </c>
    </row>
    <row r="91" spans="1:22" x14ac:dyDescent="0.25">
      <c r="A91" t="str">
        <f>VLOOKUP(C91,Opportunity!$A$1:$E$487,5,0)</f>
        <v>Medium</v>
      </c>
      <c r="B91">
        <f>VLOOKUP(C91,Opportunity!$A$1:$E$487,3,0)</f>
        <v>167</v>
      </c>
      <c r="C91" s="1">
        <v>74</v>
      </c>
      <c r="D91" s="1" t="str">
        <f>+VLOOKUP(F91,'Sales Stage'!$A$1:$C$6,3,0)</f>
        <v>Lead</v>
      </c>
      <c r="E91" s="5">
        <f>+VLOOKUP(F91,'Sales Stage'!$A$1:$C$6,2,0)</f>
        <v>0.1</v>
      </c>
      <c r="F91" s="1">
        <v>1</v>
      </c>
      <c r="G91" s="1" t="str">
        <f>VLOOKUP(J91,Account!$A$1:$D$358,2,0)</f>
        <v>Voyarondax</v>
      </c>
      <c r="H91" s="1" t="str">
        <f>+VLOOKUP(J91,Account!$A$1:$C$358,3,0)</f>
        <v>Central</v>
      </c>
      <c r="I91" s="1" t="str">
        <f>+VLOOKUP(J91,Account!$A$1:$D$358,4,0)</f>
        <v>Strategic</v>
      </c>
      <c r="J91" s="1">
        <v>62</v>
      </c>
      <c r="K91" s="1" t="str">
        <f>VLOOKUP(M91,Partner!$A$1:$C$102,3,0)</f>
        <v>No</v>
      </c>
      <c r="L91" s="1" t="str">
        <f>VLOOKUP(M91,Partner!$A$1:$B$102,2,0)</f>
        <v>Direct</v>
      </c>
      <c r="M91" s="1">
        <v>22</v>
      </c>
      <c r="N91" s="1" t="str">
        <f>+VLOOKUP(O91,Product!$A$1:$B$26,2,0)</f>
        <v>Ignis</v>
      </c>
      <c r="O91" s="1">
        <v>9</v>
      </c>
      <c r="P91" s="11">
        <v>2558630</v>
      </c>
      <c r="Q91" s="3">
        <v>255863</v>
      </c>
      <c r="R91" s="1">
        <v>41971</v>
      </c>
      <c r="S91" s="4">
        <v>367.45763888888899</v>
      </c>
      <c r="T91" s="1">
        <v>2015</v>
      </c>
      <c r="U91" s="1">
        <v>11</v>
      </c>
      <c r="V91" s="1" t="s">
        <v>1003</v>
      </c>
    </row>
    <row r="92" spans="1:22" x14ac:dyDescent="0.25">
      <c r="A92" t="str">
        <f>VLOOKUP(C92,Opportunity!$A$1:$E$487,5,0)</f>
        <v>Medium</v>
      </c>
      <c r="B92">
        <f>VLOOKUP(C92,Opportunity!$A$1:$E$487,3,0)</f>
        <v>269</v>
      </c>
      <c r="C92" s="1">
        <v>65</v>
      </c>
      <c r="D92" s="1" t="str">
        <f>+VLOOKUP(F92,'Sales Stage'!$A$1:$C$6,3,0)</f>
        <v>Lead</v>
      </c>
      <c r="E92" s="5">
        <f>+VLOOKUP(F92,'Sales Stage'!$A$1:$C$6,2,0)</f>
        <v>0.1</v>
      </c>
      <c r="F92" s="1">
        <v>1</v>
      </c>
      <c r="G92" s="1" t="str">
        <f>VLOOKUP(J92,Account!$A$1:$D$358,2,0)</f>
        <v>Lavollab</v>
      </c>
      <c r="H92" s="1" t="str">
        <f>+VLOOKUP(J92,Account!$A$1:$C$358,3,0)</f>
        <v>West</v>
      </c>
      <c r="I92" s="1" t="str">
        <f>+VLOOKUP(J92,Account!$A$1:$D$358,4,0)</f>
        <v>Small &amp; Medium</v>
      </c>
      <c r="J92" s="1">
        <v>56</v>
      </c>
      <c r="K92" s="1" t="str">
        <f>VLOOKUP(M92,Partner!$A$1:$C$102,3,0)</f>
        <v>No</v>
      </c>
      <c r="L92" s="1" t="str">
        <f>VLOOKUP(M92,Partner!$A$1:$B$102,2,0)</f>
        <v>Direct</v>
      </c>
      <c r="M92" s="1">
        <v>22</v>
      </c>
      <c r="N92" s="1" t="str">
        <f>+VLOOKUP(O92,Product!$A$1:$B$26,2,0)</f>
        <v>Juvenis</v>
      </c>
      <c r="O92" s="1">
        <v>10</v>
      </c>
      <c r="P92" s="11">
        <v>4517628</v>
      </c>
      <c r="Q92" s="3">
        <v>451762.8</v>
      </c>
      <c r="R92" s="1">
        <v>41770</v>
      </c>
      <c r="S92" s="4">
        <v>568.45763888888905</v>
      </c>
      <c r="T92" s="1">
        <v>2015</v>
      </c>
      <c r="U92" s="1">
        <v>11</v>
      </c>
      <c r="V92" s="1" t="s">
        <v>1003</v>
      </c>
    </row>
    <row r="93" spans="1:22" x14ac:dyDescent="0.25">
      <c r="A93" t="str">
        <f>VLOOKUP(C93,Opportunity!$A$1:$E$487,5,0)</f>
        <v>Small</v>
      </c>
      <c r="B93">
        <f>VLOOKUP(C93,Opportunity!$A$1:$E$487,3,0)</f>
        <v>40</v>
      </c>
      <c r="C93" s="1">
        <v>78</v>
      </c>
      <c r="D93" s="1" t="str">
        <f>+VLOOKUP(F93,'Sales Stage'!$A$1:$C$6,3,0)</f>
        <v>Lead</v>
      </c>
      <c r="E93" s="5">
        <f>+VLOOKUP(F93,'Sales Stage'!$A$1:$C$6,2,0)</f>
        <v>0.1</v>
      </c>
      <c r="F93" s="1">
        <v>1</v>
      </c>
      <c r="G93" s="1" t="str">
        <f>VLOOKUP(J93,Account!$A$1:$D$358,2,0)</f>
        <v>trankix</v>
      </c>
      <c r="H93" s="1" t="str">
        <f>+VLOOKUP(J93,Account!$A$1:$C$358,3,0)</f>
        <v>Central</v>
      </c>
      <c r="I93" s="1" t="str">
        <f>+VLOOKUP(J93,Account!$A$1:$D$358,4,0)</f>
        <v>Small &amp; Medium</v>
      </c>
      <c r="J93" s="1">
        <v>66</v>
      </c>
      <c r="K93" s="1" t="str">
        <f>VLOOKUP(M93,Partner!$A$1:$C$102,3,0)</f>
        <v>No</v>
      </c>
      <c r="L93" s="1" t="str">
        <f>VLOOKUP(M93,Partner!$A$1:$B$102,2,0)</f>
        <v>Direct</v>
      </c>
      <c r="M93" s="1">
        <v>22</v>
      </c>
      <c r="N93" s="1" t="str">
        <f>+VLOOKUP(O93,Product!$A$1:$B$26,2,0)</f>
        <v>Habitus</v>
      </c>
      <c r="O93" s="1">
        <v>8</v>
      </c>
      <c r="P93" s="11">
        <v>448423</v>
      </c>
      <c r="Q93" s="3">
        <v>44842.3</v>
      </c>
      <c r="R93" s="1">
        <v>41691</v>
      </c>
      <c r="S93" s="4">
        <v>647.45763888888905</v>
      </c>
      <c r="T93" s="1">
        <v>2015</v>
      </c>
      <c r="U93" s="1">
        <v>11</v>
      </c>
      <c r="V93" s="1" t="s">
        <v>1003</v>
      </c>
    </row>
    <row r="94" spans="1:22" x14ac:dyDescent="0.25">
      <c r="A94" t="str">
        <f>VLOOKUP(C94,Opportunity!$A$1:$E$487,5,0)</f>
        <v>Small</v>
      </c>
      <c r="B94">
        <f>VLOOKUP(C94,Opportunity!$A$1:$E$487,3,0)</f>
        <v>140</v>
      </c>
      <c r="C94" s="1">
        <v>323</v>
      </c>
      <c r="D94" s="1" t="str">
        <f>+VLOOKUP(F94,'Sales Stage'!$A$1:$C$6,3,0)</f>
        <v>Lead</v>
      </c>
      <c r="E94" s="5">
        <f>+VLOOKUP(F94,'Sales Stage'!$A$1:$C$6,2,0)</f>
        <v>0.1</v>
      </c>
      <c r="F94" s="1">
        <v>1</v>
      </c>
      <c r="G94" s="1" t="str">
        <f>VLOOKUP(J94,Account!$A$1:$D$358,2,0)</f>
        <v>Zimnix</v>
      </c>
      <c r="H94" s="1" t="str">
        <f>+VLOOKUP(J94,Account!$A$1:$C$358,3,0)</f>
        <v>East</v>
      </c>
      <c r="I94" s="1" t="str">
        <f>+VLOOKUP(J94,Account!$A$1:$D$358,4,0)</f>
        <v>Strategic</v>
      </c>
      <c r="J94" s="1">
        <v>250</v>
      </c>
      <c r="K94" s="1" t="str">
        <f>VLOOKUP(M94,Partner!$A$1:$C$102,3,0)</f>
        <v>No</v>
      </c>
      <c r="L94" s="1" t="str">
        <f>VLOOKUP(M94,Partner!$A$1:$B$102,2,0)</f>
        <v>Direct</v>
      </c>
      <c r="M94" s="1">
        <v>22</v>
      </c>
      <c r="N94" s="1" t="str">
        <f>+VLOOKUP(O94,Product!$A$1:$B$26,2,0)</f>
        <v>Juvenis</v>
      </c>
      <c r="O94" s="1">
        <v>10</v>
      </c>
      <c r="P94" s="11">
        <v>2135704</v>
      </c>
      <c r="Q94" s="3">
        <v>213570.4</v>
      </c>
      <c r="R94" s="1">
        <v>41713</v>
      </c>
      <c r="S94" s="4">
        <v>625.45763888888905</v>
      </c>
      <c r="T94" s="1">
        <v>2015</v>
      </c>
      <c r="U94" s="1">
        <v>11</v>
      </c>
      <c r="V94" s="1" t="s">
        <v>1003</v>
      </c>
    </row>
    <row r="95" spans="1:22" x14ac:dyDescent="0.25">
      <c r="A95" t="str">
        <f>VLOOKUP(C95,Opportunity!$A$1:$E$487,5,0)</f>
        <v>Large</v>
      </c>
      <c r="B95">
        <f>VLOOKUP(C95,Opportunity!$A$1:$E$487,3,0)</f>
        <v>382</v>
      </c>
      <c r="C95" s="1">
        <v>411</v>
      </c>
      <c r="D95" s="1" t="str">
        <f>+VLOOKUP(F95,'Sales Stage'!$A$1:$C$6,3,0)</f>
        <v>Lead</v>
      </c>
      <c r="E95" s="5">
        <f>+VLOOKUP(F95,'Sales Stage'!$A$1:$C$6,2,0)</f>
        <v>0.1</v>
      </c>
      <c r="F95" s="1">
        <v>1</v>
      </c>
      <c r="G95" s="1" t="str">
        <f>VLOOKUP(J95,Account!$A$1:$D$358,2,0)</f>
        <v>sanstrip</v>
      </c>
      <c r="H95" s="1" t="str">
        <f>+VLOOKUP(J95,Account!$A$1:$C$358,3,0)</f>
        <v>West</v>
      </c>
      <c r="I95" s="1" t="str">
        <f>+VLOOKUP(J95,Account!$A$1:$D$358,4,0)</f>
        <v>Strategic</v>
      </c>
      <c r="J95" s="1">
        <v>110</v>
      </c>
      <c r="K95" s="1" t="str">
        <f>VLOOKUP(M95,Partner!$A$1:$C$102,3,0)</f>
        <v>No</v>
      </c>
      <c r="L95" s="1" t="str">
        <f>VLOOKUP(M95,Partner!$A$1:$B$102,2,0)</f>
        <v>Direct</v>
      </c>
      <c r="M95" s="1">
        <v>22</v>
      </c>
      <c r="N95" s="1" t="str">
        <f>+VLOOKUP(O95,Product!$A$1:$B$26,2,0)</f>
        <v>Basium</v>
      </c>
      <c r="O95" s="1">
        <v>2</v>
      </c>
      <c r="P95" s="11">
        <v>6949790</v>
      </c>
      <c r="Q95" s="3">
        <v>694979</v>
      </c>
      <c r="R95" s="1">
        <v>41770</v>
      </c>
      <c r="S95" s="4">
        <v>568.45763888888905</v>
      </c>
      <c r="T95" s="1">
        <v>2015</v>
      </c>
      <c r="U95" s="1">
        <v>11</v>
      </c>
      <c r="V95" s="1" t="s">
        <v>1003</v>
      </c>
    </row>
    <row r="96" spans="1:22" x14ac:dyDescent="0.25">
      <c r="A96" t="str">
        <f>VLOOKUP(C96,Opportunity!$A$1:$E$487,5,0)</f>
        <v>Small</v>
      </c>
      <c r="B96">
        <f>VLOOKUP(C96,Opportunity!$A$1:$E$487,3,0)</f>
        <v>18</v>
      </c>
      <c r="C96" s="1">
        <v>485</v>
      </c>
      <c r="D96" s="1" t="str">
        <f>+VLOOKUP(F96,'Sales Stage'!$A$1:$C$6,3,0)</f>
        <v>Lead</v>
      </c>
      <c r="E96" s="5">
        <f>+VLOOKUP(F96,'Sales Stage'!$A$1:$C$6,2,0)</f>
        <v>0.1</v>
      </c>
      <c r="F96" s="1">
        <v>1</v>
      </c>
      <c r="G96" s="1" t="str">
        <f>VLOOKUP(J96,Account!$A$1:$D$358,2,0)</f>
        <v>Tanflex</v>
      </c>
      <c r="H96" s="1" t="str">
        <f>+VLOOKUP(J96,Account!$A$1:$C$358,3,0)</f>
        <v>Central</v>
      </c>
      <c r="I96" s="1" t="str">
        <f>+VLOOKUP(J96,Account!$A$1:$D$358,4,0)</f>
        <v>Strategic</v>
      </c>
      <c r="J96" s="1">
        <v>100</v>
      </c>
      <c r="K96" s="1" t="str">
        <f>VLOOKUP(M96,Partner!$A$1:$C$102,3,0)</f>
        <v>No</v>
      </c>
      <c r="L96" s="1" t="str">
        <f>VLOOKUP(M96,Partner!$A$1:$B$102,2,0)</f>
        <v>Direct</v>
      </c>
      <c r="M96" s="1">
        <v>22</v>
      </c>
      <c r="N96" s="1" t="str">
        <f>+VLOOKUP(O96,Product!$A$1:$B$26,2,0)</f>
        <v>Campana</v>
      </c>
      <c r="O96" s="1">
        <v>3</v>
      </c>
      <c r="P96" s="11">
        <v>165120</v>
      </c>
      <c r="Q96" s="3">
        <v>16512</v>
      </c>
      <c r="R96" s="1">
        <v>41904</v>
      </c>
      <c r="S96" s="4">
        <v>404.45763888888899</v>
      </c>
      <c r="T96" s="1">
        <v>2015</v>
      </c>
      <c r="U96" s="1">
        <v>10</v>
      </c>
      <c r="V96" s="1" t="s">
        <v>1011</v>
      </c>
    </row>
    <row r="97" spans="1:22" x14ac:dyDescent="0.25">
      <c r="A97" t="str">
        <f>VLOOKUP(C97,Opportunity!$A$1:$E$487,5,0)</f>
        <v>Large</v>
      </c>
      <c r="B97">
        <f>VLOOKUP(C97,Opportunity!$A$1:$E$487,3,0)</f>
        <v>397</v>
      </c>
      <c r="C97" s="1">
        <v>88</v>
      </c>
      <c r="D97" s="1" t="str">
        <f>+VLOOKUP(F97,'Sales Stage'!$A$1:$C$6,3,0)</f>
        <v>Lead</v>
      </c>
      <c r="E97" s="5">
        <f>+VLOOKUP(F97,'Sales Stage'!$A$1:$C$6,2,0)</f>
        <v>0.1</v>
      </c>
      <c r="F97" s="1">
        <v>1</v>
      </c>
      <c r="G97" s="1" t="str">
        <f>VLOOKUP(J97,Account!$A$1:$D$358,2,0)</f>
        <v>Conenix</v>
      </c>
      <c r="H97" s="1" t="str">
        <f>+VLOOKUP(J97,Account!$A$1:$C$358,3,0)</f>
        <v>East</v>
      </c>
      <c r="I97" s="1" t="str">
        <f>+VLOOKUP(J97,Account!$A$1:$D$358,4,0)</f>
        <v>Large</v>
      </c>
      <c r="J97" s="1">
        <v>76</v>
      </c>
      <c r="K97" s="1" t="str">
        <f>VLOOKUP(M97,Partner!$A$1:$C$102,3,0)</f>
        <v>No</v>
      </c>
      <c r="L97" s="1" t="str">
        <f>VLOOKUP(M97,Partner!$A$1:$B$102,2,0)</f>
        <v>Direct</v>
      </c>
      <c r="M97" s="1">
        <v>22</v>
      </c>
      <c r="N97" s="1" t="str">
        <f>+VLOOKUP(O97,Product!$A$1:$B$26,2,0)</f>
        <v>Recolo</v>
      </c>
      <c r="O97" s="1">
        <v>17</v>
      </c>
      <c r="P97" s="11">
        <v>7329776</v>
      </c>
      <c r="Q97" s="3">
        <v>732977.6</v>
      </c>
      <c r="R97" s="1">
        <v>41830</v>
      </c>
      <c r="S97" s="4">
        <v>411.29166666666401</v>
      </c>
      <c r="T97" s="1">
        <v>2015</v>
      </c>
      <c r="U97" s="1">
        <v>8</v>
      </c>
      <c r="V97" s="1" t="s">
        <v>1004</v>
      </c>
    </row>
    <row r="98" spans="1:22" x14ac:dyDescent="0.25">
      <c r="A98" t="str">
        <f>VLOOKUP(C98,Opportunity!$A$1:$E$487,5,0)</f>
        <v>Medium</v>
      </c>
      <c r="B98">
        <f>VLOOKUP(C98,Opportunity!$A$1:$E$487,3,0)</f>
        <v>267</v>
      </c>
      <c r="C98" s="1">
        <v>96</v>
      </c>
      <c r="D98" s="1" t="str">
        <f>+VLOOKUP(F98,'Sales Stage'!$A$1:$C$6,3,0)</f>
        <v>Lead</v>
      </c>
      <c r="E98" s="5">
        <f>+VLOOKUP(F98,'Sales Stage'!$A$1:$C$6,2,0)</f>
        <v>0.1</v>
      </c>
      <c r="F98" s="1">
        <v>1</v>
      </c>
      <c r="G98" s="1" t="str">
        <f>VLOOKUP(J98,Account!$A$1:$D$358,2,0)</f>
        <v>Goldentam</v>
      </c>
      <c r="H98" s="1" t="str">
        <f>+VLOOKUP(J98,Account!$A$1:$C$358,3,0)</f>
        <v>Central</v>
      </c>
      <c r="I98" s="1" t="str">
        <f>+VLOOKUP(J98,Account!$A$1:$D$358,4,0)</f>
        <v>Large</v>
      </c>
      <c r="J98" s="1">
        <v>84</v>
      </c>
      <c r="K98" s="1" t="str">
        <f>VLOOKUP(M98,Partner!$A$1:$C$102,3,0)</f>
        <v>No</v>
      </c>
      <c r="L98" s="1" t="str">
        <f>VLOOKUP(M98,Partner!$A$1:$B$102,2,0)</f>
        <v>Direct</v>
      </c>
      <c r="M98" s="1">
        <v>22</v>
      </c>
      <c r="N98" s="1" t="str">
        <f>+VLOOKUP(O98,Product!$A$1:$B$26,2,0)</f>
        <v>Campana</v>
      </c>
      <c r="O98" s="1">
        <v>3</v>
      </c>
      <c r="P98" s="11">
        <v>4419265</v>
      </c>
      <c r="Q98" s="3">
        <v>441926.5</v>
      </c>
      <c r="R98" s="1">
        <v>41676</v>
      </c>
      <c r="S98" s="4">
        <v>565.29166666666401</v>
      </c>
      <c r="T98" s="1">
        <v>2015</v>
      </c>
      <c r="U98" s="1">
        <v>8</v>
      </c>
      <c r="V98" s="1" t="s">
        <v>1004</v>
      </c>
    </row>
    <row r="99" spans="1:22" x14ac:dyDescent="0.25">
      <c r="A99" t="str">
        <f>VLOOKUP(C99,Opportunity!$A$1:$E$487,5,0)</f>
        <v>Medium</v>
      </c>
      <c r="B99">
        <f>VLOOKUP(C99,Opportunity!$A$1:$E$487,3,0)</f>
        <v>255</v>
      </c>
      <c r="C99" s="1">
        <v>450</v>
      </c>
      <c r="D99" s="1" t="str">
        <f>+VLOOKUP(F99,'Sales Stage'!$A$1:$C$6,3,0)</f>
        <v>Lead</v>
      </c>
      <c r="E99" s="5">
        <f>+VLOOKUP(F99,'Sales Stage'!$A$1:$C$6,2,0)</f>
        <v>0.1</v>
      </c>
      <c r="F99" s="1">
        <v>1</v>
      </c>
      <c r="G99" s="1" t="str">
        <f>VLOOKUP(J99,Account!$A$1:$D$358,2,0)</f>
        <v>Haytakix</v>
      </c>
      <c r="H99" s="1" t="str">
        <f>+VLOOKUP(J99,Account!$A$1:$C$358,3,0)</f>
        <v>East</v>
      </c>
      <c r="I99" s="1" t="str">
        <f>+VLOOKUP(J99,Account!$A$1:$D$358,4,0)</f>
        <v>Small &amp; Medium</v>
      </c>
      <c r="J99" s="1">
        <v>344</v>
      </c>
      <c r="K99" s="1" t="str">
        <f>VLOOKUP(M99,Partner!$A$1:$C$102,3,0)</f>
        <v>No</v>
      </c>
      <c r="L99" s="1" t="str">
        <f>VLOOKUP(M99,Partner!$A$1:$B$102,2,0)</f>
        <v>Direct</v>
      </c>
      <c r="M99" s="1">
        <v>22</v>
      </c>
      <c r="N99" s="1" t="str">
        <f>+VLOOKUP(O99,Product!$A$1:$B$26,2,0)</f>
        <v>Fatum</v>
      </c>
      <c r="O99" s="1">
        <v>6</v>
      </c>
      <c r="P99" s="11">
        <v>4216969</v>
      </c>
      <c r="Q99" s="3">
        <v>421696.9</v>
      </c>
      <c r="R99" s="1">
        <v>41680</v>
      </c>
      <c r="S99" s="4">
        <v>534.25</v>
      </c>
      <c r="T99" s="1">
        <v>2015</v>
      </c>
      <c r="U99" s="1">
        <v>7</v>
      </c>
      <c r="V99" s="1" t="s">
        <v>1012</v>
      </c>
    </row>
    <row r="100" spans="1:22" x14ac:dyDescent="0.25">
      <c r="A100" t="str">
        <f>VLOOKUP(C100,Opportunity!$A$1:$E$487,5,0)</f>
        <v>Medium</v>
      </c>
      <c r="B100">
        <f>VLOOKUP(C100,Opportunity!$A$1:$E$487,3,0)</f>
        <v>263</v>
      </c>
      <c r="C100" s="1">
        <v>441</v>
      </c>
      <c r="D100" s="1" t="str">
        <f>+VLOOKUP(F100,'Sales Stage'!$A$1:$C$6,3,0)</f>
        <v>Lead</v>
      </c>
      <c r="E100" s="5">
        <f>+VLOOKUP(F100,'Sales Stage'!$A$1:$C$6,2,0)</f>
        <v>0.1</v>
      </c>
      <c r="F100" s="1">
        <v>1</v>
      </c>
      <c r="G100" s="1" t="str">
        <f>VLOOKUP(J100,Account!$A$1:$D$358,2,0)</f>
        <v>Canzoomtone</v>
      </c>
      <c r="H100" s="1" t="str">
        <f>+VLOOKUP(J100,Account!$A$1:$C$358,3,0)</f>
        <v>East</v>
      </c>
      <c r="I100" s="1" t="str">
        <f>+VLOOKUP(J100,Account!$A$1:$D$358,4,0)</f>
        <v>Small &amp; Medium</v>
      </c>
      <c r="J100" s="1">
        <v>338</v>
      </c>
      <c r="K100" s="1" t="str">
        <f>VLOOKUP(M100,Partner!$A$1:$C$102,3,0)</f>
        <v>No</v>
      </c>
      <c r="L100" s="1" t="str">
        <f>VLOOKUP(M100,Partner!$A$1:$B$102,2,0)</f>
        <v>Direct</v>
      </c>
      <c r="M100" s="1">
        <v>22</v>
      </c>
      <c r="N100" s="1" t="str">
        <f>+VLOOKUP(O100,Product!$A$1:$B$26,2,0)</f>
        <v>Nimis</v>
      </c>
      <c r="O100" s="1">
        <v>13</v>
      </c>
      <c r="P100" s="11">
        <v>4360148</v>
      </c>
      <c r="Q100" s="3">
        <v>436014.8</v>
      </c>
      <c r="R100" s="1">
        <v>41810</v>
      </c>
      <c r="S100" s="4">
        <v>406.33333333333599</v>
      </c>
      <c r="T100" s="1">
        <v>2015</v>
      </c>
      <c r="U100" s="1">
        <v>7</v>
      </c>
      <c r="V100" s="1" t="s">
        <v>1012</v>
      </c>
    </row>
    <row r="101" spans="1:22" x14ac:dyDescent="0.25">
      <c r="A101" t="str">
        <f>VLOOKUP(C101,Opportunity!$A$1:$E$487,5,0)</f>
        <v>Small</v>
      </c>
      <c r="B101">
        <f>VLOOKUP(C101,Opportunity!$A$1:$E$487,3,0)</f>
        <v>52</v>
      </c>
      <c r="C101" s="1">
        <v>87</v>
      </c>
      <c r="D101" s="1" t="str">
        <f>+VLOOKUP(F101,'Sales Stage'!$A$1:$C$6,3,0)</f>
        <v>Lead</v>
      </c>
      <c r="E101" s="5">
        <f>+VLOOKUP(F101,'Sales Stage'!$A$1:$C$6,2,0)</f>
        <v>0.1</v>
      </c>
      <c r="F101" s="1">
        <v>1</v>
      </c>
      <c r="G101" s="1" t="str">
        <f>VLOOKUP(J101,Account!$A$1:$D$358,2,0)</f>
        <v>Singlecan</v>
      </c>
      <c r="H101" s="1" t="str">
        <f>+VLOOKUP(J101,Account!$A$1:$C$358,3,0)</f>
        <v>East</v>
      </c>
      <c r="I101" s="1" t="str">
        <f>+VLOOKUP(J101,Account!$A$1:$D$358,4,0)</f>
        <v>Large</v>
      </c>
      <c r="J101" s="1">
        <v>75</v>
      </c>
      <c r="K101" s="1" t="str">
        <f>VLOOKUP(M101,Partner!$A$1:$C$102,3,0)</f>
        <v>No</v>
      </c>
      <c r="L101" s="1" t="str">
        <f>VLOOKUP(M101,Partner!$A$1:$B$102,2,0)</f>
        <v>Direct</v>
      </c>
      <c r="M101" s="1">
        <v>22</v>
      </c>
      <c r="N101" s="1" t="str">
        <f>+VLOOKUP(O101,Product!$A$1:$B$26,2,0)</f>
        <v>Sato</v>
      </c>
      <c r="O101" s="1">
        <v>18</v>
      </c>
      <c r="P101" s="11">
        <v>664119</v>
      </c>
      <c r="Q101" s="3">
        <v>66411.899999999994</v>
      </c>
      <c r="R101" s="1">
        <v>41728</v>
      </c>
      <c r="S101" s="4">
        <v>488.33333333333599</v>
      </c>
      <c r="T101" s="1">
        <v>2015</v>
      </c>
      <c r="U101" s="1">
        <v>7</v>
      </c>
      <c r="V101" s="1" t="s">
        <v>1012</v>
      </c>
    </row>
    <row r="102" spans="1:22" x14ac:dyDescent="0.25">
      <c r="A102" t="str">
        <f>VLOOKUP(C102,Opportunity!$A$1:$E$487,5,0)</f>
        <v>Small</v>
      </c>
      <c r="B102">
        <f>VLOOKUP(C102,Opportunity!$A$1:$E$487,3,0)</f>
        <v>58</v>
      </c>
      <c r="C102" s="1">
        <v>230</v>
      </c>
      <c r="D102" s="1" t="str">
        <f>+VLOOKUP(F102,'Sales Stage'!$A$1:$C$6,3,0)</f>
        <v>Qualify</v>
      </c>
      <c r="E102" s="5">
        <f>+VLOOKUP(F102,'Sales Stage'!$A$1:$C$6,2,0)</f>
        <v>0.2</v>
      </c>
      <c r="F102" s="1">
        <v>2</v>
      </c>
      <c r="G102" s="1" t="str">
        <f>VLOOKUP(J102,Account!$A$1:$D$358,2,0)</f>
        <v>Rankfix</v>
      </c>
      <c r="H102" s="1" t="str">
        <f>+VLOOKUP(J102,Account!$A$1:$C$358,3,0)</f>
        <v>Central</v>
      </c>
      <c r="I102" s="1" t="str">
        <f>+VLOOKUP(J102,Account!$A$1:$D$358,4,0)</f>
        <v>Small &amp; Medium</v>
      </c>
      <c r="J102" s="1">
        <v>182</v>
      </c>
      <c r="K102" s="1" t="str">
        <f>VLOOKUP(M102,Partner!$A$1:$C$102,3,0)</f>
        <v>No</v>
      </c>
      <c r="L102" s="1" t="str">
        <f>VLOOKUP(M102,Partner!$A$1:$B$102,2,0)</f>
        <v>Direct</v>
      </c>
      <c r="M102" s="1">
        <v>22</v>
      </c>
      <c r="N102" s="1" t="str">
        <f>+VLOOKUP(O102,Product!$A$1:$B$26,2,0)</f>
        <v>Lacuna</v>
      </c>
      <c r="O102" s="1">
        <v>11</v>
      </c>
      <c r="P102" s="11">
        <v>747030</v>
      </c>
      <c r="Q102" s="3">
        <v>149406</v>
      </c>
      <c r="R102" s="1">
        <v>41702</v>
      </c>
      <c r="S102" s="4">
        <v>542.45763888888905</v>
      </c>
      <c r="T102" s="1">
        <v>2015</v>
      </c>
      <c r="U102" s="1">
        <v>8</v>
      </c>
      <c r="V102" s="1" t="s">
        <v>1004</v>
      </c>
    </row>
    <row r="103" spans="1:22" x14ac:dyDescent="0.25">
      <c r="A103" t="str">
        <f>VLOOKUP(C103,Opportunity!$A$1:$E$487,5,0)</f>
        <v>Small</v>
      </c>
      <c r="B103">
        <f>VLOOKUP(C103,Opportunity!$A$1:$E$487,3,0)</f>
        <v>87</v>
      </c>
      <c r="C103" s="1">
        <v>240</v>
      </c>
      <c r="D103" s="1" t="str">
        <f>+VLOOKUP(F103,'Sales Stage'!$A$1:$C$6,3,0)</f>
        <v>Qualify</v>
      </c>
      <c r="E103" s="5">
        <f>+VLOOKUP(F103,'Sales Stage'!$A$1:$C$6,2,0)</f>
        <v>0.2</v>
      </c>
      <c r="F103" s="1">
        <v>2</v>
      </c>
      <c r="G103" s="1" t="str">
        <f>VLOOKUP(J103,Account!$A$1:$D$358,2,0)</f>
        <v>Jayhigh</v>
      </c>
      <c r="H103" s="1" t="str">
        <f>+VLOOKUP(J103,Account!$A$1:$C$358,3,0)</f>
        <v>Central</v>
      </c>
      <c r="I103" s="1" t="str">
        <f>+VLOOKUP(J103,Account!$A$1:$D$358,4,0)</f>
        <v>Large</v>
      </c>
      <c r="J103" s="1">
        <v>191</v>
      </c>
      <c r="K103" s="1" t="str">
        <f>VLOOKUP(M103,Partner!$A$1:$C$102,3,0)</f>
        <v>No</v>
      </c>
      <c r="L103" s="1" t="str">
        <f>VLOOKUP(M103,Partner!$A$1:$B$102,2,0)</f>
        <v>Direct</v>
      </c>
      <c r="M103" s="1">
        <v>22</v>
      </c>
      <c r="N103" s="1" t="str">
        <f>+VLOOKUP(O103,Product!$A$1:$B$26,2,0)</f>
        <v>Fatum</v>
      </c>
      <c r="O103" s="1">
        <v>6</v>
      </c>
      <c r="P103" s="11">
        <v>1301968</v>
      </c>
      <c r="Q103" s="3">
        <v>260393.60000000001</v>
      </c>
      <c r="R103" s="1">
        <v>41760</v>
      </c>
      <c r="S103" s="4">
        <v>457.45763888888899</v>
      </c>
      <c r="T103" s="1">
        <v>2015</v>
      </c>
      <c r="U103" s="1">
        <v>8</v>
      </c>
      <c r="V103" s="1" t="s">
        <v>1004</v>
      </c>
    </row>
    <row r="104" spans="1:22" x14ac:dyDescent="0.25">
      <c r="A104" t="str">
        <f>VLOOKUP(C104,Opportunity!$A$1:$E$487,5,0)</f>
        <v>Medium</v>
      </c>
      <c r="B104">
        <f>VLOOKUP(C104,Opportunity!$A$1:$E$487,3,0)</f>
        <v>231</v>
      </c>
      <c r="C104" s="1">
        <v>241</v>
      </c>
      <c r="D104" s="1" t="str">
        <f>+VLOOKUP(F104,'Sales Stage'!$A$1:$C$6,3,0)</f>
        <v>Qualify</v>
      </c>
      <c r="E104" s="5">
        <f>+VLOOKUP(F104,'Sales Stage'!$A$1:$C$6,2,0)</f>
        <v>0.2</v>
      </c>
      <c r="F104" s="1">
        <v>2</v>
      </c>
      <c r="G104" s="1" t="str">
        <f>VLOOKUP(J104,Account!$A$1:$D$358,2,0)</f>
        <v>Biocane</v>
      </c>
      <c r="H104" s="1" t="str">
        <f>+VLOOKUP(J104,Account!$A$1:$C$358,3,0)</f>
        <v>Central</v>
      </c>
      <c r="I104" s="1" t="str">
        <f>+VLOOKUP(J104,Account!$A$1:$D$358,4,0)</f>
        <v>Large</v>
      </c>
      <c r="J104" s="1">
        <v>192</v>
      </c>
      <c r="K104" s="1" t="str">
        <f>VLOOKUP(M104,Partner!$A$1:$C$102,3,0)</f>
        <v>No</v>
      </c>
      <c r="L104" s="1" t="str">
        <f>VLOOKUP(M104,Partner!$A$1:$B$102,2,0)</f>
        <v>Direct</v>
      </c>
      <c r="M104" s="1">
        <v>22</v>
      </c>
      <c r="N104" s="1" t="str">
        <f>+VLOOKUP(O104,Product!$A$1:$B$26,2,0)</f>
        <v>Bellus</v>
      </c>
      <c r="O104" s="1">
        <v>23</v>
      </c>
      <c r="P104" s="11">
        <v>3740355</v>
      </c>
      <c r="Q104" s="3">
        <v>748071</v>
      </c>
      <c r="R104" s="1">
        <v>41821</v>
      </c>
      <c r="S104" s="4">
        <v>396.45763888888899</v>
      </c>
      <c r="T104" s="1">
        <v>2015</v>
      </c>
      <c r="U104" s="1">
        <v>8</v>
      </c>
      <c r="V104" s="1" t="s">
        <v>1004</v>
      </c>
    </row>
    <row r="105" spans="1:22" x14ac:dyDescent="0.25">
      <c r="A105" t="str">
        <f>VLOOKUP(C105,Opportunity!$A$1:$E$487,5,0)</f>
        <v>Medium</v>
      </c>
      <c r="B105">
        <f>VLOOKUP(C105,Opportunity!$A$1:$E$487,3,0)</f>
        <v>186</v>
      </c>
      <c r="C105" s="1">
        <v>266</v>
      </c>
      <c r="D105" s="1" t="str">
        <f>+VLOOKUP(F105,'Sales Stage'!$A$1:$C$6,3,0)</f>
        <v>Qualify</v>
      </c>
      <c r="E105" s="5">
        <f>+VLOOKUP(F105,'Sales Stage'!$A$1:$C$6,2,0)</f>
        <v>0.2</v>
      </c>
      <c r="F105" s="1">
        <v>2</v>
      </c>
      <c r="G105" s="1" t="str">
        <f>VLOOKUP(J105,Account!$A$1:$D$358,2,0)</f>
        <v>dripdox</v>
      </c>
      <c r="H105" s="1" t="str">
        <f>+VLOOKUP(J105,Account!$A$1:$C$358,3,0)</f>
        <v>West</v>
      </c>
      <c r="I105" s="1" t="str">
        <f>+VLOOKUP(J105,Account!$A$1:$D$358,4,0)</f>
        <v>Large</v>
      </c>
      <c r="J105" s="1">
        <v>211</v>
      </c>
      <c r="K105" s="1" t="str">
        <f>VLOOKUP(M105,Partner!$A$1:$C$102,3,0)</f>
        <v>No</v>
      </c>
      <c r="L105" s="1" t="str">
        <f>VLOOKUP(M105,Partner!$A$1:$B$102,2,0)</f>
        <v>Direct</v>
      </c>
      <c r="M105" s="1">
        <v>22</v>
      </c>
      <c r="N105" s="1" t="str">
        <f>+VLOOKUP(O105,Product!$A$1:$B$26,2,0)</f>
        <v>Recolo</v>
      </c>
      <c r="O105" s="1">
        <v>17</v>
      </c>
      <c r="P105" s="11">
        <v>3005639</v>
      </c>
      <c r="Q105" s="3">
        <v>601127.80000000005</v>
      </c>
      <c r="R105" s="1">
        <v>41771</v>
      </c>
      <c r="S105" s="4">
        <v>414.45763888888899</v>
      </c>
      <c r="T105" s="1">
        <v>2015</v>
      </c>
      <c r="U105" s="1">
        <v>6</v>
      </c>
      <c r="V105" s="1" t="s">
        <v>1005</v>
      </c>
    </row>
    <row r="106" spans="1:22" x14ac:dyDescent="0.25">
      <c r="A106" t="str">
        <f>VLOOKUP(C106,Opportunity!$A$1:$E$487,5,0)</f>
        <v>Small</v>
      </c>
      <c r="B106">
        <f>VLOOKUP(C106,Opportunity!$A$1:$E$487,3,0)</f>
        <v>147</v>
      </c>
      <c r="C106" s="1">
        <v>348</v>
      </c>
      <c r="D106" s="1" t="str">
        <f>+VLOOKUP(F106,'Sales Stage'!$A$1:$C$6,3,0)</f>
        <v>Qualify</v>
      </c>
      <c r="E106" s="5">
        <f>+VLOOKUP(F106,'Sales Stage'!$A$1:$C$6,2,0)</f>
        <v>0.2</v>
      </c>
      <c r="F106" s="1">
        <v>2</v>
      </c>
      <c r="G106" s="1" t="str">
        <f>VLOOKUP(J106,Account!$A$1:$D$358,2,0)</f>
        <v>Zencode</v>
      </c>
      <c r="H106" s="1" t="str">
        <f>+VLOOKUP(J106,Account!$A$1:$C$358,3,0)</f>
        <v>East</v>
      </c>
      <c r="I106" s="1" t="str">
        <f>+VLOOKUP(J106,Account!$A$1:$D$358,4,0)</f>
        <v>Strategic</v>
      </c>
      <c r="J106" s="1">
        <v>270</v>
      </c>
      <c r="K106" s="1" t="str">
        <f>VLOOKUP(M106,Partner!$A$1:$C$102,3,0)</f>
        <v>No</v>
      </c>
      <c r="L106" s="1" t="str">
        <f>VLOOKUP(M106,Partner!$A$1:$B$102,2,0)</f>
        <v>Direct</v>
      </c>
      <c r="M106" s="1">
        <v>22</v>
      </c>
      <c r="N106" s="1" t="str">
        <f>+VLOOKUP(O106,Product!$A$1:$B$26,2,0)</f>
        <v>Decimus</v>
      </c>
      <c r="O106" s="1">
        <v>4</v>
      </c>
      <c r="P106" s="11">
        <v>2200700</v>
      </c>
      <c r="Q106" s="3">
        <v>440140</v>
      </c>
      <c r="R106" s="1">
        <v>41732</v>
      </c>
      <c r="S106" s="4">
        <v>453.45763888888899</v>
      </c>
      <c r="T106" s="1">
        <v>2015</v>
      </c>
      <c r="U106" s="1">
        <v>6</v>
      </c>
      <c r="V106" s="1" t="s">
        <v>1005</v>
      </c>
    </row>
    <row r="107" spans="1:22" x14ac:dyDescent="0.25">
      <c r="A107" t="str">
        <f>VLOOKUP(C107,Opportunity!$A$1:$E$487,5,0)</f>
        <v>Medium</v>
      </c>
      <c r="B107">
        <f>VLOOKUP(C107,Opportunity!$A$1:$E$487,3,0)</f>
        <v>172</v>
      </c>
      <c r="C107" s="1">
        <v>349</v>
      </c>
      <c r="D107" s="1" t="str">
        <f>+VLOOKUP(F107,'Sales Stage'!$A$1:$C$6,3,0)</f>
        <v>Qualify</v>
      </c>
      <c r="E107" s="5">
        <f>+VLOOKUP(F107,'Sales Stage'!$A$1:$C$6,2,0)</f>
        <v>0.2</v>
      </c>
      <c r="F107" s="1">
        <v>2</v>
      </c>
      <c r="G107" s="1" t="str">
        <f>VLOOKUP(J107,Account!$A$1:$D$358,2,0)</f>
        <v>Geoflex</v>
      </c>
      <c r="H107" s="1" t="str">
        <f>+VLOOKUP(J107,Account!$A$1:$C$358,3,0)</f>
        <v>East</v>
      </c>
      <c r="I107" s="1" t="str">
        <f>+VLOOKUP(J107,Account!$A$1:$D$358,4,0)</f>
        <v>Strategic</v>
      </c>
      <c r="J107" s="1">
        <v>271</v>
      </c>
      <c r="K107" s="1" t="str">
        <f>VLOOKUP(M107,Partner!$A$1:$C$102,3,0)</f>
        <v>No</v>
      </c>
      <c r="L107" s="1" t="str">
        <f>VLOOKUP(M107,Partner!$A$1:$B$102,2,0)</f>
        <v>Direct</v>
      </c>
      <c r="M107" s="1">
        <v>22</v>
      </c>
      <c r="N107" s="1" t="str">
        <f>+VLOOKUP(O107,Product!$A$1:$B$26,2,0)</f>
        <v>Juvenis</v>
      </c>
      <c r="O107" s="1">
        <v>10</v>
      </c>
      <c r="P107" s="11">
        <v>2630698</v>
      </c>
      <c r="Q107" s="3">
        <v>526139.6</v>
      </c>
      <c r="R107" s="1">
        <v>41758</v>
      </c>
      <c r="S107" s="4">
        <v>427.45763888888899</v>
      </c>
      <c r="T107" s="1">
        <v>2015</v>
      </c>
      <c r="U107" s="1">
        <v>6</v>
      </c>
      <c r="V107" s="1" t="s">
        <v>1005</v>
      </c>
    </row>
    <row r="108" spans="1:22" x14ac:dyDescent="0.25">
      <c r="A108" t="str">
        <f>VLOOKUP(C108,Opportunity!$A$1:$E$487,5,0)</f>
        <v>Large</v>
      </c>
      <c r="B108">
        <f>VLOOKUP(C108,Opportunity!$A$1:$E$487,3,0)</f>
        <v>370</v>
      </c>
      <c r="C108" s="1">
        <v>351</v>
      </c>
      <c r="D108" s="1" t="str">
        <f>+VLOOKUP(F108,'Sales Stage'!$A$1:$C$6,3,0)</f>
        <v>Qualify</v>
      </c>
      <c r="E108" s="5">
        <f>+VLOOKUP(F108,'Sales Stage'!$A$1:$C$6,2,0)</f>
        <v>0.2</v>
      </c>
      <c r="F108" s="1">
        <v>2</v>
      </c>
      <c r="G108" s="1" t="str">
        <f>VLOOKUP(J108,Account!$A$1:$D$358,2,0)</f>
        <v>Ronbam</v>
      </c>
      <c r="H108" s="1" t="str">
        <f>+VLOOKUP(J108,Account!$A$1:$C$358,3,0)</f>
        <v>East</v>
      </c>
      <c r="I108" s="1" t="str">
        <f>+VLOOKUP(J108,Account!$A$1:$D$358,4,0)</f>
        <v>Strategic</v>
      </c>
      <c r="J108" s="1">
        <v>273</v>
      </c>
      <c r="K108" s="1" t="str">
        <f>VLOOKUP(M108,Partner!$A$1:$C$102,3,0)</f>
        <v>No</v>
      </c>
      <c r="L108" s="1" t="str">
        <f>VLOOKUP(M108,Partner!$A$1:$B$102,2,0)</f>
        <v>Direct</v>
      </c>
      <c r="M108" s="1">
        <v>22</v>
      </c>
      <c r="N108" s="1" t="str">
        <f>+VLOOKUP(O108,Product!$A$1:$B$26,2,0)</f>
        <v>Habitus</v>
      </c>
      <c r="O108" s="1">
        <v>8</v>
      </c>
      <c r="P108" s="11">
        <v>6552164</v>
      </c>
      <c r="Q108" s="3">
        <v>1310432.8</v>
      </c>
      <c r="R108" s="1">
        <v>41652</v>
      </c>
      <c r="S108" s="4">
        <v>533.45763888888905</v>
      </c>
      <c r="T108" s="1">
        <v>2015</v>
      </c>
      <c r="U108" s="1">
        <v>6</v>
      </c>
      <c r="V108" s="1" t="s">
        <v>1005</v>
      </c>
    </row>
    <row r="109" spans="1:22" x14ac:dyDescent="0.25">
      <c r="A109" t="str">
        <f>VLOOKUP(C109,Opportunity!$A$1:$E$487,5,0)</f>
        <v>Small</v>
      </c>
      <c r="B109">
        <f>VLOOKUP(C109,Opportunity!$A$1:$E$487,3,0)</f>
        <v>46</v>
      </c>
      <c r="C109" s="1">
        <v>352</v>
      </c>
      <c r="D109" s="1" t="str">
        <f>+VLOOKUP(F109,'Sales Stage'!$A$1:$C$6,3,0)</f>
        <v>Qualify</v>
      </c>
      <c r="E109" s="5">
        <f>+VLOOKUP(F109,'Sales Stage'!$A$1:$C$6,2,0)</f>
        <v>0.2</v>
      </c>
      <c r="F109" s="1">
        <v>2</v>
      </c>
      <c r="G109" s="1" t="str">
        <f>VLOOKUP(J109,Account!$A$1:$D$358,2,0)</f>
        <v>Keytom</v>
      </c>
      <c r="H109" s="1" t="str">
        <f>+VLOOKUP(J109,Account!$A$1:$C$358,3,0)</f>
        <v>East</v>
      </c>
      <c r="I109" s="1" t="str">
        <f>+VLOOKUP(J109,Account!$A$1:$D$358,4,0)</f>
        <v>Strategic</v>
      </c>
      <c r="J109" s="1">
        <v>274</v>
      </c>
      <c r="K109" s="1" t="str">
        <f>VLOOKUP(M109,Partner!$A$1:$C$102,3,0)</f>
        <v>No</v>
      </c>
      <c r="L109" s="1" t="str">
        <f>VLOOKUP(M109,Partner!$A$1:$B$102,2,0)</f>
        <v>Direct</v>
      </c>
      <c r="M109" s="1">
        <v>22</v>
      </c>
      <c r="N109" s="1" t="str">
        <f>+VLOOKUP(O109,Product!$A$1:$B$26,2,0)</f>
        <v>Quanti</v>
      </c>
      <c r="O109" s="1">
        <v>16</v>
      </c>
      <c r="P109" s="11">
        <v>565035</v>
      </c>
      <c r="Q109" s="3">
        <v>113007</v>
      </c>
      <c r="R109" s="1">
        <v>41739</v>
      </c>
      <c r="S109" s="4">
        <v>446.45763888888899</v>
      </c>
      <c r="T109" s="1">
        <v>2015</v>
      </c>
      <c r="U109" s="1">
        <v>6</v>
      </c>
      <c r="V109" s="1" t="s">
        <v>1005</v>
      </c>
    </row>
    <row r="110" spans="1:22" x14ac:dyDescent="0.25">
      <c r="A110" t="str">
        <f>VLOOKUP(C110,Opportunity!$A$1:$E$487,5,0)</f>
        <v>Medium</v>
      </c>
      <c r="B110">
        <f>VLOOKUP(C110,Opportunity!$A$1:$E$487,3,0)</f>
        <v>262</v>
      </c>
      <c r="C110" s="1">
        <v>354</v>
      </c>
      <c r="D110" s="1" t="str">
        <f>+VLOOKUP(F110,'Sales Stage'!$A$1:$C$6,3,0)</f>
        <v>Solution</v>
      </c>
      <c r="E110" s="5">
        <f>+VLOOKUP(F110,'Sales Stage'!$A$1:$C$6,2,0)</f>
        <v>0.4</v>
      </c>
      <c r="F110" s="1">
        <v>3</v>
      </c>
      <c r="G110" s="1" t="str">
        <f>VLOOKUP(J110,Account!$A$1:$D$358,2,0)</f>
        <v>Betahex</v>
      </c>
      <c r="H110" s="1" t="str">
        <f>+VLOOKUP(J110,Account!$A$1:$C$358,3,0)</f>
        <v>East</v>
      </c>
      <c r="I110" s="1" t="str">
        <f>+VLOOKUP(J110,Account!$A$1:$D$358,4,0)</f>
        <v>Large</v>
      </c>
      <c r="J110" s="1">
        <v>276</v>
      </c>
      <c r="K110" s="1" t="str">
        <f>VLOOKUP(M110,Partner!$A$1:$C$102,3,0)</f>
        <v>No</v>
      </c>
      <c r="L110" s="1" t="str">
        <f>VLOOKUP(M110,Partner!$A$1:$B$102,2,0)</f>
        <v>Direct</v>
      </c>
      <c r="M110" s="1">
        <v>22</v>
      </c>
      <c r="N110" s="1" t="str">
        <f>+VLOOKUP(O110,Product!$A$1:$B$26,2,0)</f>
        <v>Decimus</v>
      </c>
      <c r="O110" s="1">
        <v>4</v>
      </c>
      <c r="P110" s="11">
        <v>4338832</v>
      </c>
      <c r="Q110" s="3">
        <v>1735532.8</v>
      </c>
      <c r="R110" s="1">
        <v>41709</v>
      </c>
      <c r="S110" s="4">
        <v>476.45763888888899</v>
      </c>
      <c r="T110" s="1">
        <v>2015</v>
      </c>
      <c r="U110" s="1">
        <v>6</v>
      </c>
      <c r="V110" s="1" t="s">
        <v>1005</v>
      </c>
    </row>
    <row r="111" spans="1:22" x14ac:dyDescent="0.25">
      <c r="A111" t="str">
        <f>VLOOKUP(C111,Opportunity!$A$1:$E$487,5,0)</f>
        <v>Small</v>
      </c>
      <c r="B111">
        <f>VLOOKUP(C111,Opportunity!$A$1:$E$487,3,0)</f>
        <v>97</v>
      </c>
      <c r="C111" s="1">
        <v>378</v>
      </c>
      <c r="D111" s="1" t="str">
        <f>+VLOOKUP(F111,'Sales Stage'!$A$1:$C$6,3,0)</f>
        <v>Solution</v>
      </c>
      <c r="E111" s="5">
        <f>+VLOOKUP(F111,'Sales Stage'!$A$1:$C$6,2,0)</f>
        <v>0.4</v>
      </c>
      <c r="F111" s="1">
        <v>3</v>
      </c>
      <c r="G111" s="1" t="str">
        <f>VLOOKUP(J111,Account!$A$1:$D$358,2,0)</f>
        <v>Keystreet</v>
      </c>
      <c r="H111" s="1" t="str">
        <f>+VLOOKUP(J111,Account!$A$1:$C$358,3,0)</f>
        <v>West</v>
      </c>
      <c r="I111" s="1" t="str">
        <f>+VLOOKUP(J111,Account!$A$1:$D$358,4,0)</f>
        <v>Large</v>
      </c>
      <c r="J111" s="1">
        <v>70</v>
      </c>
      <c r="K111" s="1" t="str">
        <f>VLOOKUP(M111,Partner!$A$1:$C$102,3,0)</f>
        <v>No</v>
      </c>
      <c r="L111" s="1" t="str">
        <f>VLOOKUP(M111,Partner!$A$1:$B$102,2,0)</f>
        <v>Direct</v>
      </c>
      <c r="M111" s="1">
        <v>22</v>
      </c>
      <c r="N111" s="1" t="str">
        <f>+VLOOKUP(O111,Product!$A$1:$B$26,2,0)</f>
        <v>Abbas</v>
      </c>
      <c r="O111" s="1">
        <v>1</v>
      </c>
      <c r="P111" s="11">
        <v>1446339</v>
      </c>
      <c r="Q111" s="3">
        <v>578535.6</v>
      </c>
      <c r="R111" s="1">
        <v>41685</v>
      </c>
      <c r="S111" s="4">
        <v>500.45763888888899</v>
      </c>
      <c r="T111" s="1">
        <v>2015</v>
      </c>
      <c r="U111" s="1">
        <v>6</v>
      </c>
      <c r="V111" s="1" t="s">
        <v>1005</v>
      </c>
    </row>
    <row r="112" spans="1:22" x14ac:dyDescent="0.25">
      <c r="A112" t="str">
        <f>VLOOKUP(C112,Opportunity!$A$1:$E$487,5,0)</f>
        <v>Large</v>
      </c>
      <c r="B112">
        <f>VLOOKUP(C112,Opportunity!$A$1:$E$487,3,0)</f>
        <v>422</v>
      </c>
      <c r="C112" s="1">
        <v>405</v>
      </c>
      <c r="D112" s="1" t="str">
        <f>+VLOOKUP(F112,'Sales Stage'!$A$1:$C$6,3,0)</f>
        <v>Solution</v>
      </c>
      <c r="E112" s="5">
        <f>+VLOOKUP(F112,'Sales Stage'!$A$1:$C$6,2,0)</f>
        <v>0.4</v>
      </c>
      <c r="F112" s="1">
        <v>3</v>
      </c>
      <c r="G112" s="1" t="str">
        <f>VLOOKUP(J112,Account!$A$1:$D$358,2,0)</f>
        <v>Doublecon</v>
      </c>
      <c r="H112" s="1" t="str">
        <f>+VLOOKUP(J112,Account!$A$1:$C$358,3,0)</f>
        <v>East</v>
      </c>
      <c r="I112" s="1" t="str">
        <f>+VLOOKUP(J112,Account!$A$1:$D$358,4,0)</f>
        <v>Strategic</v>
      </c>
      <c r="J112" s="1">
        <v>316</v>
      </c>
      <c r="K112" s="1" t="str">
        <f>VLOOKUP(M112,Partner!$A$1:$C$102,3,0)</f>
        <v>No</v>
      </c>
      <c r="L112" s="1" t="str">
        <f>VLOOKUP(M112,Partner!$A$1:$B$102,2,0)</f>
        <v>Direct</v>
      </c>
      <c r="M112" s="1">
        <v>22</v>
      </c>
      <c r="N112" s="1" t="str">
        <f>+VLOOKUP(O112,Product!$A$1:$B$26,2,0)</f>
        <v>Ignis</v>
      </c>
      <c r="O112" s="1">
        <v>9</v>
      </c>
      <c r="P112" s="11">
        <v>8286539</v>
      </c>
      <c r="Q112" s="3">
        <v>3314615.6</v>
      </c>
      <c r="R112" s="1">
        <v>41744</v>
      </c>
      <c r="S112" s="4">
        <v>441.45763888888899</v>
      </c>
      <c r="T112" s="1">
        <v>2015</v>
      </c>
      <c r="U112" s="1">
        <v>6</v>
      </c>
      <c r="V112" s="1" t="s">
        <v>1005</v>
      </c>
    </row>
    <row r="113" spans="1:22" x14ac:dyDescent="0.25">
      <c r="A113" t="str">
        <f>VLOOKUP(C113,Opportunity!$A$1:$E$487,5,0)</f>
        <v>Small</v>
      </c>
      <c r="B113">
        <f>VLOOKUP(C113,Opportunity!$A$1:$E$487,3,0)</f>
        <v>86</v>
      </c>
      <c r="C113" s="1">
        <v>413</v>
      </c>
      <c r="D113" s="1" t="str">
        <f>+VLOOKUP(F113,'Sales Stage'!$A$1:$C$6,3,0)</f>
        <v>Solution</v>
      </c>
      <c r="E113" s="5">
        <f>+VLOOKUP(F113,'Sales Stage'!$A$1:$C$6,2,0)</f>
        <v>0.4</v>
      </c>
      <c r="F113" s="1">
        <v>3</v>
      </c>
      <c r="G113" s="1" t="str">
        <f>VLOOKUP(J113,Account!$A$1:$D$358,2,0)</f>
        <v>E-tax</v>
      </c>
      <c r="H113" s="1" t="str">
        <f>+VLOOKUP(J113,Account!$A$1:$C$358,3,0)</f>
        <v>East</v>
      </c>
      <c r="I113" s="1" t="str">
        <f>+VLOOKUP(J113,Account!$A$1:$D$358,4,0)</f>
        <v>Strategic</v>
      </c>
      <c r="J113" s="1">
        <v>220</v>
      </c>
      <c r="K113" s="1" t="str">
        <f>VLOOKUP(M113,Partner!$A$1:$C$102,3,0)</f>
        <v>No</v>
      </c>
      <c r="L113" s="1" t="str">
        <f>VLOOKUP(M113,Partner!$A$1:$B$102,2,0)</f>
        <v>Direct</v>
      </c>
      <c r="M113" s="1">
        <v>22</v>
      </c>
      <c r="N113" s="1" t="str">
        <f>+VLOOKUP(O113,Product!$A$1:$B$26,2,0)</f>
        <v>Habitus</v>
      </c>
      <c r="O113" s="1">
        <v>8</v>
      </c>
      <c r="P113" s="11">
        <v>1286738</v>
      </c>
      <c r="Q113" s="3">
        <v>514695.2</v>
      </c>
      <c r="R113" s="1">
        <v>41645</v>
      </c>
      <c r="S113" s="4">
        <v>540.45763888888905</v>
      </c>
      <c r="T113" s="1">
        <v>2015</v>
      </c>
      <c r="U113" s="1">
        <v>6</v>
      </c>
      <c r="V113" s="1" t="s">
        <v>1005</v>
      </c>
    </row>
    <row r="114" spans="1:22" x14ac:dyDescent="0.25">
      <c r="A114" t="str">
        <f>VLOOKUP(C114,Opportunity!$A$1:$E$487,5,0)</f>
        <v>Medium</v>
      </c>
      <c r="B114">
        <f>VLOOKUP(C114,Opportunity!$A$1:$E$487,3,0)</f>
        <v>228</v>
      </c>
      <c r="C114" s="1">
        <v>344</v>
      </c>
      <c r="D114" s="1" t="str">
        <f>+VLOOKUP(F114,'Sales Stage'!$A$1:$C$6,3,0)</f>
        <v>Qualify</v>
      </c>
      <c r="E114" s="5">
        <f>+VLOOKUP(F114,'Sales Stage'!$A$1:$C$6,2,0)</f>
        <v>0.2</v>
      </c>
      <c r="F114" s="1">
        <v>2</v>
      </c>
      <c r="G114" s="1" t="str">
        <f>VLOOKUP(J114,Account!$A$1:$D$358,2,0)</f>
        <v>Saillam</v>
      </c>
      <c r="H114" s="1" t="str">
        <f>+VLOOKUP(J114,Account!$A$1:$C$358,3,0)</f>
        <v>East</v>
      </c>
      <c r="I114" s="1" t="str">
        <f>+VLOOKUP(J114,Account!$A$1:$D$358,4,0)</f>
        <v>Strategic</v>
      </c>
      <c r="J114" s="1">
        <v>267</v>
      </c>
      <c r="K114" s="1" t="str">
        <f>VLOOKUP(M114,Partner!$A$1:$C$102,3,0)</f>
        <v>No</v>
      </c>
      <c r="L114" s="1" t="str">
        <f>VLOOKUP(M114,Partner!$A$1:$B$102,2,0)</f>
        <v>Direct</v>
      </c>
      <c r="M114" s="1">
        <v>22</v>
      </c>
      <c r="N114" s="1" t="str">
        <f>+VLOOKUP(O114,Product!$A$1:$B$26,2,0)</f>
        <v>Carmen</v>
      </c>
      <c r="O114" s="1">
        <v>24</v>
      </c>
      <c r="P114" s="11">
        <v>3700117</v>
      </c>
      <c r="Q114" s="3">
        <v>740023.4</v>
      </c>
      <c r="R114" s="1">
        <v>41668</v>
      </c>
      <c r="S114" s="4">
        <v>516.45763888888905</v>
      </c>
      <c r="T114" s="1">
        <v>2015</v>
      </c>
      <c r="U114" s="1">
        <v>6</v>
      </c>
      <c r="V114" s="1" t="s">
        <v>1005</v>
      </c>
    </row>
    <row r="115" spans="1:22" x14ac:dyDescent="0.25">
      <c r="A115" t="str">
        <f>VLOOKUP(C115,Opportunity!$A$1:$E$487,5,0)</f>
        <v>Small</v>
      </c>
      <c r="B115">
        <f>VLOOKUP(C115,Opportunity!$A$1:$E$487,3,0)</f>
        <v>57</v>
      </c>
      <c r="C115" s="1">
        <v>382</v>
      </c>
      <c r="D115" s="1" t="str">
        <f>+VLOOKUP(F115,'Sales Stage'!$A$1:$C$6,3,0)</f>
        <v>Solution</v>
      </c>
      <c r="E115" s="5">
        <f>+VLOOKUP(F115,'Sales Stage'!$A$1:$C$6,2,0)</f>
        <v>0.4</v>
      </c>
      <c r="F115" s="1">
        <v>3</v>
      </c>
      <c r="G115" s="1" t="str">
        <f>VLOOKUP(J115,Account!$A$1:$D$358,2,0)</f>
        <v>Newcore</v>
      </c>
      <c r="H115" s="1" t="str">
        <f>+VLOOKUP(J115,Account!$A$1:$C$358,3,0)</f>
        <v>East</v>
      </c>
      <c r="I115" s="1" t="str">
        <f>+VLOOKUP(J115,Account!$A$1:$D$358,4,0)</f>
        <v>Large</v>
      </c>
      <c r="J115" s="1">
        <v>296</v>
      </c>
      <c r="K115" s="1" t="str">
        <f>VLOOKUP(M115,Partner!$A$1:$C$102,3,0)</f>
        <v>No</v>
      </c>
      <c r="L115" s="1" t="str">
        <f>VLOOKUP(M115,Partner!$A$1:$B$102,2,0)</f>
        <v>Direct</v>
      </c>
      <c r="M115" s="1">
        <v>22</v>
      </c>
      <c r="N115" s="1" t="str">
        <f>+VLOOKUP(O115,Product!$A$1:$B$26,2,0)</f>
        <v>Gratus</v>
      </c>
      <c r="O115" s="1">
        <v>7</v>
      </c>
      <c r="P115" s="11">
        <v>740103</v>
      </c>
      <c r="Q115" s="3">
        <v>296041.2</v>
      </c>
      <c r="R115" s="1">
        <v>41640</v>
      </c>
      <c r="S115" s="4">
        <v>544.45763888888905</v>
      </c>
      <c r="T115" s="1">
        <v>2015</v>
      </c>
      <c r="U115" s="1">
        <v>6</v>
      </c>
      <c r="V115" s="1" t="s">
        <v>1005</v>
      </c>
    </row>
    <row r="116" spans="1:22" x14ac:dyDescent="0.25">
      <c r="A116" t="str">
        <f>VLOOKUP(C116,Opportunity!$A$1:$E$487,5,0)</f>
        <v>Medium</v>
      </c>
      <c r="B116">
        <f>VLOOKUP(C116,Opportunity!$A$1:$E$487,3,0)</f>
        <v>266</v>
      </c>
      <c r="C116" s="1">
        <v>385</v>
      </c>
      <c r="D116" s="1" t="str">
        <f>+VLOOKUP(F116,'Sales Stage'!$A$1:$C$6,3,0)</f>
        <v>Qualify</v>
      </c>
      <c r="E116" s="5">
        <f>+VLOOKUP(F116,'Sales Stage'!$A$1:$C$6,2,0)</f>
        <v>0.2</v>
      </c>
      <c r="F116" s="1">
        <v>2</v>
      </c>
      <c r="G116" s="1" t="str">
        <f>VLOOKUP(J116,Account!$A$1:$D$358,2,0)</f>
        <v>Tamsonace</v>
      </c>
      <c r="H116" s="1" t="str">
        <f>+VLOOKUP(J116,Account!$A$1:$C$358,3,0)</f>
        <v>East</v>
      </c>
      <c r="I116" s="1" t="str">
        <f>+VLOOKUP(J116,Account!$A$1:$D$358,4,0)</f>
        <v>Strategic</v>
      </c>
      <c r="J116" s="1">
        <v>299</v>
      </c>
      <c r="K116" s="1" t="str">
        <f>VLOOKUP(M116,Partner!$A$1:$C$102,3,0)</f>
        <v>No</v>
      </c>
      <c r="L116" s="1" t="str">
        <f>VLOOKUP(M116,Partner!$A$1:$B$102,2,0)</f>
        <v>Direct</v>
      </c>
      <c r="M116" s="1">
        <v>22</v>
      </c>
      <c r="N116" s="1" t="str">
        <f>+VLOOKUP(O116,Product!$A$1:$B$26,2,0)</f>
        <v>Juvenis</v>
      </c>
      <c r="O116" s="1">
        <v>10</v>
      </c>
      <c r="P116" s="11">
        <v>4415130</v>
      </c>
      <c r="Q116" s="3">
        <v>883026</v>
      </c>
      <c r="R116" s="1">
        <v>41738</v>
      </c>
      <c r="S116" s="4">
        <v>446.45763888888899</v>
      </c>
      <c r="T116" s="1">
        <v>2015</v>
      </c>
      <c r="U116" s="1">
        <v>6</v>
      </c>
      <c r="V116" s="1" t="s">
        <v>1005</v>
      </c>
    </row>
    <row r="117" spans="1:22" x14ac:dyDescent="0.25">
      <c r="A117" t="str">
        <f>VLOOKUP(C117,Opportunity!$A$1:$E$487,5,0)</f>
        <v>Medium</v>
      </c>
      <c r="B117">
        <f>VLOOKUP(C117,Opportunity!$A$1:$E$487,3,0)</f>
        <v>287</v>
      </c>
      <c r="C117" s="1">
        <v>387</v>
      </c>
      <c r="D117" s="1" t="str">
        <f>+VLOOKUP(F117,'Sales Stage'!$A$1:$C$6,3,0)</f>
        <v>Qualify</v>
      </c>
      <c r="E117" s="5">
        <f>+VLOOKUP(F117,'Sales Stage'!$A$1:$C$6,2,0)</f>
        <v>0.2</v>
      </c>
      <c r="F117" s="1">
        <v>2</v>
      </c>
      <c r="G117" s="1" t="str">
        <f>VLOOKUP(J117,Account!$A$1:$D$358,2,0)</f>
        <v>Ozersolcon</v>
      </c>
      <c r="H117" s="1" t="str">
        <f>+VLOOKUP(J117,Account!$A$1:$C$358,3,0)</f>
        <v>East</v>
      </c>
      <c r="I117" s="1" t="str">
        <f>+VLOOKUP(J117,Account!$A$1:$D$358,4,0)</f>
        <v>Strategic</v>
      </c>
      <c r="J117" s="1">
        <v>246</v>
      </c>
      <c r="K117" s="1" t="str">
        <f>VLOOKUP(M117,Partner!$A$1:$C$102,3,0)</f>
        <v>No</v>
      </c>
      <c r="L117" s="1" t="str">
        <f>VLOOKUP(M117,Partner!$A$1:$B$102,2,0)</f>
        <v>Direct</v>
      </c>
      <c r="M117" s="1">
        <v>22</v>
      </c>
      <c r="N117" s="1" t="str">
        <f>+VLOOKUP(O117,Product!$A$1:$B$26,2,0)</f>
        <v>Maximus</v>
      </c>
      <c r="O117" s="1">
        <v>25</v>
      </c>
      <c r="P117" s="11">
        <v>4915845</v>
      </c>
      <c r="Q117" s="3">
        <v>983169</v>
      </c>
      <c r="R117" s="1">
        <v>41656</v>
      </c>
      <c r="S117" s="4">
        <v>528.45763888888905</v>
      </c>
      <c r="T117" s="1">
        <v>2015</v>
      </c>
      <c r="U117" s="1">
        <v>6</v>
      </c>
      <c r="V117" s="1" t="s">
        <v>1005</v>
      </c>
    </row>
    <row r="118" spans="1:22" x14ac:dyDescent="0.25">
      <c r="A118" t="str">
        <f>VLOOKUP(C118,Opportunity!$A$1:$E$487,5,0)</f>
        <v>Large</v>
      </c>
      <c r="B118">
        <f>VLOOKUP(C118,Opportunity!$A$1:$E$487,3,0)</f>
        <v>327</v>
      </c>
      <c r="C118" s="1">
        <v>388</v>
      </c>
      <c r="D118" s="1" t="str">
        <f>+VLOOKUP(F118,'Sales Stage'!$A$1:$C$6,3,0)</f>
        <v>Qualify</v>
      </c>
      <c r="E118" s="5">
        <f>+VLOOKUP(F118,'Sales Stage'!$A$1:$C$6,2,0)</f>
        <v>0.2</v>
      </c>
      <c r="F118" s="1">
        <v>2</v>
      </c>
      <c r="G118" s="1" t="str">
        <f>VLOOKUP(J118,Account!$A$1:$D$358,2,0)</f>
        <v>Latcorporation</v>
      </c>
      <c r="H118" s="1" t="str">
        <f>+VLOOKUP(J118,Account!$A$1:$C$358,3,0)</f>
        <v>West</v>
      </c>
      <c r="I118" s="1" t="str">
        <f>+VLOOKUP(J118,Account!$A$1:$D$358,4,0)</f>
        <v>Large</v>
      </c>
      <c r="J118" s="1">
        <v>301</v>
      </c>
      <c r="K118" s="1" t="str">
        <f>VLOOKUP(M118,Partner!$A$1:$C$102,3,0)</f>
        <v>No</v>
      </c>
      <c r="L118" s="1" t="str">
        <f>VLOOKUP(M118,Partner!$A$1:$B$102,2,0)</f>
        <v>Direct</v>
      </c>
      <c r="M118" s="1">
        <v>22</v>
      </c>
      <c r="N118" s="1" t="str">
        <f>+VLOOKUP(O118,Product!$A$1:$B$26,2,0)</f>
        <v>Bellus</v>
      </c>
      <c r="O118" s="1">
        <v>23</v>
      </c>
      <c r="P118" s="11">
        <v>5672615</v>
      </c>
      <c r="Q118" s="3">
        <v>1134523</v>
      </c>
      <c r="R118" s="1">
        <v>41655</v>
      </c>
      <c r="S118" s="4">
        <v>529.45763888888905</v>
      </c>
      <c r="T118" s="1">
        <v>2015</v>
      </c>
      <c r="U118" s="1">
        <v>6</v>
      </c>
      <c r="V118" s="1" t="s">
        <v>1005</v>
      </c>
    </row>
    <row r="119" spans="1:22" x14ac:dyDescent="0.25">
      <c r="A119" t="str">
        <f>VLOOKUP(C119,Opportunity!$A$1:$E$487,5,0)</f>
        <v>Medium</v>
      </c>
      <c r="B119">
        <f>VLOOKUP(C119,Opportunity!$A$1:$E$487,3,0)</f>
        <v>187</v>
      </c>
      <c r="C119" s="1">
        <v>389</v>
      </c>
      <c r="D119" s="1" t="str">
        <f>+VLOOKUP(F119,'Sales Stage'!$A$1:$C$6,3,0)</f>
        <v>Qualify</v>
      </c>
      <c r="E119" s="5">
        <f>+VLOOKUP(F119,'Sales Stage'!$A$1:$C$6,2,0)</f>
        <v>0.2</v>
      </c>
      <c r="F119" s="1">
        <v>2</v>
      </c>
      <c r="G119" s="1" t="str">
        <f>VLOOKUP(J119,Account!$A$1:$D$358,2,0)</f>
        <v>Damfase</v>
      </c>
      <c r="H119" s="1" t="str">
        <f>+VLOOKUP(J119,Account!$A$1:$C$358,3,0)</f>
        <v>West</v>
      </c>
      <c r="I119" s="1" t="str">
        <f>+VLOOKUP(J119,Account!$A$1:$D$358,4,0)</f>
        <v>Strategic</v>
      </c>
      <c r="J119" s="1">
        <v>302</v>
      </c>
      <c r="K119" s="1" t="str">
        <f>VLOOKUP(M119,Partner!$A$1:$C$102,3,0)</f>
        <v>No</v>
      </c>
      <c r="L119" s="1" t="str">
        <f>VLOOKUP(M119,Partner!$A$1:$B$102,2,0)</f>
        <v>Direct</v>
      </c>
      <c r="M119" s="1">
        <v>22</v>
      </c>
      <c r="N119" s="1" t="str">
        <f>+VLOOKUP(O119,Product!$A$1:$B$26,2,0)</f>
        <v>Omins</v>
      </c>
      <c r="O119" s="1">
        <v>14</v>
      </c>
      <c r="P119" s="11">
        <v>3085396</v>
      </c>
      <c r="Q119" s="3">
        <v>617079.19999999995</v>
      </c>
      <c r="R119" s="1">
        <v>41746</v>
      </c>
      <c r="S119" s="4">
        <v>438.45763888888899</v>
      </c>
      <c r="T119" s="1">
        <v>2015</v>
      </c>
      <c r="U119" s="1">
        <v>6</v>
      </c>
      <c r="V119" s="1" t="s">
        <v>1005</v>
      </c>
    </row>
    <row r="120" spans="1:22" x14ac:dyDescent="0.25">
      <c r="A120" t="str">
        <f>VLOOKUP(C120,Opportunity!$A$1:$E$487,5,0)</f>
        <v>Small</v>
      </c>
      <c r="B120">
        <f>VLOOKUP(C120,Opportunity!$A$1:$E$487,3,0)</f>
        <v>2</v>
      </c>
      <c r="C120" s="1">
        <v>483</v>
      </c>
      <c r="D120" s="1" t="str">
        <f>+VLOOKUP(F120,'Sales Stage'!$A$1:$C$6,3,0)</f>
        <v>Qualify</v>
      </c>
      <c r="E120" s="5">
        <f>+VLOOKUP(F120,'Sales Stage'!$A$1:$C$6,2,0)</f>
        <v>0.2</v>
      </c>
      <c r="F120" s="1">
        <v>2</v>
      </c>
      <c r="G120" s="1" t="str">
        <f>VLOOKUP(J120,Account!$A$1:$D$358,2,0)</f>
        <v>Canlam</v>
      </c>
      <c r="H120" s="1" t="str">
        <f>+VLOOKUP(J120,Account!$A$1:$C$358,3,0)</f>
        <v>East</v>
      </c>
      <c r="I120" s="1" t="str">
        <f>+VLOOKUP(J120,Account!$A$1:$D$358,4,0)</f>
        <v>Large</v>
      </c>
      <c r="J120" s="1">
        <v>356</v>
      </c>
      <c r="K120" s="1" t="str">
        <f>VLOOKUP(M120,Partner!$A$1:$C$102,3,0)</f>
        <v>No</v>
      </c>
      <c r="L120" s="1" t="str">
        <f>VLOOKUP(M120,Partner!$A$1:$B$102,2,0)</f>
        <v>Direct</v>
      </c>
      <c r="M120" s="1">
        <v>22</v>
      </c>
      <c r="N120" s="1" t="str">
        <f>+VLOOKUP(O120,Product!$A$1:$B$26,2,0)</f>
        <v>Lacuna</v>
      </c>
      <c r="O120" s="1">
        <v>11</v>
      </c>
      <c r="P120" s="11">
        <v>24700</v>
      </c>
      <c r="Q120" s="3">
        <v>4940</v>
      </c>
      <c r="R120" s="1">
        <v>41762</v>
      </c>
      <c r="S120" s="4">
        <v>419.45763888888899</v>
      </c>
      <c r="T120" s="1">
        <v>2015</v>
      </c>
      <c r="U120" s="1">
        <v>6</v>
      </c>
      <c r="V120" s="1" t="s">
        <v>1005</v>
      </c>
    </row>
    <row r="121" spans="1:22" x14ac:dyDescent="0.25">
      <c r="A121" t="str">
        <f>VLOOKUP(C121,Opportunity!$A$1:$E$487,5,0)</f>
        <v>Medium</v>
      </c>
      <c r="B121">
        <f>VLOOKUP(C121,Opportunity!$A$1:$E$487,3,0)</f>
        <v>317</v>
      </c>
      <c r="C121" s="1">
        <v>364</v>
      </c>
      <c r="D121" s="1" t="str">
        <f>+VLOOKUP(F121,'Sales Stage'!$A$1:$C$6,3,0)</f>
        <v>Qualify</v>
      </c>
      <c r="E121" s="5">
        <f>+VLOOKUP(F121,'Sales Stage'!$A$1:$C$6,2,0)</f>
        <v>0.2</v>
      </c>
      <c r="F121" s="1">
        <v>2</v>
      </c>
      <c r="G121" s="1" t="str">
        <f>VLOOKUP(J121,Account!$A$1:$D$358,2,0)</f>
        <v>u-bam</v>
      </c>
      <c r="H121" s="1" t="str">
        <f>+VLOOKUP(J121,Account!$A$1:$C$358,3,0)</f>
        <v>Central</v>
      </c>
      <c r="I121" s="1" t="str">
        <f>+VLOOKUP(J121,Account!$A$1:$D$358,4,0)</f>
        <v>Strategic</v>
      </c>
      <c r="J121" s="1">
        <v>285</v>
      </c>
      <c r="K121" s="1" t="str">
        <f>VLOOKUP(M121,Partner!$A$1:$C$102,3,0)</f>
        <v>No</v>
      </c>
      <c r="L121" s="1" t="str">
        <f>VLOOKUP(M121,Partner!$A$1:$B$102,2,0)</f>
        <v>Direct</v>
      </c>
      <c r="M121" s="1">
        <v>22</v>
      </c>
      <c r="N121" s="1" t="str">
        <f>+VLOOKUP(O121,Product!$A$1:$B$26,2,0)</f>
        <v>Decimus</v>
      </c>
      <c r="O121" s="1">
        <v>4</v>
      </c>
      <c r="P121" s="11">
        <v>5438441</v>
      </c>
      <c r="Q121" s="3">
        <v>1087688.2</v>
      </c>
      <c r="R121" s="1">
        <v>41808</v>
      </c>
      <c r="S121" s="4">
        <v>372.45763888888899</v>
      </c>
      <c r="T121" s="1">
        <v>2015</v>
      </c>
      <c r="U121" s="1">
        <v>6</v>
      </c>
      <c r="V121" s="1" t="s">
        <v>1005</v>
      </c>
    </row>
    <row r="122" spans="1:22" x14ac:dyDescent="0.25">
      <c r="A122" t="str">
        <f>VLOOKUP(C122,Opportunity!$A$1:$E$487,5,0)</f>
        <v>Small</v>
      </c>
      <c r="B122">
        <f>VLOOKUP(C122,Opportunity!$A$1:$E$487,3,0)</f>
        <v>130</v>
      </c>
      <c r="C122" s="1">
        <v>357</v>
      </c>
      <c r="D122" s="1" t="str">
        <f>+VLOOKUP(F122,'Sales Stage'!$A$1:$C$6,3,0)</f>
        <v>Qualify</v>
      </c>
      <c r="E122" s="5">
        <f>+VLOOKUP(F122,'Sales Stage'!$A$1:$C$6,2,0)</f>
        <v>0.2</v>
      </c>
      <c r="F122" s="1">
        <v>2</v>
      </c>
      <c r="G122" s="1" t="str">
        <f>VLOOKUP(J122,Account!$A$1:$D$358,2,0)</f>
        <v>Y-dom</v>
      </c>
      <c r="H122" s="1" t="str">
        <f>+VLOOKUP(J122,Account!$A$1:$C$358,3,0)</f>
        <v>East</v>
      </c>
      <c r="I122" s="1" t="str">
        <f>+VLOOKUP(J122,Account!$A$1:$D$358,4,0)</f>
        <v>Large</v>
      </c>
      <c r="J122" s="1">
        <v>279</v>
      </c>
      <c r="K122" s="1" t="str">
        <f>VLOOKUP(M122,Partner!$A$1:$C$102,3,0)</f>
        <v>No</v>
      </c>
      <c r="L122" s="1" t="str">
        <f>VLOOKUP(M122,Partner!$A$1:$B$102,2,0)</f>
        <v>Direct</v>
      </c>
      <c r="M122" s="1">
        <v>22</v>
      </c>
      <c r="N122" s="1" t="str">
        <f>+VLOOKUP(O122,Product!$A$1:$B$26,2,0)</f>
        <v>Umbra</v>
      </c>
      <c r="O122" s="1">
        <v>20</v>
      </c>
      <c r="P122" s="11">
        <v>1922932</v>
      </c>
      <c r="Q122" s="3">
        <v>384586.4</v>
      </c>
      <c r="R122" s="1">
        <v>41714</v>
      </c>
      <c r="S122" s="4">
        <v>464.45763888888899</v>
      </c>
      <c r="T122" s="1">
        <v>2015</v>
      </c>
      <c r="U122" s="1">
        <v>6</v>
      </c>
      <c r="V122" s="1" t="s">
        <v>1005</v>
      </c>
    </row>
    <row r="123" spans="1:22" x14ac:dyDescent="0.25">
      <c r="A123" t="str">
        <f>VLOOKUP(C123,Opportunity!$A$1:$E$487,5,0)</f>
        <v>Small</v>
      </c>
      <c r="B123">
        <f>VLOOKUP(C123,Opportunity!$A$1:$E$487,3,0)</f>
        <v>59</v>
      </c>
      <c r="C123" s="1">
        <v>356</v>
      </c>
      <c r="D123" s="1" t="str">
        <f>+VLOOKUP(F123,'Sales Stage'!$A$1:$C$6,3,0)</f>
        <v>Qualify</v>
      </c>
      <c r="E123" s="5">
        <f>+VLOOKUP(F123,'Sales Stage'!$A$1:$C$6,2,0)</f>
        <v>0.2</v>
      </c>
      <c r="F123" s="1">
        <v>2</v>
      </c>
      <c r="G123" s="1" t="str">
        <f>VLOOKUP(J123,Account!$A$1:$D$358,2,0)</f>
        <v>Ganzit</v>
      </c>
      <c r="H123" s="1" t="str">
        <f>+VLOOKUP(J123,Account!$A$1:$C$358,3,0)</f>
        <v>East</v>
      </c>
      <c r="I123" s="1" t="str">
        <f>+VLOOKUP(J123,Account!$A$1:$D$358,4,0)</f>
        <v>Strategic</v>
      </c>
      <c r="J123" s="1">
        <v>278</v>
      </c>
      <c r="K123" s="1" t="str">
        <f>VLOOKUP(M123,Partner!$A$1:$C$102,3,0)</f>
        <v>No</v>
      </c>
      <c r="L123" s="1" t="str">
        <f>VLOOKUP(M123,Partner!$A$1:$B$102,2,0)</f>
        <v>Direct</v>
      </c>
      <c r="M123" s="1">
        <v>22</v>
      </c>
      <c r="N123" s="1" t="str">
        <f>+VLOOKUP(O123,Product!$A$1:$B$26,2,0)</f>
        <v>Umbra</v>
      </c>
      <c r="O123" s="1">
        <v>20</v>
      </c>
      <c r="P123" s="11">
        <v>767582</v>
      </c>
      <c r="Q123" s="3">
        <v>153516.4</v>
      </c>
      <c r="R123" s="1">
        <v>41763</v>
      </c>
      <c r="S123" s="4">
        <v>409.45763888888899</v>
      </c>
      <c r="T123" s="1">
        <v>2015</v>
      </c>
      <c r="U123" s="1">
        <v>6</v>
      </c>
      <c r="V123" s="1" t="s">
        <v>1005</v>
      </c>
    </row>
    <row r="124" spans="1:22" x14ac:dyDescent="0.25">
      <c r="A124" t="str">
        <f>VLOOKUP(C124,Opportunity!$A$1:$E$487,5,0)</f>
        <v>Small</v>
      </c>
      <c r="B124">
        <f>VLOOKUP(C124,Opportunity!$A$1:$E$487,3,0)</f>
        <v>110</v>
      </c>
      <c r="C124" s="1">
        <v>179</v>
      </c>
      <c r="D124" s="1" t="str">
        <f>+VLOOKUP(F124,'Sales Stage'!$A$1:$C$6,3,0)</f>
        <v>Qualify</v>
      </c>
      <c r="E124" s="5">
        <f>+VLOOKUP(F124,'Sales Stage'!$A$1:$C$6,2,0)</f>
        <v>0.2</v>
      </c>
      <c r="F124" s="1">
        <v>2</v>
      </c>
      <c r="G124" s="1" t="str">
        <f>VLOOKUP(J124,Account!$A$1:$D$358,2,0)</f>
        <v>Dongfind</v>
      </c>
      <c r="H124" s="1" t="str">
        <f>+VLOOKUP(J124,Account!$A$1:$C$358,3,0)</f>
        <v>East</v>
      </c>
      <c r="I124" s="1" t="str">
        <f>+VLOOKUP(J124,Account!$A$1:$D$358,4,0)</f>
        <v>Small &amp; Medium</v>
      </c>
      <c r="J124" s="1">
        <v>143</v>
      </c>
      <c r="K124" s="1" t="str">
        <f>VLOOKUP(M124,Partner!$A$1:$C$102,3,0)</f>
        <v>No</v>
      </c>
      <c r="L124" s="1" t="str">
        <f>VLOOKUP(M124,Partner!$A$1:$B$102,2,0)</f>
        <v>Direct</v>
      </c>
      <c r="M124" s="1">
        <v>22</v>
      </c>
      <c r="N124" s="1" t="str">
        <f>+VLOOKUP(O124,Product!$A$1:$B$26,2,0)</f>
        <v>Quanti</v>
      </c>
      <c r="O124" s="1">
        <v>16</v>
      </c>
      <c r="P124" s="11">
        <v>1646049</v>
      </c>
      <c r="Q124" s="3">
        <v>329209.8</v>
      </c>
      <c r="R124" s="1">
        <v>41731</v>
      </c>
      <c r="S124" s="4">
        <v>439.45763888888899</v>
      </c>
      <c r="T124" s="1">
        <v>2015</v>
      </c>
      <c r="U124" s="1">
        <v>6</v>
      </c>
      <c r="V124" s="1" t="s">
        <v>1005</v>
      </c>
    </row>
    <row r="125" spans="1:22" x14ac:dyDescent="0.25">
      <c r="A125" t="str">
        <f>VLOOKUP(C125,Opportunity!$A$1:$E$487,5,0)</f>
        <v>Small</v>
      </c>
      <c r="B125">
        <f>VLOOKUP(C125,Opportunity!$A$1:$E$487,3,0)</f>
        <v>138</v>
      </c>
      <c r="C125" s="1">
        <v>181</v>
      </c>
      <c r="D125" s="1" t="str">
        <f>+VLOOKUP(F125,'Sales Stage'!$A$1:$C$6,3,0)</f>
        <v>Qualify</v>
      </c>
      <c r="E125" s="5">
        <f>+VLOOKUP(F125,'Sales Stage'!$A$1:$C$6,2,0)</f>
        <v>0.2</v>
      </c>
      <c r="F125" s="1">
        <v>2</v>
      </c>
      <c r="G125" s="1" t="str">
        <f>VLOOKUP(J125,Account!$A$1:$D$358,2,0)</f>
        <v>Zamsanfind</v>
      </c>
      <c r="H125" s="1" t="str">
        <f>+VLOOKUP(J125,Account!$A$1:$C$358,3,0)</f>
        <v>East</v>
      </c>
      <c r="I125" s="1" t="str">
        <f>+VLOOKUP(J125,Account!$A$1:$D$358,4,0)</f>
        <v>Small &amp; Medium</v>
      </c>
      <c r="J125" s="1">
        <v>145</v>
      </c>
      <c r="K125" s="1" t="str">
        <f>VLOOKUP(M125,Partner!$A$1:$C$102,3,0)</f>
        <v>No</v>
      </c>
      <c r="L125" s="1" t="str">
        <f>VLOOKUP(M125,Partner!$A$1:$B$102,2,0)</f>
        <v>Direct</v>
      </c>
      <c r="M125" s="1">
        <v>22</v>
      </c>
      <c r="N125" s="1" t="str">
        <f>+VLOOKUP(O125,Product!$A$1:$B$26,2,0)</f>
        <v>Bellus</v>
      </c>
      <c r="O125" s="1">
        <v>23</v>
      </c>
      <c r="P125" s="11">
        <v>2121888</v>
      </c>
      <c r="Q125" s="3">
        <v>424377.59999999998</v>
      </c>
      <c r="R125" s="1">
        <v>41681</v>
      </c>
      <c r="S125" s="4">
        <v>489.45763888888899</v>
      </c>
      <c r="T125" s="1">
        <v>2015</v>
      </c>
      <c r="U125" s="1">
        <v>6</v>
      </c>
      <c r="V125" s="1" t="s">
        <v>1005</v>
      </c>
    </row>
    <row r="126" spans="1:22" x14ac:dyDescent="0.25">
      <c r="A126" t="str">
        <f>VLOOKUP(C126,Opportunity!$A$1:$E$487,5,0)</f>
        <v>Medium</v>
      </c>
      <c r="B126">
        <f>VLOOKUP(C126,Opportunity!$A$1:$E$487,3,0)</f>
        <v>162</v>
      </c>
      <c r="C126" s="1">
        <v>183</v>
      </c>
      <c r="D126" s="1" t="str">
        <f>+VLOOKUP(F126,'Sales Stage'!$A$1:$C$6,3,0)</f>
        <v>Qualify</v>
      </c>
      <c r="E126" s="5">
        <f>+VLOOKUP(F126,'Sales Stage'!$A$1:$C$6,2,0)</f>
        <v>0.2</v>
      </c>
      <c r="F126" s="1">
        <v>2</v>
      </c>
      <c r="G126" s="1" t="str">
        <f>VLOOKUP(J126,Account!$A$1:$D$358,2,0)</f>
        <v>Finviacore</v>
      </c>
      <c r="H126" s="1" t="str">
        <f>+VLOOKUP(J126,Account!$A$1:$C$358,3,0)</f>
        <v>East</v>
      </c>
      <c r="I126" s="1" t="str">
        <f>+VLOOKUP(J126,Account!$A$1:$D$358,4,0)</f>
        <v>Small &amp; Medium</v>
      </c>
      <c r="J126" s="1">
        <v>147</v>
      </c>
      <c r="K126" s="1" t="str">
        <f>VLOOKUP(M126,Partner!$A$1:$C$102,3,0)</f>
        <v>No</v>
      </c>
      <c r="L126" s="1" t="str">
        <f>VLOOKUP(M126,Partner!$A$1:$B$102,2,0)</f>
        <v>Direct</v>
      </c>
      <c r="M126" s="1">
        <v>22</v>
      </c>
      <c r="N126" s="1" t="str">
        <f>+VLOOKUP(O126,Product!$A$1:$B$26,2,0)</f>
        <v>Bellus</v>
      </c>
      <c r="O126" s="1">
        <v>23</v>
      </c>
      <c r="P126" s="11">
        <v>2461379</v>
      </c>
      <c r="Q126" s="3">
        <v>492275.8</v>
      </c>
      <c r="R126" s="1">
        <v>41730</v>
      </c>
      <c r="S126" s="4">
        <v>440.45763888888899</v>
      </c>
      <c r="T126" s="1">
        <v>2015</v>
      </c>
      <c r="U126" s="1">
        <v>6</v>
      </c>
      <c r="V126" s="1" t="s">
        <v>1005</v>
      </c>
    </row>
    <row r="127" spans="1:22" x14ac:dyDescent="0.25">
      <c r="A127" t="str">
        <f>VLOOKUP(C127,Opportunity!$A$1:$E$487,5,0)</f>
        <v>Small</v>
      </c>
      <c r="B127">
        <f>VLOOKUP(C127,Opportunity!$A$1:$E$487,3,0)</f>
        <v>149</v>
      </c>
      <c r="C127" s="1">
        <v>184</v>
      </c>
      <c r="D127" s="1" t="str">
        <f>+VLOOKUP(F127,'Sales Stage'!$A$1:$C$6,3,0)</f>
        <v>Solution</v>
      </c>
      <c r="E127" s="5">
        <f>+VLOOKUP(F127,'Sales Stage'!$A$1:$C$6,2,0)</f>
        <v>0.4</v>
      </c>
      <c r="F127" s="1">
        <v>3</v>
      </c>
      <c r="G127" s="1" t="str">
        <f>VLOOKUP(J127,Account!$A$1:$D$358,2,0)</f>
        <v>Truetanin</v>
      </c>
      <c r="H127" s="1" t="str">
        <f>+VLOOKUP(J127,Account!$A$1:$C$358,3,0)</f>
        <v>East</v>
      </c>
      <c r="I127" s="1" t="str">
        <f>+VLOOKUP(J127,Account!$A$1:$D$358,4,0)</f>
        <v>Small &amp; Medium</v>
      </c>
      <c r="J127" s="1">
        <v>148</v>
      </c>
      <c r="K127" s="1" t="str">
        <f>VLOOKUP(M127,Partner!$A$1:$C$102,3,0)</f>
        <v>No</v>
      </c>
      <c r="L127" s="1" t="str">
        <f>VLOOKUP(M127,Partner!$A$1:$B$102,2,0)</f>
        <v>Direct</v>
      </c>
      <c r="M127" s="1">
        <v>22</v>
      </c>
      <c r="N127" s="1" t="str">
        <f>+VLOOKUP(O127,Product!$A$1:$B$26,2,0)</f>
        <v>Sato</v>
      </c>
      <c r="O127" s="1">
        <v>18</v>
      </c>
      <c r="P127" s="11">
        <v>2211507</v>
      </c>
      <c r="Q127" s="3">
        <v>884602.8</v>
      </c>
      <c r="R127" s="1">
        <v>41805</v>
      </c>
      <c r="S127" s="4">
        <v>365.45763888888899</v>
      </c>
      <c r="T127" s="1">
        <v>2015</v>
      </c>
      <c r="U127" s="1">
        <v>6</v>
      </c>
      <c r="V127" s="1" t="s">
        <v>1005</v>
      </c>
    </row>
    <row r="128" spans="1:22" x14ac:dyDescent="0.25">
      <c r="A128" t="str">
        <f>VLOOKUP(C128,Opportunity!$A$1:$E$487,5,0)</f>
        <v>Small</v>
      </c>
      <c r="B128">
        <f>VLOOKUP(C128,Opportunity!$A$1:$E$487,3,0)</f>
        <v>145</v>
      </c>
      <c r="C128" s="1">
        <v>55</v>
      </c>
      <c r="D128" s="1" t="str">
        <f>+VLOOKUP(F128,'Sales Stage'!$A$1:$C$6,3,0)</f>
        <v>Qualify</v>
      </c>
      <c r="E128" s="5">
        <f>+VLOOKUP(F128,'Sales Stage'!$A$1:$C$6,2,0)</f>
        <v>0.2</v>
      </c>
      <c r="F128" s="1">
        <v>2</v>
      </c>
      <c r="G128" s="1" t="str">
        <f>VLOOKUP(J128,Account!$A$1:$D$358,2,0)</f>
        <v>zumplus</v>
      </c>
      <c r="H128" s="1" t="str">
        <f>+VLOOKUP(J128,Account!$A$1:$C$358,3,0)</f>
        <v>East</v>
      </c>
      <c r="I128" s="1" t="str">
        <f>+VLOOKUP(J128,Account!$A$1:$D$358,4,0)</f>
        <v>Strategic</v>
      </c>
      <c r="J128" s="1">
        <v>11</v>
      </c>
      <c r="K128" s="1" t="str">
        <f>VLOOKUP(M128,Partner!$A$1:$C$102,3,0)</f>
        <v>No</v>
      </c>
      <c r="L128" s="1" t="str">
        <f>VLOOKUP(M128,Partner!$A$1:$B$102,2,0)</f>
        <v>Direct</v>
      </c>
      <c r="M128" s="1">
        <v>22</v>
      </c>
      <c r="N128" s="1" t="str">
        <f>+VLOOKUP(O128,Product!$A$1:$B$26,2,0)</f>
        <v>Talus</v>
      </c>
      <c r="O128" s="1">
        <v>19</v>
      </c>
      <c r="P128" s="11">
        <v>2185792</v>
      </c>
      <c r="Q128" s="3">
        <v>437158.40000000002</v>
      </c>
      <c r="R128" s="1">
        <v>41699</v>
      </c>
      <c r="S128" s="4">
        <v>457.45763888888899</v>
      </c>
      <c r="T128" s="1">
        <v>2015</v>
      </c>
      <c r="U128" s="1">
        <v>6</v>
      </c>
      <c r="V128" s="1" t="s">
        <v>1005</v>
      </c>
    </row>
    <row r="129" spans="1:22" x14ac:dyDescent="0.25">
      <c r="A129" t="str">
        <f>VLOOKUP(C129,Opportunity!$A$1:$E$487,5,0)</f>
        <v>Medium</v>
      </c>
      <c r="B129">
        <f>VLOOKUP(C129,Opportunity!$A$1:$E$487,3,0)</f>
        <v>179</v>
      </c>
      <c r="C129" s="1">
        <v>70</v>
      </c>
      <c r="D129" s="1" t="str">
        <f>+VLOOKUP(F129,'Sales Stage'!$A$1:$C$6,3,0)</f>
        <v>Qualify</v>
      </c>
      <c r="E129" s="5">
        <f>+VLOOKUP(F129,'Sales Stage'!$A$1:$C$6,2,0)</f>
        <v>0.2</v>
      </c>
      <c r="F129" s="1">
        <v>2</v>
      </c>
      <c r="G129" s="1" t="str">
        <f>VLOOKUP(J129,Account!$A$1:$D$358,2,0)</f>
        <v>zumplus</v>
      </c>
      <c r="H129" s="1" t="str">
        <f>+VLOOKUP(J129,Account!$A$1:$C$358,3,0)</f>
        <v>East</v>
      </c>
      <c r="I129" s="1" t="str">
        <f>+VLOOKUP(J129,Account!$A$1:$D$358,4,0)</f>
        <v>Strategic</v>
      </c>
      <c r="J129" s="1">
        <v>11</v>
      </c>
      <c r="K129" s="1" t="str">
        <f>VLOOKUP(M129,Partner!$A$1:$C$102,3,0)</f>
        <v>No</v>
      </c>
      <c r="L129" s="1" t="str">
        <f>VLOOKUP(M129,Partner!$A$1:$B$102,2,0)</f>
        <v>Direct</v>
      </c>
      <c r="M129" s="1">
        <v>22</v>
      </c>
      <c r="N129" s="1" t="str">
        <f>+VLOOKUP(O129,Product!$A$1:$B$26,2,0)</f>
        <v>Fatum</v>
      </c>
      <c r="O129" s="1">
        <v>6</v>
      </c>
      <c r="P129" s="11">
        <v>2707103</v>
      </c>
      <c r="Q129" s="3">
        <v>541420.6</v>
      </c>
      <c r="R129" s="1">
        <v>41760</v>
      </c>
      <c r="S129" s="4">
        <v>396.45763888888899</v>
      </c>
      <c r="T129" s="1">
        <v>2015</v>
      </c>
      <c r="U129" s="1">
        <v>6</v>
      </c>
      <c r="V129" s="1" t="s">
        <v>1005</v>
      </c>
    </row>
    <row r="130" spans="1:22" x14ac:dyDescent="0.25">
      <c r="A130" t="str">
        <f>VLOOKUP(C130,Opportunity!$A$1:$E$487,5,0)</f>
        <v>Small</v>
      </c>
      <c r="B130">
        <f>VLOOKUP(C130,Opportunity!$A$1:$E$487,3,0)</f>
        <v>16</v>
      </c>
      <c r="C130" s="1">
        <v>342</v>
      </c>
      <c r="D130" s="1" t="str">
        <f>+VLOOKUP(F130,'Sales Stage'!$A$1:$C$6,3,0)</f>
        <v>Qualify</v>
      </c>
      <c r="E130" s="5">
        <f>+VLOOKUP(F130,'Sales Stage'!$A$1:$C$6,2,0)</f>
        <v>0.2</v>
      </c>
      <c r="F130" s="1">
        <v>2</v>
      </c>
      <c r="G130" s="1" t="str">
        <f>VLOOKUP(J130,Account!$A$1:$D$358,2,0)</f>
        <v>Zontone</v>
      </c>
      <c r="H130" s="1" t="str">
        <f>+VLOOKUP(J130,Account!$A$1:$C$358,3,0)</f>
        <v>West</v>
      </c>
      <c r="I130" s="1" t="str">
        <f>+VLOOKUP(J130,Account!$A$1:$D$358,4,0)</f>
        <v>Strategic</v>
      </c>
      <c r="J130" s="1">
        <v>265</v>
      </c>
      <c r="K130" s="1" t="str">
        <f>VLOOKUP(M130,Partner!$A$1:$C$102,3,0)</f>
        <v>No</v>
      </c>
      <c r="L130" s="1" t="str">
        <f>VLOOKUP(M130,Partner!$A$1:$B$102,2,0)</f>
        <v>Direct</v>
      </c>
      <c r="M130" s="1">
        <v>22</v>
      </c>
      <c r="N130" s="1" t="str">
        <f>+VLOOKUP(O130,Product!$A$1:$B$26,2,0)</f>
        <v>Omins</v>
      </c>
      <c r="O130" s="1">
        <v>14</v>
      </c>
      <c r="P130" s="11">
        <v>126582</v>
      </c>
      <c r="Q130" s="3">
        <v>25316.400000000001</v>
      </c>
      <c r="R130" s="1">
        <v>41730</v>
      </c>
      <c r="S130" s="4">
        <v>426.45763888888899</v>
      </c>
      <c r="T130" s="1">
        <v>2015</v>
      </c>
      <c r="U130" s="1">
        <v>6</v>
      </c>
      <c r="V130" s="1" t="s">
        <v>1005</v>
      </c>
    </row>
    <row r="131" spans="1:22" x14ac:dyDescent="0.25">
      <c r="A131" t="str">
        <f>VLOOKUP(C131,Opportunity!$A$1:$E$487,5,0)</f>
        <v>Small</v>
      </c>
      <c r="B131">
        <f>VLOOKUP(C131,Opportunity!$A$1:$E$487,3,0)</f>
        <v>66</v>
      </c>
      <c r="C131" s="1">
        <v>180</v>
      </c>
      <c r="D131" s="1" t="str">
        <f>+VLOOKUP(F131,'Sales Stage'!$A$1:$C$6,3,0)</f>
        <v>Qualify</v>
      </c>
      <c r="E131" s="5">
        <f>+VLOOKUP(F131,'Sales Stage'!$A$1:$C$6,2,0)</f>
        <v>0.2</v>
      </c>
      <c r="F131" s="1">
        <v>2</v>
      </c>
      <c r="G131" s="1" t="str">
        <f>VLOOKUP(J131,Account!$A$1:$D$358,2,0)</f>
        <v>Indigoice</v>
      </c>
      <c r="H131" s="1" t="str">
        <f>+VLOOKUP(J131,Account!$A$1:$C$358,3,0)</f>
        <v>East</v>
      </c>
      <c r="I131" s="1" t="str">
        <f>+VLOOKUP(J131,Account!$A$1:$D$358,4,0)</f>
        <v>Small &amp; Medium</v>
      </c>
      <c r="J131" s="1">
        <v>144</v>
      </c>
      <c r="K131" s="1" t="str">
        <f>VLOOKUP(M131,Partner!$A$1:$C$102,3,0)</f>
        <v>No</v>
      </c>
      <c r="L131" s="1" t="str">
        <f>VLOOKUP(M131,Partner!$A$1:$B$102,2,0)</f>
        <v>Direct</v>
      </c>
      <c r="M131" s="1">
        <v>22</v>
      </c>
      <c r="N131" s="1" t="str">
        <f>+VLOOKUP(O131,Product!$A$1:$B$26,2,0)</f>
        <v>Aqua</v>
      </c>
      <c r="O131" s="1">
        <v>22</v>
      </c>
      <c r="P131" s="11">
        <v>930892</v>
      </c>
      <c r="Q131" s="3">
        <v>186178.4</v>
      </c>
      <c r="R131" s="1">
        <v>41754</v>
      </c>
      <c r="S131" s="4">
        <v>401.45763888888899</v>
      </c>
      <c r="T131" s="1">
        <v>2015</v>
      </c>
      <c r="U131" s="1">
        <v>5</v>
      </c>
      <c r="V131" s="1" t="s">
        <v>1006</v>
      </c>
    </row>
    <row r="132" spans="1:22" x14ac:dyDescent="0.25">
      <c r="A132" t="str">
        <f>VLOOKUP(C132,Opportunity!$A$1:$E$487,5,0)</f>
        <v>Small</v>
      </c>
      <c r="B132">
        <f>VLOOKUP(C132,Opportunity!$A$1:$E$487,3,0)</f>
        <v>15</v>
      </c>
      <c r="C132" s="1">
        <v>402</v>
      </c>
      <c r="D132" s="1" t="str">
        <f>+VLOOKUP(F132,'Sales Stage'!$A$1:$C$6,3,0)</f>
        <v>Solution</v>
      </c>
      <c r="E132" s="5">
        <f>+VLOOKUP(F132,'Sales Stage'!$A$1:$C$6,2,0)</f>
        <v>0.4</v>
      </c>
      <c r="F132" s="1">
        <v>3</v>
      </c>
      <c r="G132" s="1" t="str">
        <f>VLOOKUP(J132,Account!$A$1:$D$358,2,0)</f>
        <v>statzim</v>
      </c>
      <c r="H132" s="1" t="str">
        <f>+VLOOKUP(J132,Account!$A$1:$C$358,3,0)</f>
        <v>East</v>
      </c>
      <c r="I132" s="1" t="str">
        <f>+VLOOKUP(J132,Account!$A$1:$D$358,4,0)</f>
        <v>Strategic</v>
      </c>
      <c r="J132" s="1">
        <v>239</v>
      </c>
      <c r="K132" s="1" t="str">
        <f>VLOOKUP(M132,Partner!$A$1:$C$102,3,0)</f>
        <v>No</v>
      </c>
      <c r="L132" s="1" t="str">
        <f>VLOOKUP(M132,Partner!$A$1:$B$102,2,0)</f>
        <v>Direct</v>
      </c>
      <c r="M132" s="1">
        <v>22</v>
      </c>
      <c r="N132" s="1" t="str">
        <f>+VLOOKUP(O132,Product!$A$1:$B$26,2,0)</f>
        <v>Vero</v>
      </c>
      <c r="O132" s="1">
        <v>21</v>
      </c>
      <c r="P132" s="11">
        <v>124644</v>
      </c>
      <c r="Q132" s="3">
        <v>49857.599999999999</v>
      </c>
      <c r="R132" s="1">
        <v>41751</v>
      </c>
      <c r="S132" s="4">
        <v>404.45763888888899</v>
      </c>
      <c r="T132" s="1">
        <v>2015</v>
      </c>
      <c r="U132" s="1">
        <v>5</v>
      </c>
      <c r="V132" s="1" t="s">
        <v>1006</v>
      </c>
    </row>
    <row r="133" spans="1:22" x14ac:dyDescent="0.25">
      <c r="A133" t="str">
        <f>VLOOKUP(C133,Opportunity!$A$1:$E$487,5,0)</f>
        <v>Small</v>
      </c>
      <c r="B133">
        <f>VLOOKUP(C133,Opportunity!$A$1:$E$487,3,0)</f>
        <v>103</v>
      </c>
      <c r="C133" s="1">
        <v>480</v>
      </c>
      <c r="D133" s="1" t="str">
        <f>+VLOOKUP(F133,'Sales Stage'!$A$1:$C$6,3,0)</f>
        <v>Solution</v>
      </c>
      <c r="E133" s="5">
        <f>+VLOOKUP(F133,'Sales Stage'!$A$1:$C$6,2,0)</f>
        <v>0.4</v>
      </c>
      <c r="F133" s="1">
        <v>3</v>
      </c>
      <c r="G133" s="1" t="str">
        <f>VLOOKUP(J133,Account!$A$1:$D$358,2,0)</f>
        <v>Goodplex</v>
      </c>
      <c r="H133" s="1" t="str">
        <f>+VLOOKUP(J133,Account!$A$1:$C$358,3,0)</f>
        <v>Central</v>
      </c>
      <c r="I133" s="1" t="str">
        <f>+VLOOKUP(J133,Account!$A$1:$D$358,4,0)</f>
        <v>Strategic</v>
      </c>
      <c r="J133" s="1">
        <v>69</v>
      </c>
      <c r="K133" s="1" t="str">
        <f>VLOOKUP(M133,Partner!$A$1:$C$102,3,0)</f>
        <v>No</v>
      </c>
      <c r="L133" s="1" t="str">
        <f>VLOOKUP(M133,Partner!$A$1:$B$102,2,0)</f>
        <v>Direct</v>
      </c>
      <c r="M133" s="1">
        <v>22</v>
      </c>
      <c r="N133" s="1" t="str">
        <f>+VLOOKUP(O133,Product!$A$1:$B$26,2,0)</f>
        <v>Bellus</v>
      </c>
      <c r="O133" s="1">
        <v>23</v>
      </c>
      <c r="P133" s="11">
        <v>1513800</v>
      </c>
      <c r="Q133" s="3">
        <v>605520</v>
      </c>
      <c r="R133" s="1">
        <v>41731</v>
      </c>
      <c r="S133" s="4">
        <v>424.45763888888899</v>
      </c>
      <c r="T133" s="1">
        <v>2015</v>
      </c>
      <c r="U133" s="1">
        <v>5</v>
      </c>
      <c r="V133" s="1" t="s">
        <v>1006</v>
      </c>
    </row>
    <row r="134" spans="1:22" x14ac:dyDescent="0.25">
      <c r="A134" t="str">
        <f>VLOOKUP(C134,Opportunity!$A$1:$E$487,5,0)</f>
        <v>Small</v>
      </c>
      <c r="B134">
        <f>VLOOKUP(C134,Opportunity!$A$1:$E$487,3,0)</f>
        <v>61</v>
      </c>
      <c r="C134" s="1">
        <v>301</v>
      </c>
      <c r="D134" s="1" t="str">
        <f>+VLOOKUP(F134,'Sales Stage'!$A$1:$C$6,3,0)</f>
        <v>Qualify</v>
      </c>
      <c r="E134" s="5">
        <f>+VLOOKUP(F134,'Sales Stage'!$A$1:$C$6,2,0)</f>
        <v>0.2</v>
      </c>
      <c r="F134" s="1">
        <v>2</v>
      </c>
      <c r="G134" s="1" t="str">
        <f>VLOOKUP(J134,Account!$A$1:$D$358,2,0)</f>
        <v>Linedom</v>
      </c>
      <c r="H134" s="1" t="str">
        <f>+VLOOKUP(J134,Account!$A$1:$C$358,3,0)</f>
        <v>Central</v>
      </c>
      <c r="I134" s="1" t="str">
        <f>+VLOOKUP(J134,Account!$A$1:$D$358,4,0)</f>
        <v>Strategic</v>
      </c>
      <c r="J134" s="1">
        <v>237</v>
      </c>
      <c r="K134" s="1" t="str">
        <f>VLOOKUP(M134,Partner!$A$1:$C$102,3,0)</f>
        <v>No</v>
      </c>
      <c r="L134" s="1" t="str">
        <f>VLOOKUP(M134,Partner!$A$1:$B$102,2,0)</f>
        <v>Direct</v>
      </c>
      <c r="M134" s="1">
        <v>22</v>
      </c>
      <c r="N134" s="1" t="str">
        <f>+VLOOKUP(O134,Product!$A$1:$B$26,2,0)</f>
        <v>Quanti</v>
      </c>
      <c r="O134" s="1">
        <v>16</v>
      </c>
      <c r="P134" s="11">
        <v>825397</v>
      </c>
      <c r="Q134" s="3">
        <v>165079.4</v>
      </c>
      <c r="R134" s="1">
        <v>41699</v>
      </c>
      <c r="S134" s="4">
        <v>454.45763888888899</v>
      </c>
      <c r="T134" s="1">
        <v>2015</v>
      </c>
      <c r="U134" s="1">
        <v>5</v>
      </c>
      <c r="V134" s="1" t="s">
        <v>1006</v>
      </c>
    </row>
    <row r="135" spans="1:22" x14ac:dyDescent="0.25">
      <c r="A135" t="str">
        <f>VLOOKUP(C135,Opportunity!$A$1:$E$487,5,0)</f>
        <v>Small</v>
      </c>
      <c r="B135">
        <f>VLOOKUP(C135,Opportunity!$A$1:$E$487,3,0)</f>
        <v>131</v>
      </c>
      <c r="C135" s="1">
        <v>343</v>
      </c>
      <c r="D135" s="1" t="str">
        <f>+VLOOKUP(F135,'Sales Stage'!$A$1:$C$6,3,0)</f>
        <v>Proposal</v>
      </c>
      <c r="E135" s="5">
        <f>+VLOOKUP(F135,'Sales Stage'!$A$1:$C$6,2,0)</f>
        <v>0.6</v>
      </c>
      <c r="F135" s="1">
        <v>4</v>
      </c>
      <c r="G135" s="1" t="str">
        <f>VLOOKUP(J135,Account!$A$1:$D$358,2,0)</f>
        <v>J-hatfan</v>
      </c>
      <c r="H135" s="1" t="str">
        <f>+VLOOKUP(J135,Account!$A$1:$C$358,3,0)</f>
        <v>East</v>
      </c>
      <c r="I135" s="1" t="str">
        <f>+VLOOKUP(J135,Account!$A$1:$D$358,4,0)</f>
        <v>Strategic</v>
      </c>
      <c r="J135" s="1">
        <v>266</v>
      </c>
      <c r="K135" s="1" t="str">
        <f>VLOOKUP(M135,Partner!$A$1:$C$102,3,0)</f>
        <v>No</v>
      </c>
      <c r="L135" s="1" t="str">
        <f>VLOOKUP(M135,Partner!$A$1:$B$102,2,0)</f>
        <v>Direct</v>
      </c>
      <c r="M135" s="1">
        <v>22</v>
      </c>
      <c r="N135" s="1" t="str">
        <f>+VLOOKUP(O135,Product!$A$1:$B$26,2,0)</f>
        <v>Decimus</v>
      </c>
      <c r="O135" s="1">
        <v>4</v>
      </c>
      <c r="P135" s="11">
        <v>1935082</v>
      </c>
      <c r="Q135" s="3">
        <v>1161049.2</v>
      </c>
      <c r="R135" s="1">
        <v>41780</v>
      </c>
      <c r="S135" s="4">
        <v>373.45763888888899</v>
      </c>
      <c r="T135" s="1">
        <v>2015</v>
      </c>
      <c r="U135" s="1">
        <v>5</v>
      </c>
      <c r="V135" s="1" t="s">
        <v>1006</v>
      </c>
    </row>
    <row r="136" spans="1:22" x14ac:dyDescent="0.25">
      <c r="A136" t="str">
        <f>VLOOKUP(C136,Opportunity!$A$1:$E$487,5,0)</f>
        <v>Medium</v>
      </c>
      <c r="B136">
        <f>VLOOKUP(C136,Opportunity!$A$1:$E$487,3,0)</f>
        <v>169</v>
      </c>
      <c r="C136" s="1">
        <v>368</v>
      </c>
      <c r="D136" s="1" t="str">
        <f>+VLOOKUP(F136,'Sales Stage'!$A$1:$C$6,3,0)</f>
        <v>Solution</v>
      </c>
      <c r="E136" s="5">
        <f>+VLOOKUP(F136,'Sales Stage'!$A$1:$C$6,2,0)</f>
        <v>0.4</v>
      </c>
      <c r="F136" s="1">
        <v>3</v>
      </c>
      <c r="G136" s="1" t="str">
        <f>VLOOKUP(J136,Account!$A$1:$D$358,2,0)</f>
        <v>Voltamcore</v>
      </c>
      <c r="H136" s="1" t="str">
        <f>+VLOOKUP(J136,Account!$A$1:$C$358,3,0)</f>
        <v>East</v>
      </c>
      <c r="I136" s="1" t="str">
        <f>+VLOOKUP(J136,Account!$A$1:$D$358,4,0)</f>
        <v>Strategic</v>
      </c>
      <c r="J136" s="1">
        <v>78</v>
      </c>
      <c r="K136" s="1" t="str">
        <f>VLOOKUP(M136,Partner!$A$1:$C$102,3,0)</f>
        <v>No</v>
      </c>
      <c r="L136" s="1" t="str">
        <f>VLOOKUP(M136,Partner!$A$1:$B$102,2,0)</f>
        <v>Direct</v>
      </c>
      <c r="M136" s="1">
        <v>22</v>
      </c>
      <c r="N136" s="1" t="str">
        <f>+VLOOKUP(O136,Product!$A$1:$B$26,2,0)</f>
        <v>Carmen</v>
      </c>
      <c r="O136" s="1">
        <v>24</v>
      </c>
      <c r="P136" s="11">
        <v>2589863</v>
      </c>
      <c r="Q136" s="3">
        <v>1035945.2</v>
      </c>
      <c r="R136" s="1">
        <v>41786</v>
      </c>
      <c r="S136" s="4">
        <v>367.45763888888899</v>
      </c>
      <c r="T136" s="1">
        <v>2015</v>
      </c>
      <c r="U136" s="1">
        <v>5</v>
      </c>
      <c r="V136" s="1" t="s">
        <v>1006</v>
      </c>
    </row>
    <row r="137" spans="1:22" x14ac:dyDescent="0.25">
      <c r="A137" t="str">
        <f>VLOOKUP(C137,Opportunity!$A$1:$E$487,5,0)</f>
        <v>Small</v>
      </c>
      <c r="B137">
        <f>VLOOKUP(C137,Opportunity!$A$1:$E$487,3,0)</f>
        <v>160</v>
      </c>
      <c r="C137" s="1">
        <v>468</v>
      </c>
      <c r="D137" s="1" t="str">
        <f>+VLOOKUP(F137,'Sales Stage'!$A$1:$C$6,3,0)</f>
        <v>Solution</v>
      </c>
      <c r="E137" s="5">
        <f>+VLOOKUP(F137,'Sales Stage'!$A$1:$C$6,2,0)</f>
        <v>0.4</v>
      </c>
      <c r="F137" s="1">
        <v>3</v>
      </c>
      <c r="G137" s="1" t="str">
        <f>VLOOKUP(J137,Account!$A$1:$D$358,2,0)</f>
        <v>Villafase</v>
      </c>
      <c r="H137" s="1" t="str">
        <f>+VLOOKUP(J137,Account!$A$1:$C$358,3,0)</f>
        <v>East</v>
      </c>
      <c r="I137" s="1" t="str">
        <f>+VLOOKUP(J137,Account!$A$1:$D$358,4,0)</f>
        <v>Strategic</v>
      </c>
      <c r="J137" s="1">
        <v>350</v>
      </c>
      <c r="K137" s="1" t="str">
        <f>VLOOKUP(M137,Partner!$A$1:$C$102,3,0)</f>
        <v>No</v>
      </c>
      <c r="L137" s="1" t="str">
        <f>VLOOKUP(M137,Partner!$A$1:$B$102,2,0)</f>
        <v>Direct</v>
      </c>
      <c r="M137" s="1">
        <v>22</v>
      </c>
      <c r="N137" s="1" t="str">
        <f>+VLOOKUP(O137,Product!$A$1:$B$26,2,0)</f>
        <v>Maximus</v>
      </c>
      <c r="O137" s="1">
        <v>25</v>
      </c>
      <c r="P137" s="11">
        <v>2401584</v>
      </c>
      <c r="Q137" s="3">
        <v>960633.6</v>
      </c>
      <c r="R137" s="1">
        <v>41660</v>
      </c>
      <c r="S137" s="4">
        <v>486.45763888888899</v>
      </c>
      <c r="T137" s="1">
        <v>2015</v>
      </c>
      <c r="U137" s="1">
        <v>5</v>
      </c>
      <c r="V137" s="1" t="s">
        <v>1006</v>
      </c>
    </row>
    <row r="138" spans="1:22" x14ac:dyDescent="0.25">
      <c r="A138" t="str">
        <f>VLOOKUP(C138,Opportunity!$A$1:$E$487,5,0)</f>
        <v>Large</v>
      </c>
      <c r="B138">
        <f>VLOOKUP(C138,Opportunity!$A$1:$E$487,3,0)</f>
        <v>406</v>
      </c>
      <c r="C138" s="1">
        <v>322</v>
      </c>
      <c r="D138" s="1" t="str">
        <f>+VLOOKUP(F138,'Sales Stage'!$A$1:$C$6,3,0)</f>
        <v>Solution</v>
      </c>
      <c r="E138" s="5">
        <f>+VLOOKUP(F138,'Sales Stage'!$A$1:$C$6,2,0)</f>
        <v>0.4</v>
      </c>
      <c r="F138" s="1">
        <v>3</v>
      </c>
      <c r="G138" s="1" t="str">
        <f>VLOOKUP(J138,Account!$A$1:$D$358,2,0)</f>
        <v>Isvialax</v>
      </c>
      <c r="H138" s="1" t="str">
        <f>+VLOOKUP(J138,Account!$A$1:$C$358,3,0)</f>
        <v>East</v>
      </c>
      <c r="I138" s="1" t="str">
        <f>+VLOOKUP(J138,Account!$A$1:$D$358,4,0)</f>
        <v>Strategic</v>
      </c>
      <c r="J138" s="1">
        <v>249</v>
      </c>
      <c r="K138" s="1" t="str">
        <f>VLOOKUP(M138,Partner!$A$1:$C$102,3,0)</f>
        <v>No</v>
      </c>
      <c r="L138" s="1" t="str">
        <f>VLOOKUP(M138,Partner!$A$1:$B$102,2,0)</f>
        <v>Direct</v>
      </c>
      <c r="M138" s="1">
        <v>22</v>
      </c>
      <c r="N138" s="1" t="str">
        <f>+VLOOKUP(O138,Product!$A$1:$B$26,2,0)</f>
        <v>Campana</v>
      </c>
      <c r="O138" s="1">
        <v>3</v>
      </c>
      <c r="P138" s="11">
        <v>7708066</v>
      </c>
      <c r="Q138" s="3">
        <v>3083226.4</v>
      </c>
      <c r="R138" s="1">
        <v>41732</v>
      </c>
      <c r="S138" s="4">
        <v>408.45763888888899</v>
      </c>
      <c r="T138" s="1">
        <v>2015</v>
      </c>
      <c r="U138" s="1">
        <v>5</v>
      </c>
      <c r="V138" s="1" t="s">
        <v>1006</v>
      </c>
    </row>
    <row r="139" spans="1:22" x14ac:dyDescent="0.25">
      <c r="A139" t="str">
        <f>VLOOKUP(C139,Opportunity!$A$1:$E$487,5,0)</f>
        <v>Medium</v>
      </c>
      <c r="B139">
        <f>VLOOKUP(C139,Opportunity!$A$1:$E$487,3,0)</f>
        <v>276</v>
      </c>
      <c r="C139" s="1">
        <v>319</v>
      </c>
      <c r="D139" s="1" t="str">
        <f>+VLOOKUP(F139,'Sales Stage'!$A$1:$C$6,3,0)</f>
        <v>Solution</v>
      </c>
      <c r="E139" s="5">
        <f>+VLOOKUP(F139,'Sales Stage'!$A$1:$C$6,2,0)</f>
        <v>0.4</v>
      </c>
      <c r="F139" s="1">
        <v>3</v>
      </c>
      <c r="G139" s="1" t="str">
        <f>VLOOKUP(J139,Account!$A$1:$D$358,2,0)</f>
        <v>Xxx-ice</v>
      </c>
      <c r="H139" s="1" t="str">
        <f>+VLOOKUP(J139,Account!$A$1:$C$358,3,0)</f>
        <v>East</v>
      </c>
      <c r="I139" s="1" t="str">
        <f>+VLOOKUP(J139,Account!$A$1:$D$358,4,0)</f>
        <v>Strategic</v>
      </c>
      <c r="J139" s="1">
        <v>247</v>
      </c>
      <c r="K139" s="1" t="str">
        <f>VLOOKUP(M139,Partner!$A$1:$C$102,3,0)</f>
        <v>No</v>
      </c>
      <c r="L139" s="1" t="str">
        <f>VLOOKUP(M139,Partner!$A$1:$B$102,2,0)</f>
        <v>Direct</v>
      </c>
      <c r="M139" s="1">
        <v>22</v>
      </c>
      <c r="N139" s="1" t="str">
        <f>+VLOOKUP(O139,Product!$A$1:$B$26,2,0)</f>
        <v>Vero</v>
      </c>
      <c r="O139" s="1">
        <v>21</v>
      </c>
      <c r="P139" s="11">
        <v>4697562</v>
      </c>
      <c r="Q139" s="3">
        <v>1879024.8</v>
      </c>
      <c r="R139" s="1">
        <v>41647</v>
      </c>
      <c r="S139" s="4">
        <v>491.45763888888899</v>
      </c>
      <c r="T139" s="1">
        <v>2015</v>
      </c>
      <c r="U139" s="1">
        <v>5</v>
      </c>
      <c r="V139" s="1" t="s">
        <v>1006</v>
      </c>
    </row>
    <row r="140" spans="1:22" x14ac:dyDescent="0.25">
      <c r="A140" t="str">
        <f>VLOOKUP(C140,Opportunity!$A$1:$E$487,5,0)</f>
        <v>Small</v>
      </c>
      <c r="B140">
        <f>VLOOKUP(C140,Opportunity!$A$1:$E$487,3,0)</f>
        <v>74</v>
      </c>
      <c r="C140" s="1">
        <v>309</v>
      </c>
      <c r="D140" s="1" t="str">
        <f>+VLOOKUP(F140,'Sales Stage'!$A$1:$C$6,3,0)</f>
        <v>Qualify</v>
      </c>
      <c r="E140" s="5">
        <f>+VLOOKUP(F140,'Sales Stage'!$A$1:$C$6,2,0)</f>
        <v>0.2</v>
      </c>
      <c r="F140" s="1">
        <v>2</v>
      </c>
      <c r="G140" s="1" t="str">
        <f>VLOOKUP(J140,Account!$A$1:$D$358,2,0)</f>
        <v>Tonelectronics</v>
      </c>
      <c r="H140" s="1" t="str">
        <f>+VLOOKUP(J140,Account!$A$1:$C$358,3,0)</f>
        <v>East</v>
      </c>
      <c r="I140" s="1" t="str">
        <f>+VLOOKUP(J140,Account!$A$1:$D$358,4,0)</f>
        <v>Large</v>
      </c>
      <c r="J140" s="1">
        <v>156</v>
      </c>
      <c r="K140" s="1" t="str">
        <f>VLOOKUP(M140,Partner!$A$1:$C$102,3,0)</f>
        <v>No</v>
      </c>
      <c r="L140" s="1" t="str">
        <f>VLOOKUP(M140,Partner!$A$1:$B$102,2,0)</f>
        <v>Direct</v>
      </c>
      <c r="M140" s="1">
        <v>22</v>
      </c>
      <c r="N140" s="1" t="str">
        <f>+VLOOKUP(O140,Product!$A$1:$B$26,2,0)</f>
        <v>Talus</v>
      </c>
      <c r="O140" s="1">
        <v>19</v>
      </c>
      <c r="P140" s="11">
        <v>1076689</v>
      </c>
      <c r="Q140" s="3">
        <v>215337.8</v>
      </c>
      <c r="R140" s="1">
        <v>41640</v>
      </c>
      <c r="S140" s="4">
        <v>485.45763888888899</v>
      </c>
      <c r="T140" s="1">
        <v>2015</v>
      </c>
      <c r="U140" s="1">
        <v>5</v>
      </c>
      <c r="V140" s="1" t="s">
        <v>1006</v>
      </c>
    </row>
    <row r="141" spans="1:22" x14ac:dyDescent="0.25">
      <c r="A141" t="str">
        <f>VLOOKUP(C141,Opportunity!$A$1:$E$487,5,0)</f>
        <v>Medium</v>
      </c>
      <c r="B141">
        <f>VLOOKUP(C141,Opportunity!$A$1:$E$487,3,0)</f>
        <v>298</v>
      </c>
      <c r="C141" s="1">
        <v>366</v>
      </c>
      <c r="D141" s="1" t="str">
        <f>+VLOOKUP(F141,'Sales Stage'!$A$1:$C$6,3,0)</f>
        <v>Qualify</v>
      </c>
      <c r="E141" s="5">
        <f>+VLOOKUP(F141,'Sales Stage'!$A$1:$C$6,2,0)</f>
        <v>0.2</v>
      </c>
      <c r="F141" s="1">
        <v>2</v>
      </c>
      <c r="G141" s="1" t="str">
        <f>VLOOKUP(J141,Account!$A$1:$D$358,2,0)</f>
        <v>fixzim</v>
      </c>
      <c r="H141" s="1" t="str">
        <f>+VLOOKUP(J141,Account!$A$1:$C$358,3,0)</f>
        <v>Central</v>
      </c>
      <c r="I141" s="1" t="str">
        <f>+VLOOKUP(J141,Account!$A$1:$D$358,4,0)</f>
        <v>Large</v>
      </c>
      <c r="J141" s="1">
        <v>229</v>
      </c>
      <c r="K141" s="1" t="str">
        <f>VLOOKUP(M141,Partner!$A$1:$C$102,3,0)</f>
        <v>No</v>
      </c>
      <c r="L141" s="1" t="str">
        <f>VLOOKUP(M141,Partner!$A$1:$B$102,2,0)</f>
        <v>Direct</v>
      </c>
      <c r="M141" s="1">
        <v>22</v>
      </c>
      <c r="N141" s="1" t="str">
        <f>+VLOOKUP(O141,Product!$A$1:$B$26,2,0)</f>
        <v>Aqua</v>
      </c>
      <c r="O141" s="1">
        <v>22</v>
      </c>
      <c r="P141" s="11">
        <v>5034222</v>
      </c>
      <c r="Q141" s="3">
        <v>1006844.4</v>
      </c>
      <c r="R141" s="1">
        <v>41640</v>
      </c>
      <c r="S141" s="4">
        <v>485.45763888888899</v>
      </c>
      <c r="T141" s="1">
        <v>2015</v>
      </c>
      <c r="U141" s="1">
        <v>5</v>
      </c>
      <c r="V141" s="1" t="s">
        <v>1006</v>
      </c>
    </row>
    <row r="142" spans="1:22" x14ac:dyDescent="0.25">
      <c r="A142" t="str">
        <f>VLOOKUP(C142,Opportunity!$A$1:$E$487,5,0)</f>
        <v>Small</v>
      </c>
      <c r="B142">
        <f>VLOOKUP(C142,Opportunity!$A$1:$E$487,3,0)</f>
        <v>34</v>
      </c>
      <c r="C142" s="1">
        <v>482</v>
      </c>
      <c r="D142" s="1" t="str">
        <f>+VLOOKUP(F142,'Sales Stage'!$A$1:$C$6,3,0)</f>
        <v>Solution</v>
      </c>
      <c r="E142" s="5">
        <f>+VLOOKUP(F142,'Sales Stage'!$A$1:$C$6,2,0)</f>
        <v>0.4</v>
      </c>
      <c r="F142" s="1">
        <v>3</v>
      </c>
      <c r="G142" s="1" t="str">
        <f>VLOOKUP(J142,Account!$A$1:$D$358,2,0)</f>
        <v>Indicore</v>
      </c>
      <c r="H142" s="1" t="str">
        <f>+VLOOKUP(J142,Account!$A$1:$C$358,3,0)</f>
        <v>Central</v>
      </c>
      <c r="I142" s="1" t="str">
        <f>+VLOOKUP(J142,Account!$A$1:$D$358,4,0)</f>
        <v>Strategic</v>
      </c>
      <c r="J142" s="1">
        <v>324</v>
      </c>
      <c r="K142" s="1" t="str">
        <f>VLOOKUP(M142,Partner!$A$1:$C$102,3,0)</f>
        <v>No</v>
      </c>
      <c r="L142" s="1" t="str">
        <f>VLOOKUP(M142,Partner!$A$1:$B$102,2,0)</f>
        <v>Direct</v>
      </c>
      <c r="M142" s="1">
        <v>22</v>
      </c>
      <c r="N142" s="1" t="str">
        <f>+VLOOKUP(O142,Product!$A$1:$B$26,2,0)</f>
        <v>Vero</v>
      </c>
      <c r="O142" s="1">
        <v>21</v>
      </c>
      <c r="P142" s="11">
        <v>366600</v>
      </c>
      <c r="Q142" s="3">
        <v>146640</v>
      </c>
      <c r="R142" s="1">
        <v>41760</v>
      </c>
      <c r="S142" s="4">
        <v>365.45763888888899</v>
      </c>
      <c r="T142" s="1">
        <v>2015</v>
      </c>
      <c r="U142" s="1">
        <v>5</v>
      </c>
      <c r="V142" s="1" t="s">
        <v>1006</v>
      </c>
    </row>
    <row r="143" spans="1:22" x14ac:dyDescent="0.25">
      <c r="A143" t="str">
        <f>VLOOKUP(C143,Opportunity!$A$1:$E$487,5,0)</f>
        <v>Small</v>
      </c>
      <c r="B143">
        <f>VLOOKUP(C143,Opportunity!$A$1:$E$487,3,0)</f>
        <v>25</v>
      </c>
      <c r="C143" s="1">
        <v>325</v>
      </c>
      <c r="D143" s="1" t="str">
        <f>+VLOOKUP(F143,'Sales Stage'!$A$1:$C$6,3,0)</f>
        <v>Solution</v>
      </c>
      <c r="E143" s="5">
        <f>+VLOOKUP(F143,'Sales Stage'!$A$1:$C$6,2,0)</f>
        <v>0.4</v>
      </c>
      <c r="F143" s="1">
        <v>3</v>
      </c>
      <c r="G143" s="1" t="str">
        <f>VLOOKUP(J143,Account!$A$1:$D$358,2,0)</f>
        <v>Zathlex</v>
      </c>
      <c r="H143" s="1" t="str">
        <f>+VLOOKUP(J143,Account!$A$1:$C$358,3,0)</f>
        <v>Central</v>
      </c>
      <c r="I143" s="1" t="str">
        <f>+VLOOKUP(J143,Account!$A$1:$D$358,4,0)</f>
        <v>Large</v>
      </c>
      <c r="J143" s="1">
        <v>7</v>
      </c>
      <c r="K143" s="1" t="str">
        <f>VLOOKUP(M143,Partner!$A$1:$C$102,3,0)</f>
        <v>No</v>
      </c>
      <c r="L143" s="1" t="str">
        <f>VLOOKUP(M143,Partner!$A$1:$B$102,2,0)</f>
        <v>Direct</v>
      </c>
      <c r="M143" s="1">
        <v>22</v>
      </c>
      <c r="N143" s="1" t="str">
        <f>+VLOOKUP(O143,Product!$A$1:$B$26,2,0)</f>
        <v>Gratus</v>
      </c>
      <c r="O143" s="1">
        <v>7</v>
      </c>
      <c r="P143" s="11">
        <v>234823</v>
      </c>
      <c r="Q143" s="3">
        <v>93929.2</v>
      </c>
      <c r="R143" s="1">
        <v>41706</v>
      </c>
      <c r="S143" s="4">
        <v>418.45763888888899</v>
      </c>
      <c r="T143" s="1">
        <v>2015</v>
      </c>
      <c r="U143" s="1">
        <v>4</v>
      </c>
      <c r="V143" s="1" t="s">
        <v>1007</v>
      </c>
    </row>
    <row r="144" spans="1:22" x14ac:dyDescent="0.25">
      <c r="A144" t="str">
        <f>VLOOKUP(C144,Opportunity!$A$1:$E$487,5,0)</f>
        <v>Medium</v>
      </c>
      <c r="B144">
        <f>VLOOKUP(C144,Opportunity!$A$1:$E$487,3,0)</f>
        <v>244</v>
      </c>
      <c r="C144" s="1">
        <v>191</v>
      </c>
      <c r="D144" s="1" t="str">
        <f>+VLOOKUP(F144,'Sales Stage'!$A$1:$C$6,3,0)</f>
        <v>Qualify</v>
      </c>
      <c r="E144" s="5">
        <f>+VLOOKUP(F144,'Sales Stage'!$A$1:$C$6,2,0)</f>
        <v>0.2</v>
      </c>
      <c r="F144" s="1">
        <v>2</v>
      </c>
      <c r="G144" s="1" t="str">
        <f>VLOOKUP(J144,Account!$A$1:$D$358,2,0)</f>
        <v>Standrill</v>
      </c>
      <c r="H144" s="1" t="str">
        <f>+VLOOKUP(J144,Account!$A$1:$C$358,3,0)</f>
        <v>East</v>
      </c>
      <c r="I144" s="1" t="str">
        <f>+VLOOKUP(J144,Account!$A$1:$D$358,4,0)</f>
        <v>Small &amp; Medium</v>
      </c>
      <c r="J144" s="1">
        <v>118</v>
      </c>
      <c r="K144" s="1" t="str">
        <f>VLOOKUP(M144,Partner!$A$1:$C$102,3,0)</f>
        <v>No</v>
      </c>
      <c r="L144" s="1" t="str">
        <f>VLOOKUP(M144,Partner!$A$1:$B$102,2,0)</f>
        <v>Direct</v>
      </c>
      <c r="M144" s="1">
        <v>22</v>
      </c>
      <c r="N144" s="1" t="str">
        <f>+VLOOKUP(O144,Product!$A$1:$B$26,2,0)</f>
        <v>Habitus</v>
      </c>
      <c r="O144" s="1">
        <v>8</v>
      </c>
      <c r="P144" s="11">
        <v>4020340</v>
      </c>
      <c r="Q144" s="3">
        <v>804068</v>
      </c>
      <c r="R144" s="1">
        <v>41684</v>
      </c>
      <c r="S144" s="4">
        <v>440.45763888888899</v>
      </c>
      <c r="T144" s="1">
        <v>2015</v>
      </c>
      <c r="U144" s="1">
        <v>4</v>
      </c>
      <c r="V144" s="1" t="s">
        <v>1007</v>
      </c>
    </row>
    <row r="145" spans="1:22" x14ac:dyDescent="0.25">
      <c r="A145" t="str">
        <f>VLOOKUP(C145,Opportunity!$A$1:$E$487,5,0)</f>
        <v>Small</v>
      </c>
      <c r="B145">
        <f>VLOOKUP(C145,Opportunity!$A$1:$E$487,3,0)</f>
        <v>32</v>
      </c>
      <c r="C145" s="1">
        <v>171</v>
      </c>
      <c r="D145" s="1" t="str">
        <f>+VLOOKUP(F145,'Sales Stage'!$A$1:$C$6,3,0)</f>
        <v>Qualify</v>
      </c>
      <c r="E145" s="5">
        <f>+VLOOKUP(F145,'Sales Stage'!$A$1:$C$6,2,0)</f>
        <v>0.2</v>
      </c>
      <c r="F145" s="1">
        <v>2</v>
      </c>
      <c r="G145" s="1" t="str">
        <f>VLOOKUP(J145,Account!$A$1:$D$358,2,0)</f>
        <v>Opecore</v>
      </c>
      <c r="H145" s="1" t="str">
        <f>+VLOOKUP(J145,Account!$A$1:$C$358,3,0)</f>
        <v>East</v>
      </c>
      <c r="I145" s="1" t="str">
        <f>+VLOOKUP(J145,Account!$A$1:$D$358,4,0)</f>
        <v>Small &amp; Medium</v>
      </c>
      <c r="J145" s="1">
        <v>138</v>
      </c>
      <c r="K145" s="1" t="str">
        <f>VLOOKUP(M145,Partner!$A$1:$C$102,3,0)</f>
        <v>No</v>
      </c>
      <c r="L145" s="1" t="str">
        <f>VLOOKUP(M145,Partner!$A$1:$B$102,2,0)</f>
        <v>Direct</v>
      </c>
      <c r="M145" s="1">
        <v>22</v>
      </c>
      <c r="N145" s="1" t="str">
        <f>+VLOOKUP(O145,Product!$A$1:$B$26,2,0)</f>
        <v>Fatum</v>
      </c>
      <c r="O145" s="1">
        <v>6</v>
      </c>
      <c r="P145" s="11">
        <v>356848</v>
      </c>
      <c r="Q145" s="3">
        <v>71369.600000000006</v>
      </c>
      <c r="R145" s="1">
        <v>41662</v>
      </c>
      <c r="S145" s="4">
        <v>462.45763888888899</v>
      </c>
      <c r="T145" s="1">
        <v>2015</v>
      </c>
      <c r="U145" s="1">
        <v>4</v>
      </c>
      <c r="V145" s="1" t="s">
        <v>1007</v>
      </c>
    </row>
    <row r="146" spans="1:22" x14ac:dyDescent="0.25">
      <c r="A146" t="str">
        <f>VLOOKUP(C146,Opportunity!$A$1:$E$487,5,0)</f>
        <v>Small</v>
      </c>
      <c r="B146">
        <f>VLOOKUP(C146,Opportunity!$A$1:$E$487,3,0)</f>
        <v>91</v>
      </c>
      <c r="C146" s="1">
        <v>195</v>
      </c>
      <c r="D146" s="1" t="str">
        <f>+VLOOKUP(F146,'Sales Stage'!$A$1:$C$6,3,0)</f>
        <v>Solution</v>
      </c>
      <c r="E146" s="5">
        <f>+VLOOKUP(F146,'Sales Stage'!$A$1:$C$6,2,0)</f>
        <v>0.4</v>
      </c>
      <c r="F146" s="1">
        <v>3</v>
      </c>
      <c r="G146" s="1" t="str">
        <f>VLOOKUP(J146,Account!$A$1:$D$358,2,0)</f>
        <v>Truehouse</v>
      </c>
      <c r="H146" s="1" t="str">
        <f>+VLOOKUP(J146,Account!$A$1:$C$358,3,0)</f>
        <v>Central</v>
      </c>
      <c r="I146" s="1" t="str">
        <f>+VLOOKUP(J146,Account!$A$1:$D$358,4,0)</f>
        <v>Strategic</v>
      </c>
      <c r="J146" s="1">
        <v>158</v>
      </c>
      <c r="K146" s="1" t="str">
        <f>VLOOKUP(M146,Partner!$A$1:$C$102,3,0)</f>
        <v>No</v>
      </c>
      <c r="L146" s="1" t="str">
        <f>VLOOKUP(M146,Partner!$A$1:$B$102,2,0)</f>
        <v>Direct</v>
      </c>
      <c r="M146" s="1">
        <v>22</v>
      </c>
      <c r="N146" s="1" t="str">
        <f>+VLOOKUP(O146,Product!$A$1:$B$26,2,0)</f>
        <v>Bellus</v>
      </c>
      <c r="O146" s="1">
        <v>23</v>
      </c>
      <c r="P146" s="11">
        <v>1374975</v>
      </c>
      <c r="Q146" s="3">
        <v>549990</v>
      </c>
      <c r="R146" s="1">
        <v>41743</v>
      </c>
      <c r="S146" s="4">
        <v>381.45763888888899</v>
      </c>
      <c r="T146" s="1">
        <v>2015</v>
      </c>
      <c r="U146" s="1">
        <v>4</v>
      </c>
      <c r="V146" s="1" t="s">
        <v>1007</v>
      </c>
    </row>
    <row r="147" spans="1:22" x14ac:dyDescent="0.25">
      <c r="A147" t="str">
        <f>VLOOKUP(C147,Opportunity!$A$1:$E$487,5,0)</f>
        <v>Medium</v>
      </c>
      <c r="B147">
        <f>VLOOKUP(C147,Opportunity!$A$1:$E$487,3,0)</f>
        <v>313</v>
      </c>
      <c r="C147" s="1">
        <v>208</v>
      </c>
      <c r="D147" s="1" t="str">
        <f>+VLOOKUP(F147,'Sales Stage'!$A$1:$C$6,3,0)</f>
        <v>Qualify</v>
      </c>
      <c r="E147" s="5">
        <f>+VLOOKUP(F147,'Sales Stage'!$A$1:$C$6,2,0)</f>
        <v>0.2</v>
      </c>
      <c r="F147" s="1">
        <v>2</v>
      </c>
      <c r="G147" s="1" t="str">
        <f>VLOOKUP(J147,Account!$A$1:$D$358,2,0)</f>
        <v>Matstreet</v>
      </c>
      <c r="H147" s="1" t="str">
        <f>+VLOOKUP(J147,Account!$A$1:$C$358,3,0)</f>
        <v>East</v>
      </c>
      <c r="I147" s="1" t="str">
        <f>+VLOOKUP(J147,Account!$A$1:$D$358,4,0)</f>
        <v>Strategic</v>
      </c>
      <c r="J147" s="1">
        <v>164</v>
      </c>
      <c r="K147" s="1" t="str">
        <f>VLOOKUP(M147,Partner!$A$1:$C$102,3,0)</f>
        <v>No</v>
      </c>
      <c r="L147" s="1" t="str">
        <f>VLOOKUP(M147,Partner!$A$1:$B$102,2,0)</f>
        <v>Direct</v>
      </c>
      <c r="M147" s="1">
        <v>22</v>
      </c>
      <c r="N147" s="1" t="str">
        <f>+VLOOKUP(O147,Product!$A$1:$B$26,2,0)</f>
        <v>Talus</v>
      </c>
      <c r="O147" s="1">
        <v>19</v>
      </c>
      <c r="P147" s="11">
        <v>5314380</v>
      </c>
      <c r="Q147" s="3">
        <v>1062876</v>
      </c>
      <c r="R147" s="1">
        <v>41726</v>
      </c>
      <c r="S147" s="4">
        <v>398.45763888888899</v>
      </c>
      <c r="T147" s="1">
        <v>2015</v>
      </c>
      <c r="U147" s="1">
        <v>4</v>
      </c>
      <c r="V147" s="1" t="s">
        <v>1007</v>
      </c>
    </row>
    <row r="148" spans="1:22" x14ac:dyDescent="0.25">
      <c r="A148" t="str">
        <f>VLOOKUP(C148,Opportunity!$A$1:$E$487,5,0)</f>
        <v>Medium</v>
      </c>
      <c r="B148">
        <f>VLOOKUP(C148,Opportunity!$A$1:$E$487,3,0)</f>
        <v>282</v>
      </c>
      <c r="C148" s="1">
        <v>340</v>
      </c>
      <c r="D148" s="1" t="str">
        <f>+VLOOKUP(F148,'Sales Stage'!$A$1:$C$6,3,0)</f>
        <v>Proposal</v>
      </c>
      <c r="E148" s="5">
        <f>+VLOOKUP(F148,'Sales Stage'!$A$1:$C$6,2,0)</f>
        <v>0.6</v>
      </c>
      <c r="F148" s="1">
        <v>4</v>
      </c>
      <c r="G148" s="1" t="str">
        <f>VLOOKUP(J148,Account!$A$1:$D$358,2,0)</f>
        <v>Sumgreen</v>
      </c>
      <c r="H148" s="1" t="str">
        <f>+VLOOKUP(J148,Account!$A$1:$C$358,3,0)</f>
        <v>West</v>
      </c>
      <c r="I148" s="1" t="str">
        <f>+VLOOKUP(J148,Account!$A$1:$D$358,4,0)</f>
        <v>Strategic</v>
      </c>
      <c r="J148" s="1">
        <v>263</v>
      </c>
      <c r="K148" s="1" t="str">
        <f>VLOOKUP(M148,Partner!$A$1:$C$102,3,0)</f>
        <v>No</v>
      </c>
      <c r="L148" s="1" t="str">
        <f>VLOOKUP(M148,Partner!$A$1:$B$102,2,0)</f>
        <v>Direct</v>
      </c>
      <c r="M148" s="1">
        <v>22</v>
      </c>
      <c r="N148" s="1" t="str">
        <f>+VLOOKUP(O148,Product!$A$1:$B$26,2,0)</f>
        <v>Basium</v>
      </c>
      <c r="O148" s="1">
        <v>2</v>
      </c>
      <c r="P148" s="11">
        <v>4780762</v>
      </c>
      <c r="Q148" s="3">
        <v>2868457.2</v>
      </c>
      <c r="R148" s="1">
        <v>41699</v>
      </c>
      <c r="S148" s="4">
        <v>425.45763888888899</v>
      </c>
      <c r="T148" s="1">
        <v>2015</v>
      </c>
      <c r="U148" s="1">
        <v>4</v>
      </c>
      <c r="V148" s="1" t="s">
        <v>1007</v>
      </c>
    </row>
    <row r="149" spans="1:22" x14ac:dyDescent="0.25">
      <c r="A149" t="str">
        <f>VLOOKUP(C149,Opportunity!$A$1:$E$487,5,0)</f>
        <v>Medium</v>
      </c>
      <c r="B149">
        <f>VLOOKUP(C149,Opportunity!$A$1:$E$487,3,0)</f>
        <v>230</v>
      </c>
      <c r="C149" s="1">
        <v>429</v>
      </c>
      <c r="D149" s="1" t="str">
        <f>+VLOOKUP(F149,'Sales Stage'!$A$1:$C$6,3,0)</f>
        <v>Qualify</v>
      </c>
      <c r="E149" s="5">
        <f>+VLOOKUP(F149,'Sales Stage'!$A$1:$C$6,2,0)</f>
        <v>0.2</v>
      </c>
      <c r="F149" s="1">
        <v>2</v>
      </c>
      <c r="G149" s="1" t="str">
        <f>VLOOKUP(J149,Account!$A$1:$D$358,2,0)</f>
        <v>Donzozing</v>
      </c>
      <c r="H149" s="1" t="str">
        <f>+VLOOKUP(J149,Account!$A$1:$C$358,3,0)</f>
        <v>East</v>
      </c>
      <c r="I149" s="1" t="str">
        <f>+VLOOKUP(J149,Account!$A$1:$D$358,4,0)</f>
        <v>Strategic</v>
      </c>
      <c r="J149" s="1">
        <v>330</v>
      </c>
      <c r="K149" s="1" t="str">
        <f>VLOOKUP(M149,Partner!$A$1:$C$102,3,0)</f>
        <v>No</v>
      </c>
      <c r="L149" s="1" t="str">
        <f>VLOOKUP(M149,Partner!$A$1:$B$102,2,0)</f>
        <v>Direct</v>
      </c>
      <c r="M149" s="1">
        <v>22</v>
      </c>
      <c r="N149" s="1" t="str">
        <f>+VLOOKUP(O149,Product!$A$1:$B$26,2,0)</f>
        <v>Recolo</v>
      </c>
      <c r="O149" s="1">
        <v>17</v>
      </c>
      <c r="P149" s="11">
        <v>3718538</v>
      </c>
      <c r="Q149" s="3">
        <v>743707.6</v>
      </c>
      <c r="R149" s="1">
        <v>41742</v>
      </c>
      <c r="S149" s="4">
        <v>382.45763888888899</v>
      </c>
      <c r="T149" s="1">
        <v>2015</v>
      </c>
      <c r="U149" s="1">
        <v>4</v>
      </c>
      <c r="V149" s="1" t="s">
        <v>1007</v>
      </c>
    </row>
    <row r="150" spans="1:22" x14ac:dyDescent="0.25">
      <c r="A150" t="str">
        <f>VLOOKUP(C150,Opportunity!$A$1:$E$487,5,0)</f>
        <v>Small</v>
      </c>
      <c r="B150">
        <f>VLOOKUP(C150,Opportunity!$A$1:$E$487,3,0)</f>
        <v>92</v>
      </c>
      <c r="C150" s="1">
        <v>345</v>
      </c>
      <c r="D150" s="1" t="str">
        <f>+VLOOKUP(F150,'Sales Stage'!$A$1:$C$6,3,0)</f>
        <v>Qualify</v>
      </c>
      <c r="E150" s="5">
        <f>+VLOOKUP(F150,'Sales Stage'!$A$1:$C$6,2,0)</f>
        <v>0.2</v>
      </c>
      <c r="F150" s="1">
        <v>2</v>
      </c>
      <c r="G150" s="1" t="str">
        <f>VLOOKUP(J150,Account!$A$1:$D$358,2,0)</f>
        <v>Qvokaycom</v>
      </c>
      <c r="H150" s="1" t="str">
        <f>+VLOOKUP(J150,Account!$A$1:$C$358,3,0)</f>
        <v>East</v>
      </c>
      <c r="I150" s="1" t="str">
        <f>+VLOOKUP(J150,Account!$A$1:$D$358,4,0)</f>
        <v>Large</v>
      </c>
      <c r="J150" s="1">
        <v>268</v>
      </c>
      <c r="K150" s="1" t="str">
        <f>VLOOKUP(M150,Partner!$A$1:$C$102,3,0)</f>
        <v>No</v>
      </c>
      <c r="L150" s="1" t="str">
        <f>VLOOKUP(M150,Partner!$A$1:$B$102,2,0)</f>
        <v>Direct</v>
      </c>
      <c r="M150" s="1">
        <v>22</v>
      </c>
      <c r="N150" s="1" t="str">
        <f>+VLOOKUP(O150,Product!$A$1:$B$26,2,0)</f>
        <v>Campana</v>
      </c>
      <c r="O150" s="1">
        <v>3</v>
      </c>
      <c r="P150" s="11">
        <v>1418229</v>
      </c>
      <c r="Q150" s="3">
        <v>283645.8</v>
      </c>
      <c r="R150" s="1">
        <v>41734</v>
      </c>
      <c r="S150" s="4">
        <v>389.45763888888899</v>
      </c>
      <c r="T150" s="1">
        <v>2015</v>
      </c>
      <c r="U150" s="1">
        <v>4</v>
      </c>
      <c r="V150" s="1" t="s">
        <v>1007</v>
      </c>
    </row>
    <row r="151" spans="1:22" x14ac:dyDescent="0.25">
      <c r="A151" t="str">
        <f>VLOOKUP(C151,Opportunity!$A$1:$E$487,5,0)</f>
        <v>Medium</v>
      </c>
      <c r="B151">
        <f>VLOOKUP(C151,Opportunity!$A$1:$E$487,3,0)</f>
        <v>268</v>
      </c>
      <c r="C151" s="1">
        <v>376</v>
      </c>
      <c r="D151" s="1" t="str">
        <f>+VLOOKUP(F151,'Sales Stage'!$A$1:$C$6,3,0)</f>
        <v>Solution</v>
      </c>
      <c r="E151" s="5">
        <f>+VLOOKUP(F151,'Sales Stage'!$A$1:$C$6,2,0)</f>
        <v>0.4</v>
      </c>
      <c r="F151" s="1">
        <v>3</v>
      </c>
      <c r="G151" s="1" t="str">
        <f>VLOOKUP(J151,Account!$A$1:$D$358,2,0)</f>
        <v>Citycity</v>
      </c>
      <c r="H151" s="1" t="str">
        <f>+VLOOKUP(J151,Account!$A$1:$C$358,3,0)</f>
        <v>East</v>
      </c>
      <c r="I151" s="1" t="str">
        <f>+VLOOKUP(J151,Account!$A$1:$D$358,4,0)</f>
        <v>Large</v>
      </c>
      <c r="J151" s="1">
        <v>32</v>
      </c>
      <c r="K151" s="1" t="str">
        <f>VLOOKUP(M151,Partner!$A$1:$C$102,3,0)</f>
        <v>No</v>
      </c>
      <c r="L151" s="1" t="str">
        <f>VLOOKUP(M151,Partner!$A$1:$B$102,2,0)</f>
        <v>Direct</v>
      </c>
      <c r="M151" s="1">
        <v>22</v>
      </c>
      <c r="N151" s="1" t="str">
        <f>+VLOOKUP(O151,Product!$A$1:$B$26,2,0)</f>
        <v>Magis</v>
      </c>
      <c r="O151" s="1">
        <v>12</v>
      </c>
      <c r="P151" s="11">
        <v>4441789</v>
      </c>
      <c r="Q151" s="3">
        <v>1776715.6</v>
      </c>
      <c r="R151" s="1">
        <v>41687</v>
      </c>
      <c r="S151" s="4">
        <v>434.45763888888899</v>
      </c>
      <c r="T151" s="1">
        <v>2015</v>
      </c>
      <c r="U151" s="1">
        <v>4</v>
      </c>
      <c r="V151" s="1" t="s">
        <v>1007</v>
      </c>
    </row>
    <row r="152" spans="1:22" x14ac:dyDescent="0.25">
      <c r="A152" t="str">
        <f>VLOOKUP(C152,Opportunity!$A$1:$E$487,5,0)</f>
        <v>Large</v>
      </c>
      <c r="B152">
        <f>VLOOKUP(C152,Opportunity!$A$1:$E$487,3,0)</f>
        <v>353</v>
      </c>
      <c r="C152" s="1">
        <v>302</v>
      </c>
      <c r="D152" s="1" t="str">
        <f>+VLOOKUP(F152,'Sales Stage'!$A$1:$C$6,3,0)</f>
        <v>Solution</v>
      </c>
      <c r="E152" s="5">
        <f>+VLOOKUP(F152,'Sales Stage'!$A$1:$C$6,2,0)</f>
        <v>0.4</v>
      </c>
      <c r="F152" s="1">
        <v>3</v>
      </c>
      <c r="G152" s="1" t="str">
        <f>VLOOKUP(J152,Account!$A$1:$D$358,2,0)</f>
        <v>Ware-core</v>
      </c>
      <c r="H152" s="1" t="str">
        <f>+VLOOKUP(J152,Account!$A$1:$C$358,3,0)</f>
        <v>Central</v>
      </c>
      <c r="I152" s="1" t="str">
        <f>+VLOOKUP(J152,Account!$A$1:$D$358,4,0)</f>
        <v>Strategic</v>
      </c>
      <c r="J152" s="1">
        <v>238</v>
      </c>
      <c r="K152" s="1" t="str">
        <f>VLOOKUP(M152,Partner!$A$1:$C$102,3,0)</f>
        <v>No</v>
      </c>
      <c r="L152" s="1" t="str">
        <f>VLOOKUP(M152,Partner!$A$1:$B$102,2,0)</f>
        <v>Direct</v>
      </c>
      <c r="M152" s="1">
        <v>22</v>
      </c>
      <c r="N152" s="1" t="str">
        <f>+VLOOKUP(O152,Product!$A$1:$B$26,2,0)</f>
        <v>Gratus</v>
      </c>
      <c r="O152" s="1">
        <v>7</v>
      </c>
      <c r="P152" s="11">
        <v>4258202</v>
      </c>
      <c r="Q152" s="3">
        <v>1703280.8</v>
      </c>
      <c r="R152" s="1">
        <v>41705</v>
      </c>
      <c r="S152" s="4">
        <v>413.45763888888899</v>
      </c>
      <c r="T152" s="1">
        <v>2015</v>
      </c>
      <c r="U152" s="1">
        <v>4</v>
      </c>
      <c r="V152" s="1" t="s">
        <v>1007</v>
      </c>
    </row>
    <row r="153" spans="1:22" x14ac:dyDescent="0.25">
      <c r="A153" t="str">
        <f>VLOOKUP(C153,Opportunity!$A$1:$E$487,5,0)</f>
        <v>Medium</v>
      </c>
      <c r="B153">
        <f>VLOOKUP(C153,Opportunity!$A$1:$E$487,3,0)</f>
        <v>260</v>
      </c>
      <c r="C153" s="1">
        <v>380</v>
      </c>
      <c r="D153" s="1" t="str">
        <f>+VLOOKUP(F153,'Sales Stage'!$A$1:$C$6,3,0)</f>
        <v>Qualify</v>
      </c>
      <c r="E153" s="5">
        <f>+VLOOKUP(F153,'Sales Stage'!$A$1:$C$6,2,0)</f>
        <v>0.2</v>
      </c>
      <c r="F153" s="1">
        <v>2</v>
      </c>
      <c r="G153" s="1" t="str">
        <f>VLOOKUP(J153,Account!$A$1:$D$358,2,0)</f>
        <v>White-tax</v>
      </c>
      <c r="H153" s="1" t="str">
        <f>+VLOOKUP(J153,Account!$A$1:$C$358,3,0)</f>
        <v>Central</v>
      </c>
      <c r="I153" s="1" t="str">
        <f>+VLOOKUP(J153,Account!$A$1:$D$358,4,0)</f>
        <v>Small &amp; Medium</v>
      </c>
      <c r="J153" s="1">
        <v>295</v>
      </c>
      <c r="K153" s="1" t="str">
        <f>VLOOKUP(M153,Partner!$A$1:$C$102,3,0)</f>
        <v>No</v>
      </c>
      <c r="L153" s="1" t="str">
        <f>VLOOKUP(M153,Partner!$A$1:$B$102,2,0)</f>
        <v>Direct</v>
      </c>
      <c r="M153" s="1">
        <v>22</v>
      </c>
      <c r="N153" s="1" t="str">
        <f>+VLOOKUP(O153,Product!$A$1:$B$26,2,0)</f>
        <v>Aqua</v>
      </c>
      <c r="O153" s="1">
        <v>22</v>
      </c>
      <c r="P153" s="11">
        <v>4285464</v>
      </c>
      <c r="Q153" s="3">
        <v>857092.8</v>
      </c>
      <c r="R153" s="1">
        <v>41671</v>
      </c>
      <c r="S153" s="4">
        <v>447.45763888888899</v>
      </c>
      <c r="T153" s="1">
        <v>2015</v>
      </c>
      <c r="U153" s="1">
        <v>4</v>
      </c>
      <c r="V153" s="1" t="s">
        <v>1007</v>
      </c>
    </row>
    <row r="154" spans="1:22" x14ac:dyDescent="0.25">
      <c r="A154" t="str">
        <f>VLOOKUP(C154,Opportunity!$A$1:$E$487,5,0)</f>
        <v>Large</v>
      </c>
      <c r="B154">
        <f>VLOOKUP(C154,Opportunity!$A$1:$E$487,3,0)</f>
        <v>328</v>
      </c>
      <c r="C154" s="1">
        <v>153</v>
      </c>
      <c r="D154" s="1" t="str">
        <f>+VLOOKUP(F154,'Sales Stage'!$A$1:$C$6,3,0)</f>
        <v>Solution</v>
      </c>
      <c r="E154" s="5">
        <f>+VLOOKUP(F154,'Sales Stage'!$A$1:$C$6,2,0)</f>
        <v>0.4</v>
      </c>
      <c r="F154" s="1">
        <v>3</v>
      </c>
      <c r="G154" s="1" t="str">
        <f>VLOOKUP(J154,Account!$A$1:$D$358,2,0)</f>
        <v>Quotelax</v>
      </c>
      <c r="H154" s="1" t="str">
        <f>+VLOOKUP(J154,Account!$A$1:$C$358,3,0)</f>
        <v>Central</v>
      </c>
      <c r="I154" s="1" t="str">
        <f>+VLOOKUP(J154,Account!$A$1:$D$358,4,0)</f>
        <v>Large</v>
      </c>
      <c r="J154" s="1">
        <v>60</v>
      </c>
      <c r="K154" s="1" t="str">
        <f>VLOOKUP(M154,Partner!$A$1:$C$102,3,0)</f>
        <v>No</v>
      </c>
      <c r="L154" s="1" t="str">
        <f>VLOOKUP(M154,Partner!$A$1:$B$102,2,0)</f>
        <v>Direct</v>
      </c>
      <c r="M154" s="1">
        <v>22</v>
      </c>
      <c r="N154" s="1" t="str">
        <f>+VLOOKUP(O154,Product!$A$1:$B$26,2,0)</f>
        <v>Abbas</v>
      </c>
      <c r="O154" s="1">
        <v>1</v>
      </c>
      <c r="P154" s="11">
        <v>5675097</v>
      </c>
      <c r="Q154" s="3">
        <v>2270038.7999999998</v>
      </c>
      <c r="R154" s="1">
        <v>41745</v>
      </c>
      <c r="S154" s="4">
        <v>366.45763888888899</v>
      </c>
      <c r="T154" s="1">
        <v>2015</v>
      </c>
      <c r="U154" s="1">
        <v>4</v>
      </c>
      <c r="V154" s="1" t="s">
        <v>1007</v>
      </c>
    </row>
    <row r="155" spans="1:22" x14ac:dyDescent="0.25">
      <c r="A155" t="str">
        <f>VLOOKUP(C155,Opportunity!$A$1:$E$487,5,0)</f>
        <v>Medium</v>
      </c>
      <c r="B155">
        <f>VLOOKUP(C155,Opportunity!$A$1:$E$487,3,0)</f>
        <v>215</v>
      </c>
      <c r="C155" s="1">
        <v>358</v>
      </c>
      <c r="D155" s="1" t="str">
        <f>+VLOOKUP(F155,'Sales Stage'!$A$1:$C$6,3,0)</f>
        <v>Proposal</v>
      </c>
      <c r="E155" s="5">
        <f>+VLOOKUP(F155,'Sales Stage'!$A$1:$C$6,2,0)</f>
        <v>0.6</v>
      </c>
      <c r="F155" s="1">
        <v>4</v>
      </c>
      <c r="G155" s="1" t="str">
        <f>VLOOKUP(J155,Account!$A$1:$D$358,2,0)</f>
        <v>Sanfan</v>
      </c>
      <c r="H155" s="1" t="str">
        <f>+VLOOKUP(J155,Account!$A$1:$C$358,3,0)</f>
        <v>West</v>
      </c>
      <c r="I155" s="1" t="str">
        <f>+VLOOKUP(J155,Account!$A$1:$D$358,4,0)</f>
        <v>Large</v>
      </c>
      <c r="J155" s="1">
        <v>47</v>
      </c>
      <c r="K155" s="1" t="str">
        <f>VLOOKUP(M155,Partner!$A$1:$C$102,3,0)</f>
        <v>No</v>
      </c>
      <c r="L155" s="1" t="str">
        <f>VLOOKUP(M155,Partner!$A$1:$B$102,2,0)</f>
        <v>Direct</v>
      </c>
      <c r="M155" s="1">
        <v>22</v>
      </c>
      <c r="N155" s="1" t="str">
        <f>+VLOOKUP(O155,Product!$A$1:$B$26,2,0)</f>
        <v>Vero</v>
      </c>
      <c r="O155" s="1">
        <v>21</v>
      </c>
      <c r="P155" s="11">
        <v>3488444</v>
      </c>
      <c r="Q155" s="3">
        <v>2093066.4</v>
      </c>
      <c r="R155" s="1">
        <v>41700</v>
      </c>
      <c r="S155" s="4">
        <v>411.45763888888899</v>
      </c>
      <c r="T155" s="1">
        <v>2015</v>
      </c>
      <c r="U155" s="1">
        <v>4</v>
      </c>
      <c r="V155" s="1" t="s">
        <v>1007</v>
      </c>
    </row>
    <row r="156" spans="1:22" x14ac:dyDescent="0.25">
      <c r="A156" t="str">
        <f>VLOOKUP(C156,Opportunity!$A$1:$E$487,5,0)</f>
        <v>Small</v>
      </c>
      <c r="B156">
        <f>VLOOKUP(C156,Opportunity!$A$1:$E$487,3,0)</f>
        <v>123</v>
      </c>
      <c r="C156" s="1">
        <v>207</v>
      </c>
      <c r="D156" s="1" t="str">
        <f>+VLOOKUP(F156,'Sales Stage'!$A$1:$C$6,3,0)</f>
        <v>Solution</v>
      </c>
      <c r="E156" s="5">
        <f>+VLOOKUP(F156,'Sales Stage'!$A$1:$C$6,2,0)</f>
        <v>0.4</v>
      </c>
      <c r="F156" s="1">
        <v>3</v>
      </c>
      <c r="G156" s="1" t="str">
        <f>VLOOKUP(J156,Account!$A$1:$D$358,2,0)</f>
        <v>Mediatechnology</v>
      </c>
      <c r="H156" s="1" t="str">
        <f>+VLOOKUP(J156,Account!$A$1:$C$358,3,0)</f>
        <v>Central</v>
      </c>
      <c r="I156" s="1" t="str">
        <f>+VLOOKUP(J156,Account!$A$1:$D$358,4,0)</f>
        <v>Small &amp; Medium</v>
      </c>
      <c r="J156" s="1">
        <v>163</v>
      </c>
      <c r="K156" s="1" t="str">
        <f>VLOOKUP(M156,Partner!$A$1:$C$102,3,0)</f>
        <v>No</v>
      </c>
      <c r="L156" s="1" t="str">
        <f>VLOOKUP(M156,Partner!$A$1:$B$102,2,0)</f>
        <v>Direct</v>
      </c>
      <c r="M156" s="1">
        <v>22</v>
      </c>
      <c r="N156" s="1" t="str">
        <f>+VLOOKUP(O156,Product!$A$1:$B$26,2,0)</f>
        <v>Paratus</v>
      </c>
      <c r="O156" s="1">
        <v>15</v>
      </c>
      <c r="P156" s="11">
        <v>1836123</v>
      </c>
      <c r="Q156" s="3">
        <v>734449.2</v>
      </c>
      <c r="R156" s="1">
        <v>41651</v>
      </c>
      <c r="S156" s="4">
        <v>456.45763888888899</v>
      </c>
      <c r="T156" s="1">
        <v>2015</v>
      </c>
      <c r="U156" s="1">
        <v>4</v>
      </c>
      <c r="V156" s="1" t="s">
        <v>1007</v>
      </c>
    </row>
    <row r="157" spans="1:22" x14ac:dyDescent="0.25">
      <c r="A157" t="str">
        <f>VLOOKUP(C157,Opportunity!$A$1:$E$487,5,0)</f>
        <v>Large</v>
      </c>
      <c r="B157">
        <f>VLOOKUP(C157,Opportunity!$A$1:$E$487,3,0)</f>
        <v>340</v>
      </c>
      <c r="C157" s="1">
        <v>397</v>
      </c>
      <c r="D157" s="1" t="str">
        <f>+VLOOKUP(F157,'Sales Stage'!$A$1:$C$6,3,0)</f>
        <v>Proposal</v>
      </c>
      <c r="E157" s="5">
        <f>+VLOOKUP(F157,'Sales Stage'!$A$1:$C$6,2,0)</f>
        <v>0.6</v>
      </c>
      <c r="F157" s="1">
        <v>4</v>
      </c>
      <c r="G157" s="1" t="str">
        <f>VLOOKUP(J157,Account!$A$1:$D$358,2,0)</f>
        <v>Beta-corporation</v>
      </c>
      <c r="H157" s="1" t="str">
        <f>+VLOOKUP(J157,Account!$A$1:$C$358,3,0)</f>
        <v>East</v>
      </c>
      <c r="I157" s="1" t="str">
        <f>+VLOOKUP(J157,Account!$A$1:$D$358,4,0)</f>
        <v>Large</v>
      </c>
      <c r="J157" s="1">
        <v>310</v>
      </c>
      <c r="K157" s="1" t="str">
        <f>VLOOKUP(M157,Partner!$A$1:$C$102,3,0)</f>
        <v>No</v>
      </c>
      <c r="L157" s="1" t="str">
        <f>VLOOKUP(M157,Partner!$A$1:$B$102,2,0)</f>
        <v>Direct</v>
      </c>
      <c r="M157" s="1">
        <v>22</v>
      </c>
      <c r="N157" s="1" t="str">
        <f>+VLOOKUP(O157,Product!$A$1:$B$26,2,0)</f>
        <v>Paratus</v>
      </c>
      <c r="O157" s="1">
        <v>15</v>
      </c>
      <c r="P157" s="11">
        <v>5952410</v>
      </c>
      <c r="Q157" s="3">
        <v>3571446</v>
      </c>
      <c r="R157" s="1">
        <v>41646</v>
      </c>
      <c r="S157" s="4">
        <v>461.45763888888899</v>
      </c>
      <c r="T157" s="1">
        <v>2015</v>
      </c>
      <c r="U157" s="1">
        <v>4</v>
      </c>
      <c r="V157" s="1" t="s">
        <v>1007</v>
      </c>
    </row>
    <row r="158" spans="1:22" x14ac:dyDescent="0.25">
      <c r="A158" t="str">
        <f>VLOOKUP(C158,Opportunity!$A$1:$E$487,5,0)</f>
        <v>Large</v>
      </c>
      <c r="B158">
        <f>VLOOKUP(C158,Opportunity!$A$1:$E$487,3,0)</f>
        <v>387</v>
      </c>
      <c r="C158" s="1">
        <v>100</v>
      </c>
      <c r="D158" s="1" t="str">
        <f>+VLOOKUP(F158,'Sales Stage'!$A$1:$C$6,3,0)</f>
        <v>Solution</v>
      </c>
      <c r="E158" s="5">
        <f>+VLOOKUP(F158,'Sales Stage'!$A$1:$C$6,2,0)</f>
        <v>0.4</v>
      </c>
      <c r="F158" s="1">
        <v>3</v>
      </c>
      <c r="G158" s="1" t="str">
        <f>VLOOKUP(J158,Account!$A$1:$D$358,2,0)</f>
        <v>Key-texon</v>
      </c>
      <c r="H158" s="1" t="str">
        <f>+VLOOKUP(J158,Account!$A$1:$C$358,3,0)</f>
        <v>West</v>
      </c>
      <c r="I158" s="1" t="str">
        <f>+VLOOKUP(J158,Account!$A$1:$D$358,4,0)</f>
        <v>Large</v>
      </c>
      <c r="J158" s="1">
        <v>23</v>
      </c>
      <c r="K158" s="1" t="str">
        <f>VLOOKUP(M158,Partner!$A$1:$C$102,3,0)</f>
        <v>No</v>
      </c>
      <c r="L158" s="1" t="str">
        <f>VLOOKUP(M158,Partner!$A$1:$B$102,2,0)</f>
        <v>Direct</v>
      </c>
      <c r="M158" s="1">
        <v>22</v>
      </c>
      <c r="N158" s="1" t="str">
        <f>+VLOOKUP(O158,Product!$A$1:$B$26,2,0)</f>
        <v>Talus</v>
      </c>
      <c r="O158" s="1">
        <v>19</v>
      </c>
      <c r="P158" s="11">
        <v>7021112</v>
      </c>
      <c r="Q158" s="3">
        <v>2808444.8</v>
      </c>
      <c r="R158" s="1">
        <v>41700</v>
      </c>
      <c r="S158" s="4">
        <v>397.45763888888899</v>
      </c>
      <c r="T158" s="1">
        <v>2015</v>
      </c>
      <c r="U158" s="1">
        <v>4</v>
      </c>
      <c r="V158" s="1" t="s">
        <v>1007</v>
      </c>
    </row>
    <row r="159" spans="1:22" x14ac:dyDescent="0.25">
      <c r="A159" t="str">
        <f>VLOOKUP(C159,Opportunity!$A$1:$E$487,5,0)</f>
        <v>Small</v>
      </c>
      <c r="B159">
        <f>VLOOKUP(C159,Opportunity!$A$1:$E$487,3,0)</f>
        <v>153</v>
      </c>
      <c r="C159" s="1">
        <v>189</v>
      </c>
      <c r="D159" s="1" t="str">
        <f>+VLOOKUP(F159,'Sales Stage'!$A$1:$C$6,3,0)</f>
        <v>Qualify</v>
      </c>
      <c r="E159" s="5">
        <f>+VLOOKUP(F159,'Sales Stage'!$A$1:$C$6,2,0)</f>
        <v>0.2</v>
      </c>
      <c r="F159" s="1">
        <v>2</v>
      </c>
      <c r="G159" s="1" t="str">
        <f>VLOOKUP(J159,Account!$A$1:$D$358,2,0)</f>
        <v>Labtrans</v>
      </c>
      <c r="H159" s="1" t="str">
        <f>+VLOOKUP(J159,Account!$A$1:$C$358,3,0)</f>
        <v>Central</v>
      </c>
      <c r="I159" s="1" t="str">
        <f>+VLOOKUP(J159,Account!$A$1:$D$358,4,0)</f>
        <v>Small &amp; Medium</v>
      </c>
      <c r="J159" s="1">
        <v>153</v>
      </c>
      <c r="K159" s="1" t="str">
        <f>VLOOKUP(M159,Partner!$A$1:$C$102,3,0)</f>
        <v>No</v>
      </c>
      <c r="L159" s="1" t="str">
        <f>VLOOKUP(M159,Partner!$A$1:$B$102,2,0)</f>
        <v>Direct</v>
      </c>
      <c r="M159" s="1">
        <v>22</v>
      </c>
      <c r="N159" s="1" t="str">
        <f>+VLOOKUP(O159,Product!$A$1:$B$26,2,0)</f>
        <v>Aqua</v>
      </c>
      <c r="O159" s="1">
        <v>22</v>
      </c>
      <c r="P159" s="11">
        <v>2313781</v>
      </c>
      <c r="Q159" s="3">
        <v>462756.2</v>
      </c>
      <c r="R159" s="1">
        <v>41671</v>
      </c>
      <c r="S159" s="4">
        <v>424.45763888888899</v>
      </c>
      <c r="T159" s="1">
        <v>2015</v>
      </c>
      <c r="U159" s="1">
        <v>4</v>
      </c>
      <c r="V159" s="1" t="s">
        <v>1007</v>
      </c>
    </row>
    <row r="160" spans="1:22" x14ac:dyDescent="0.25">
      <c r="A160" t="str">
        <f>VLOOKUP(C160,Opportunity!$A$1:$E$487,5,0)</f>
        <v>Small</v>
      </c>
      <c r="B160">
        <f>VLOOKUP(C160,Opportunity!$A$1:$E$487,3,0)</f>
        <v>118</v>
      </c>
      <c r="C160" s="1">
        <v>331</v>
      </c>
      <c r="D160" s="1" t="str">
        <f>+VLOOKUP(F160,'Sales Stage'!$A$1:$C$6,3,0)</f>
        <v>Qualify</v>
      </c>
      <c r="E160" s="5">
        <f>+VLOOKUP(F160,'Sales Stage'!$A$1:$C$6,2,0)</f>
        <v>0.2</v>
      </c>
      <c r="F160" s="1">
        <v>2</v>
      </c>
      <c r="G160" s="1" t="str">
        <f>VLOOKUP(J160,Account!$A$1:$D$358,2,0)</f>
        <v>Howtom</v>
      </c>
      <c r="H160" s="1" t="str">
        <f>+VLOOKUP(J160,Account!$A$1:$C$358,3,0)</f>
        <v>East</v>
      </c>
      <c r="I160" s="1" t="str">
        <f>+VLOOKUP(J160,Account!$A$1:$D$358,4,0)</f>
        <v>Large</v>
      </c>
      <c r="J160" s="1">
        <v>255</v>
      </c>
      <c r="K160" s="1" t="str">
        <f>VLOOKUP(M160,Partner!$A$1:$C$102,3,0)</f>
        <v>No</v>
      </c>
      <c r="L160" s="1" t="str">
        <f>VLOOKUP(M160,Partner!$A$1:$B$102,2,0)</f>
        <v>Direct</v>
      </c>
      <c r="M160" s="1">
        <v>22</v>
      </c>
      <c r="N160" s="1" t="str">
        <f>+VLOOKUP(O160,Product!$A$1:$B$26,2,0)</f>
        <v>Lacuna</v>
      </c>
      <c r="O160" s="1">
        <v>11</v>
      </c>
      <c r="P160" s="11">
        <v>1757171</v>
      </c>
      <c r="Q160" s="3">
        <v>351434.2</v>
      </c>
      <c r="R160" s="1">
        <v>41730</v>
      </c>
      <c r="S160" s="4">
        <v>365.45763888888899</v>
      </c>
      <c r="T160" s="1">
        <v>2015</v>
      </c>
      <c r="U160" s="1">
        <v>4</v>
      </c>
      <c r="V160" s="1" t="s">
        <v>1007</v>
      </c>
    </row>
    <row r="161" spans="1:22" x14ac:dyDescent="0.25">
      <c r="A161" t="str">
        <f>VLOOKUP(C161,Opportunity!$A$1:$E$487,5,0)</f>
        <v>Medium</v>
      </c>
      <c r="B161">
        <f>VLOOKUP(C161,Opportunity!$A$1:$E$487,3,0)</f>
        <v>302</v>
      </c>
      <c r="C161" s="1">
        <v>339</v>
      </c>
      <c r="D161" s="1" t="str">
        <f>+VLOOKUP(F161,'Sales Stage'!$A$1:$C$6,3,0)</f>
        <v>Qualify</v>
      </c>
      <c r="E161" s="5">
        <f>+VLOOKUP(F161,'Sales Stage'!$A$1:$C$6,2,0)</f>
        <v>0.2</v>
      </c>
      <c r="F161" s="1">
        <v>2</v>
      </c>
      <c r="G161" s="1" t="str">
        <f>VLOOKUP(J161,Account!$A$1:$D$358,2,0)</f>
        <v>Mattech</v>
      </c>
      <c r="H161" s="1" t="str">
        <f>+VLOOKUP(J161,Account!$A$1:$C$358,3,0)</f>
        <v>West</v>
      </c>
      <c r="I161" s="1" t="str">
        <f>+VLOOKUP(J161,Account!$A$1:$D$358,4,0)</f>
        <v>Strategic</v>
      </c>
      <c r="J161" s="1">
        <v>262</v>
      </c>
      <c r="K161" s="1" t="str">
        <f>VLOOKUP(M161,Partner!$A$1:$C$102,3,0)</f>
        <v>No</v>
      </c>
      <c r="L161" s="1" t="str">
        <f>VLOOKUP(M161,Partner!$A$1:$B$102,2,0)</f>
        <v>Direct</v>
      </c>
      <c r="M161" s="1">
        <v>22</v>
      </c>
      <c r="N161" s="1" t="str">
        <f>+VLOOKUP(O161,Product!$A$1:$B$26,2,0)</f>
        <v>Sato</v>
      </c>
      <c r="O161" s="1">
        <v>18</v>
      </c>
      <c r="P161" s="11">
        <v>5112312</v>
      </c>
      <c r="Q161" s="3">
        <v>1022462.4</v>
      </c>
      <c r="R161" s="1">
        <v>41699</v>
      </c>
      <c r="S161" s="4">
        <v>396.45763888888899</v>
      </c>
      <c r="T161" s="1">
        <v>2015</v>
      </c>
      <c r="U161" s="1">
        <v>4</v>
      </c>
      <c r="V161" s="1" t="s">
        <v>1007</v>
      </c>
    </row>
    <row r="162" spans="1:22" x14ac:dyDescent="0.25">
      <c r="A162" t="str">
        <f>VLOOKUP(C162,Opportunity!$A$1:$E$487,5,0)</f>
        <v>Medium</v>
      </c>
      <c r="B162">
        <f>VLOOKUP(C162,Opportunity!$A$1:$E$487,3,0)</f>
        <v>223</v>
      </c>
      <c r="C162" s="1">
        <v>362</v>
      </c>
      <c r="D162" s="1" t="str">
        <f>+VLOOKUP(F162,'Sales Stage'!$A$1:$C$6,3,0)</f>
        <v>Proposal</v>
      </c>
      <c r="E162" s="5">
        <f>+VLOOKUP(F162,'Sales Stage'!$A$1:$C$6,2,0)</f>
        <v>0.6</v>
      </c>
      <c r="F162" s="1">
        <v>4</v>
      </c>
      <c r="G162" s="1" t="str">
        <f>VLOOKUP(J162,Account!$A$1:$D$358,2,0)</f>
        <v>zertech</v>
      </c>
      <c r="H162" s="1" t="str">
        <f>+VLOOKUP(J162,Account!$A$1:$C$358,3,0)</f>
        <v>East</v>
      </c>
      <c r="I162" s="1" t="str">
        <f>+VLOOKUP(J162,Account!$A$1:$D$358,4,0)</f>
        <v>Strategic</v>
      </c>
      <c r="J162" s="1">
        <v>283</v>
      </c>
      <c r="K162" s="1" t="str">
        <f>VLOOKUP(M162,Partner!$A$1:$C$102,3,0)</f>
        <v>No</v>
      </c>
      <c r="L162" s="1" t="str">
        <f>VLOOKUP(M162,Partner!$A$1:$B$102,2,0)</f>
        <v>Direct</v>
      </c>
      <c r="M162" s="1">
        <v>22</v>
      </c>
      <c r="N162" s="1" t="str">
        <f>+VLOOKUP(O162,Product!$A$1:$B$26,2,0)</f>
        <v>Fatum</v>
      </c>
      <c r="O162" s="1">
        <v>6</v>
      </c>
      <c r="P162" s="11">
        <v>3634069</v>
      </c>
      <c r="Q162" s="3">
        <v>2180441.4</v>
      </c>
      <c r="R162" s="1">
        <v>41699</v>
      </c>
      <c r="S162" s="4">
        <v>396.45763888888899</v>
      </c>
      <c r="T162" s="1">
        <v>2015</v>
      </c>
      <c r="U162" s="1">
        <v>4</v>
      </c>
      <c r="V162" s="1" t="s">
        <v>1007</v>
      </c>
    </row>
    <row r="163" spans="1:22" x14ac:dyDescent="0.25">
      <c r="A163" t="str">
        <f>VLOOKUP(C163,Opportunity!$A$1:$E$487,5,0)</f>
        <v>Medium</v>
      </c>
      <c r="B163">
        <f>VLOOKUP(C163,Opportunity!$A$1:$E$487,3,0)</f>
        <v>306</v>
      </c>
      <c r="C163" s="1">
        <v>63</v>
      </c>
      <c r="D163" s="1" t="str">
        <f>+VLOOKUP(F163,'Sales Stage'!$A$1:$C$6,3,0)</f>
        <v>Solution</v>
      </c>
      <c r="E163" s="5">
        <f>+VLOOKUP(F163,'Sales Stage'!$A$1:$C$6,2,0)</f>
        <v>0.4</v>
      </c>
      <c r="F163" s="1">
        <v>3</v>
      </c>
      <c r="G163" s="1" t="str">
        <f>VLOOKUP(J163,Account!$A$1:$D$358,2,0)</f>
        <v>techiplex</v>
      </c>
      <c r="H163" s="1" t="str">
        <f>+VLOOKUP(J163,Account!$A$1:$C$358,3,0)</f>
        <v>Central</v>
      </c>
      <c r="I163" s="1" t="str">
        <f>+VLOOKUP(J163,Account!$A$1:$D$358,4,0)</f>
        <v>Large</v>
      </c>
      <c r="J163" s="1">
        <v>54</v>
      </c>
      <c r="K163" s="1" t="str">
        <f>VLOOKUP(M163,Partner!$A$1:$C$102,3,0)</f>
        <v>No</v>
      </c>
      <c r="L163" s="1" t="str">
        <f>VLOOKUP(M163,Partner!$A$1:$B$102,2,0)</f>
        <v>Direct</v>
      </c>
      <c r="M163" s="1">
        <v>22</v>
      </c>
      <c r="N163" s="1" t="str">
        <f>+VLOOKUP(O163,Product!$A$1:$B$26,2,0)</f>
        <v>Maximus</v>
      </c>
      <c r="O163" s="1">
        <v>25</v>
      </c>
      <c r="P163" s="11">
        <v>5242291</v>
      </c>
      <c r="Q163" s="3">
        <v>2096916.4</v>
      </c>
      <c r="R163" s="1">
        <v>41663</v>
      </c>
      <c r="S163" s="4">
        <v>431.45763888888899</v>
      </c>
      <c r="T163" s="1">
        <v>2015</v>
      </c>
      <c r="U163" s="1">
        <v>3</v>
      </c>
      <c r="V163" s="1" t="s">
        <v>1008</v>
      </c>
    </row>
    <row r="164" spans="1:22" x14ac:dyDescent="0.25">
      <c r="A164" t="str">
        <f>VLOOKUP(C164,Opportunity!$A$1:$E$487,5,0)</f>
        <v>Small</v>
      </c>
      <c r="B164">
        <f>VLOOKUP(C164,Opportunity!$A$1:$E$487,3,0)</f>
        <v>39</v>
      </c>
      <c r="C164" s="1">
        <v>144</v>
      </c>
      <c r="D164" s="1" t="str">
        <f>+VLOOKUP(F164,'Sales Stage'!$A$1:$C$6,3,0)</f>
        <v>Solution</v>
      </c>
      <c r="E164" s="5">
        <f>+VLOOKUP(F164,'Sales Stage'!$A$1:$C$6,2,0)</f>
        <v>0.4</v>
      </c>
      <c r="F164" s="1">
        <v>3</v>
      </c>
      <c r="G164" s="1" t="str">
        <f>VLOOKUP(J164,Account!$A$1:$D$358,2,0)</f>
        <v>Groovetex</v>
      </c>
      <c r="H164" s="1" t="str">
        <f>+VLOOKUP(J164,Account!$A$1:$C$358,3,0)</f>
        <v>West</v>
      </c>
      <c r="I164" s="1" t="str">
        <f>+VLOOKUP(J164,Account!$A$1:$D$358,4,0)</f>
        <v>Strategic</v>
      </c>
      <c r="J164" s="1">
        <v>114</v>
      </c>
      <c r="K164" s="1" t="str">
        <f>VLOOKUP(M164,Partner!$A$1:$C$102,3,0)</f>
        <v>No</v>
      </c>
      <c r="L164" s="1" t="str">
        <f>VLOOKUP(M164,Partner!$A$1:$B$102,2,0)</f>
        <v>Direct</v>
      </c>
      <c r="M164" s="1">
        <v>22</v>
      </c>
      <c r="N164" s="1" t="str">
        <f>+VLOOKUP(O164,Product!$A$1:$B$26,2,0)</f>
        <v>Decimus</v>
      </c>
      <c r="O164" s="1">
        <v>4</v>
      </c>
      <c r="P164" s="11">
        <v>436862</v>
      </c>
      <c r="Q164" s="3">
        <v>174744.8</v>
      </c>
      <c r="R164" s="1">
        <v>41701</v>
      </c>
      <c r="S164" s="4">
        <v>393.45763888888899</v>
      </c>
      <c r="T164" s="1">
        <v>2015</v>
      </c>
      <c r="U164" s="1">
        <v>3</v>
      </c>
      <c r="V164" s="1" t="s">
        <v>1008</v>
      </c>
    </row>
    <row r="165" spans="1:22" x14ac:dyDescent="0.25">
      <c r="A165" t="str">
        <f>VLOOKUP(C165,Opportunity!$A$1:$E$487,5,0)</f>
        <v>Large</v>
      </c>
      <c r="B165">
        <f>VLOOKUP(C165,Opportunity!$A$1:$E$487,3,0)</f>
        <v>376</v>
      </c>
      <c r="C165" s="1">
        <v>198</v>
      </c>
      <c r="D165" s="1" t="str">
        <f>+VLOOKUP(F165,'Sales Stage'!$A$1:$C$6,3,0)</f>
        <v>Solution</v>
      </c>
      <c r="E165" s="5">
        <f>+VLOOKUP(F165,'Sales Stage'!$A$1:$C$6,2,0)</f>
        <v>0.4</v>
      </c>
      <c r="F165" s="1">
        <v>3</v>
      </c>
      <c r="G165" s="1" t="str">
        <f>VLOOKUP(J165,Account!$A$1:$D$358,2,0)</f>
        <v>newtex</v>
      </c>
      <c r="H165" s="1" t="str">
        <f>+VLOOKUP(J165,Account!$A$1:$C$358,3,0)</f>
        <v>East</v>
      </c>
      <c r="I165" s="1" t="str">
        <f>+VLOOKUP(J165,Account!$A$1:$D$358,4,0)</f>
        <v>Small &amp; Medium</v>
      </c>
      <c r="J165" s="1">
        <v>121</v>
      </c>
      <c r="K165" s="1" t="str">
        <f>VLOOKUP(M165,Partner!$A$1:$C$102,3,0)</f>
        <v>No</v>
      </c>
      <c r="L165" s="1" t="str">
        <f>VLOOKUP(M165,Partner!$A$1:$B$102,2,0)</f>
        <v>Direct</v>
      </c>
      <c r="M165" s="1">
        <v>22</v>
      </c>
      <c r="N165" s="1" t="str">
        <f>+VLOOKUP(O165,Product!$A$1:$B$26,2,0)</f>
        <v>Talus</v>
      </c>
      <c r="O165" s="1">
        <v>19</v>
      </c>
      <c r="P165" s="11">
        <v>6733360</v>
      </c>
      <c r="Q165" s="3">
        <v>2693344</v>
      </c>
      <c r="R165" s="1">
        <v>41649</v>
      </c>
      <c r="S165" s="4">
        <v>445.45763888888899</v>
      </c>
      <c r="T165" s="1">
        <v>2015</v>
      </c>
      <c r="U165" s="1">
        <v>3</v>
      </c>
      <c r="V165" s="1" t="s">
        <v>1008</v>
      </c>
    </row>
    <row r="166" spans="1:22" x14ac:dyDescent="0.25">
      <c r="A166" t="str">
        <f>VLOOKUP(C166,Opportunity!$A$1:$E$487,5,0)</f>
        <v>Small</v>
      </c>
      <c r="B166">
        <f>VLOOKUP(C166,Opportunity!$A$1:$E$487,3,0)</f>
        <v>75</v>
      </c>
      <c r="C166" s="1">
        <v>194</v>
      </c>
      <c r="D166" s="1" t="str">
        <f>+VLOOKUP(F166,'Sales Stage'!$A$1:$C$6,3,0)</f>
        <v>Qualify</v>
      </c>
      <c r="E166" s="5">
        <f>+VLOOKUP(F166,'Sales Stage'!$A$1:$C$6,2,0)</f>
        <v>0.2</v>
      </c>
      <c r="F166" s="1">
        <v>2</v>
      </c>
      <c r="G166" s="1" t="str">
        <f>VLOOKUP(J166,Account!$A$1:$D$358,2,0)</f>
        <v>Fasecity</v>
      </c>
      <c r="H166" s="1" t="str">
        <f>+VLOOKUP(J166,Account!$A$1:$C$358,3,0)</f>
        <v>East</v>
      </c>
      <c r="I166" s="1" t="str">
        <f>+VLOOKUP(J166,Account!$A$1:$D$358,4,0)</f>
        <v>Strategic</v>
      </c>
      <c r="J166" s="1">
        <v>157</v>
      </c>
      <c r="K166" s="1" t="str">
        <f>VLOOKUP(M166,Partner!$A$1:$C$102,3,0)</f>
        <v>No</v>
      </c>
      <c r="L166" s="1" t="str">
        <f>VLOOKUP(M166,Partner!$A$1:$B$102,2,0)</f>
        <v>Direct</v>
      </c>
      <c r="M166" s="1">
        <v>22</v>
      </c>
      <c r="N166" s="1" t="str">
        <f>+VLOOKUP(O166,Product!$A$1:$B$26,2,0)</f>
        <v>Juvenis</v>
      </c>
      <c r="O166" s="1">
        <v>10</v>
      </c>
      <c r="P166" s="11">
        <v>1082733</v>
      </c>
      <c r="Q166" s="3">
        <v>216546.6</v>
      </c>
      <c r="R166" s="1">
        <v>41666</v>
      </c>
      <c r="S166" s="4">
        <v>428.45763888888899</v>
      </c>
      <c r="T166" s="1">
        <v>2015</v>
      </c>
      <c r="U166" s="1">
        <v>3</v>
      </c>
      <c r="V166" s="1" t="s">
        <v>1008</v>
      </c>
    </row>
    <row r="167" spans="1:22" x14ac:dyDescent="0.25">
      <c r="A167" t="str">
        <f>VLOOKUP(C167,Opportunity!$A$1:$E$487,5,0)</f>
        <v>Small</v>
      </c>
      <c r="B167">
        <f>VLOOKUP(C167,Opportunity!$A$1:$E$487,3,0)</f>
        <v>98</v>
      </c>
      <c r="C167" s="1">
        <v>220</v>
      </c>
      <c r="D167" s="1" t="str">
        <f>+VLOOKUP(F167,'Sales Stage'!$A$1:$C$6,3,0)</f>
        <v>Solution</v>
      </c>
      <c r="E167" s="5">
        <f>+VLOOKUP(F167,'Sales Stage'!$A$1:$C$6,2,0)</f>
        <v>0.4</v>
      </c>
      <c r="F167" s="1">
        <v>3</v>
      </c>
      <c r="G167" s="1" t="str">
        <f>VLOOKUP(J167,Account!$A$1:$D$358,2,0)</f>
        <v>opefix</v>
      </c>
      <c r="H167" s="1" t="str">
        <f>+VLOOKUP(J167,Account!$A$1:$C$358,3,0)</f>
        <v>West</v>
      </c>
      <c r="I167" s="1" t="str">
        <f>+VLOOKUP(J167,Account!$A$1:$D$358,4,0)</f>
        <v>Large</v>
      </c>
      <c r="J167" s="1">
        <v>174</v>
      </c>
      <c r="K167" s="1" t="str">
        <f>VLOOKUP(M167,Partner!$A$1:$C$102,3,0)</f>
        <v>No</v>
      </c>
      <c r="L167" s="1" t="str">
        <f>VLOOKUP(M167,Partner!$A$1:$B$102,2,0)</f>
        <v>Direct</v>
      </c>
      <c r="M167" s="1">
        <v>22</v>
      </c>
      <c r="N167" s="1" t="str">
        <f>+VLOOKUP(O167,Product!$A$1:$B$26,2,0)</f>
        <v>Paratus</v>
      </c>
      <c r="O167" s="1">
        <v>15</v>
      </c>
      <c r="P167" s="11">
        <v>1450730</v>
      </c>
      <c r="Q167" s="3">
        <v>580292</v>
      </c>
      <c r="R167" s="1">
        <v>41647</v>
      </c>
      <c r="S167" s="4">
        <v>447.45763888888899</v>
      </c>
      <c r="T167" s="1">
        <v>2015</v>
      </c>
      <c r="U167" s="1">
        <v>3</v>
      </c>
      <c r="V167" s="1" t="s">
        <v>1008</v>
      </c>
    </row>
    <row r="168" spans="1:22" x14ac:dyDescent="0.25">
      <c r="A168" t="str">
        <f>VLOOKUP(C168,Opportunity!$A$1:$E$487,5,0)</f>
        <v>Medium</v>
      </c>
      <c r="B168">
        <f>VLOOKUP(C168,Opportunity!$A$1:$E$487,3,0)</f>
        <v>314</v>
      </c>
      <c r="C168" s="1">
        <v>299</v>
      </c>
      <c r="D168" s="1" t="str">
        <f>+VLOOKUP(F168,'Sales Stage'!$A$1:$C$6,3,0)</f>
        <v>Proposal</v>
      </c>
      <c r="E168" s="5">
        <f>+VLOOKUP(F168,'Sales Stage'!$A$1:$C$6,2,0)</f>
        <v>0.6</v>
      </c>
      <c r="F168" s="1">
        <v>4</v>
      </c>
      <c r="G168" s="1" t="str">
        <f>VLOOKUP(J168,Account!$A$1:$D$358,2,0)</f>
        <v>yearhouse</v>
      </c>
      <c r="H168" s="1" t="str">
        <f>+VLOOKUP(J168,Account!$A$1:$C$358,3,0)</f>
        <v>Central</v>
      </c>
      <c r="I168" s="1" t="str">
        <f>+VLOOKUP(J168,Account!$A$1:$D$358,4,0)</f>
        <v>Strategic</v>
      </c>
      <c r="J168" s="1">
        <v>236</v>
      </c>
      <c r="K168" s="1" t="str">
        <f>VLOOKUP(M168,Partner!$A$1:$C$102,3,0)</f>
        <v>No</v>
      </c>
      <c r="L168" s="1" t="str">
        <f>VLOOKUP(M168,Partner!$A$1:$B$102,2,0)</f>
        <v>Direct</v>
      </c>
      <c r="M168" s="1">
        <v>22</v>
      </c>
      <c r="N168" s="1" t="str">
        <f>+VLOOKUP(O168,Product!$A$1:$B$26,2,0)</f>
        <v>Vero</v>
      </c>
      <c r="O168" s="1">
        <v>21</v>
      </c>
      <c r="P168" s="11">
        <v>5391785</v>
      </c>
      <c r="Q168" s="3">
        <v>3235071</v>
      </c>
      <c r="R168" s="1">
        <v>41713</v>
      </c>
      <c r="S168" s="4">
        <v>381.45763888888899</v>
      </c>
      <c r="T168" s="1">
        <v>2015</v>
      </c>
      <c r="U168" s="1">
        <v>3</v>
      </c>
      <c r="V168" s="1" t="s">
        <v>1008</v>
      </c>
    </row>
    <row r="169" spans="1:22" x14ac:dyDescent="0.25">
      <c r="A169" t="str">
        <f>VLOOKUP(C169,Opportunity!$A$1:$E$487,5,0)</f>
        <v>Small</v>
      </c>
      <c r="B169">
        <f>VLOOKUP(C169,Opportunity!$A$1:$E$487,3,0)</f>
        <v>96</v>
      </c>
      <c r="C169" s="1">
        <v>307</v>
      </c>
      <c r="D169" s="1" t="str">
        <f>+VLOOKUP(F169,'Sales Stage'!$A$1:$C$6,3,0)</f>
        <v>Solution</v>
      </c>
      <c r="E169" s="5">
        <f>+VLOOKUP(F169,'Sales Stage'!$A$1:$C$6,2,0)</f>
        <v>0.4</v>
      </c>
      <c r="F169" s="1">
        <v>3</v>
      </c>
      <c r="G169" s="1" t="str">
        <f>VLOOKUP(J169,Account!$A$1:$D$358,2,0)</f>
        <v>Laquadice</v>
      </c>
      <c r="H169" s="1" t="str">
        <f>+VLOOKUP(J169,Account!$A$1:$C$358,3,0)</f>
        <v>Central</v>
      </c>
      <c r="I169" s="1" t="str">
        <f>+VLOOKUP(J169,Account!$A$1:$D$358,4,0)</f>
        <v>Small &amp; Medium</v>
      </c>
      <c r="J169" s="1">
        <v>242</v>
      </c>
      <c r="K169" s="1" t="str">
        <f>VLOOKUP(M169,Partner!$A$1:$C$102,3,0)</f>
        <v>No</v>
      </c>
      <c r="L169" s="1" t="str">
        <f>VLOOKUP(M169,Partner!$A$1:$B$102,2,0)</f>
        <v>Direct</v>
      </c>
      <c r="M169" s="1">
        <v>22</v>
      </c>
      <c r="N169" s="1" t="str">
        <f>+VLOOKUP(O169,Product!$A$1:$B$26,2,0)</f>
        <v>Abbas</v>
      </c>
      <c r="O169" s="1">
        <v>1</v>
      </c>
      <c r="P169" s="11">
        <v>1441888</v>
      </c>
      <c r="Q169" s="3">
        <v>576755.19999999995</v>
      </c>
      <c r="R169" s="1">
        <v>41677</v>
      </c>
      <c r="S169" s="4">
        <v>417.45763888888899</v>
      </c>
      <c r="T169" s="1">
        <v>2015</v>
      </c>
      <c r="U169" s="1">
        <v>3</v>
      </c>
      <c r="V169" s="1" t="s">
        <v>1008</v>
      </c>
    </row>
    <row r="170" spans="1:22" x14ac:dyDescent="0.25">
      <c r="A170" t="str">
        <f>VLOOKUP(C170,Opportunity!$A$1:$E$487,5,0)</f>
        <v>Small</v>
      </c>
      <c r="B170">
        <f>VLOOKUP(C170,Opportunity!$A$1:$E$487,3,0)</f>
        <v>154</v>
      </c>
      <c r="C170" s="1">
        <v>421</v>
      </c>
      <c r="D170" s="1" t="str">
        <f>+VLOOKUP(F170,'Sales Stage'!$A$1:$C$6,3,0)</f>
        <v>Proposal</v>
      </c>
      <c r="E170" s="5">
        <f>+VLOOKUP(F170,'Sales Stage'!$A$1:$C$6,2,0)</f>
        <v>0.6</v>
      </c>
      <c r="F170" s="1">
        <v>4</v>
      </c>
      <c r="G170" s="1" t="str">
        <f>VLOOKUP(J170,Account!$A$1:$D$358,2,0)</f>
        <v>Betaity</v>
      </c>
      <c r="H170" s="1" t="str">
        <f>+VLOOKUP(J170,Account!$A$1:$C$358,3,0)</f>
        <v>East</v>
      </c>
      <c r="I170" s="1" t="str">
        <f>+VLOOKUP(J170,Account!$A$1:$D$358,4,0)</f>
        <v>Strategic</v>
      </c>
      <c r="J170" s="1">
        <v>42</v>
      </c>
      <c r="K170" s="1" t="str">
        <f>VLOOKUP(M170,Partner!$A$1:$C$102,3,0)</f>
        <v>No</v>
      </c>
      <c r="L170" s="1" t="str">
        <f>VLOOKUP(M170,Partner!$A$1:$B$102,2,0)</f>
        <v>Direct</v>
      </c>
      <c r="M170" s="1">
        <v>22</v>
      </c>
      <c r="N170" s="1" t="str">
        <f>+VLOOKUP(O170,Product!$A$1:$B$26,2,0)</f>
        <v>Umbra</v>
      </c>
      <c r="O170" s="1">
        <v>20</v>
      </c>
      <c r="P170" s="11">
        <v>2317660</v>
      </c>
      <c r="Q170" s="3">
        <v>1390596</v>
      </c>
      <c r="R170" s="1">
        <v>41662</v>
      </c>
      <c r="S170" s="4">
        <v>432.45763888888899</v>
      </c>
      <c r="T170" s="1">
        <v>2015</v>
      </c>
      <c r="U170" s="1">
        <v>3</v>
      </c>
      <c r="V170" s="1" t="s">
        <v>1008</v>
      </c>
    </row>
    <row r="171" spans="1:22" x14ac:dyDescent="0.25">
      <c r="A171" t="str">
        <f>VLOOKUP(C171,Opportunity!$A$1:$E$487,5,0)</f>
        <v>Medium</v>
      </c>
      <c r="B171">
        <f>VLOOKUP(C171,Opportunity!$A$1:$E$487,3,0)</f>
        <v>192</v>
      </c>
      <c r="C171" s="1">
        <v>277</v>
      </c>
      <c r="D171" s="1" t="str">
        <f>+VLOOKUP(F171,'Sales Stage'!$A$1:$C$6,3,0)</f>
        <v>Solution</v>
      </c>
      <c r="E171" s="5">
        <f>+VLOOKUP(F171,'Sales Stage'!$A$1:$C$6,2,0)</f>
        <v>0.4</v>
      </c>
      <c r="F171" s="1">
        <v>3</v>
      </c>
      <c r="G171" s="1" t="str">
        <f>VLOOKUP(J171,Account!$A$1:$D$358,2,0)</f>
        <v>doubletam</v>
      </c>
      <c r="H171" s="1" t="str">
        <f>+VLOOKUP(J171,Account!$A$1:$C$358,3,0)</f>
        <v>East</v>
      </c>
      <c r="I171" s="1" t="str">
        <f>+VLOOKUP(J171,Account!$A$1:$D$358,4,0)</f>
        <v>Large</v>
      </c>
      <c r="J171" s="1">
        <v>221</v>
      </c>
      <c r="K171" s="1" t="str">
        <f>VLOOKUP(M171,Partner!$A$1:$C$102,3,0)</f>
        <v>No</v>
      </c>
      <c r="L171" s="1" t="str">
        <f>VLOOKUP(M171,Partner!$A$1:$B$102,2,0)</f>
        <v>Direct</v>
      </c>
      <c r="M171" s="1">
        <v>22</v>
      </c>
      <c r="N171" s="1" t="str">
        <f>+VLOOKUP(O171,Product!$A$1:$B$26,2,0)</f>
        <v>Nimis</v>
      </c>
      <c r="O171" s="1">
        <v>13</v>
      </c>
      <c r="P171" s="11">
        <v>3163151</v>
      </c>
      <c r="Q171" s="3">
        <v>1265260.3999999999</v>
      </c>
      <c r="R171" s="1">
        <v>41644</v>
      </c>
      <c r="S171" s="4">
        <v>450.16666666666401</v>
      </c>
      <c r="T171" s="1">
        <v>2015</v>
      </c>
      <c r="U171" s="1">
        <v>3</v>
      </c>
      <c r="V171" s="1" t="s">
        <v>1008</v>
      </c>
    </row>
    <row r="172" spans="1:22" x14ac:dyDescent="0.25">
      <c r="A172" t="str">
        <f>VLOOKUP(C172,Opportunity!$A$1:$E$487,5,0)</f>
        <v>Small</v>
      </c>
      <c r="B172">
        <f>VLOOKUP(C172,Opportunity!$A$1:$E$487,3,0)</f>
        <v>100</v>
      </c>
      <c r="C172" s="1">
        <v>127</v>
      </c>
      <c r="D172" s="1" t="str">
        <f>+VLOOKUP(F172,'Sales Stage'!$A$1:$C$6,3,0)</f>
        <v>Solution</v>
      </c>
      <c r="E172" s="5">
        <f>+VLOOKUP(F172,'Sales Stage'!$A$1:$C$6,2,0)</f>
        <v>0.4</v>
      </c>
      <c r="F172" s="1">
        <v>3</v>
      </c>
      <c r="G172" s="1" t="str">
        <f>VLOOKUP(J172,Account!$A$1:$D$358,2,0)</f>
        <v>Zimdex</v>
      </c>
      <c r="H172" s="1" t="str">
        <f>+VLOOKUP(J172,Account!$A$1:$C$358,3,0)</f>
        <v>West</v>
      </c>
      <c r="I172" s="1" t="str">
        <f>+VLOOKUP(J172,Account!$A$1:$D$358,4,0)</f>
        <v>Strategic</v>
      </c>
      <c r="J172" s="1">
        <v>44</v>
      </c>
      <c r="K172" s="1" t="str">
        <f>VLOOKUP(M172,Partner!$A$1:$C$102,3,0)</f>
        <v>No</v>
      </c>
      <c r="L172" s="1" t="str">
        <f>VLOOKUP(M172,Partner!$A$1:$B$102,2,0)</f>
        <v>Direct</v>
      </c>
      <c r="M172" s="1">
        <v>22</v>
      </c>
      <c r="N172" s="1" t="str">
        <f>+VLOOKUP(O172,Product!$A$1:$B$26,2,0)</f>
        <v>Campana</v>
      </c>
      <c r="O172" s="1">
        <v>3</v>
      </c>
      <c r="P172" s="11">
        <v>1458342</v>
      </c>
      <c r="Q172" s="3">
        <v>583336.80000000005</v>
      </c>
      <c r="R172" s="1">
        <v>41643</v>
      </c>
      <c r="S172" s="4">
        <v>450.45763888888899</v>
      </c>
      <c r="T172" s="1">
        <v>2015</v>
      </c>
      <c r="U172" s="1">
        <v>3</v>
      </c>
      <c r="V172" s="1" t="s">
        <v>1008</v>
      </c>
    </row>
    <row r="173" spans="1:22" x14ac:dyDescent="0.25">
      <c r="A173" t="str">
        <f>VLOOKUP(C173,Opportunity!$A$1:$E$487,5,0)</f>
        <v>Medium</v>
      </c>
      <c r="B173">
        <f>VLOOKUP(C173,Opportunity!$A$1:$E$487,3,0)</f>
        <v>183</v>
      </c>
      <c r="C173" s="1">
        <v>81</v>
      </c>
      <c r="D173" s="1" t="str">
        <f>+VLOOKUP(F173,'Sales Stage'!$A$1:$C$6,3,0)</f>
        <v>Qualify</v>
      </c>
      <c r="E173" s="5">
        <f>+VLOOKUP(F173,'Sales Stage'!$A$1:$C$6,2,0)</f>
        <v>0.2</v>
      </c>
      <c r="F173" s="1">
        <v>2</v>
      </c>
      <c r="G173" s="1" t="str">
        <f>VLOOKUP(J173,Account!$A$1:$D$358,2,0)</f>
        <v>Goodplex</v>
      </c>
      <c r="H173" s="1" t="str">
        <f>+VLOOKUP(J173,Account!$A$1:$C$358,3,0)</f>
        <v>Central</v>
      </c>
      <c r="I173" s="1" t="str">
        <f>+VLOOKUP(J173,Account!$A$1:$D$358,4,0)</f>
        <v>Strategic</v>
      </c>
      <c r="J173" s="1">
        <v>69</v>
      </c>
      <c r="K173" s="1" t="str">
        <f>VLOOKUP(M173,Partner!$A$1:$C$102,3,0)</f>
        <v>No</v>
      </c>
      <c r="L173" s="1" t="str">
        <f>VLOOKUP(M173,Partner!$A$1:$B$102,2,0)</f>
        <v>Direct</v>
      </c>
      <c r="M173" s="1">
        <v>22</v>
      </c>
      <c r="N173" s="1" t="str">
        <f>+VLOOKUP(O173,Product!$A$1:$B$26,2,0)</f>
        <v>Fatum</v>
      </c>
      <c r="O173" s="1">
        <v>6</v>
      </c>
      <c r="P173" s="11">
        <v>2875462</v>
      </c>
      <c r="Q173" s="3">
        <v>575092.4</v>
      </c>
      <c r="R173" s="1">
        <v>41712</v>
      </c>
      <c r="S173" s="4">
        <v>379.45763888888899</v>
      </c>
      <c r="T173" s="1">
        <v>2015</v>
      </c>
      <c r="U173" s="1">
        <v>3</v>
      </c>
      <c r="V173" s="1" t="s">
        <v>1008</v>
      </c>
    </row>
    <row r="174" spans="1:22" x14ac:dyDescent="0.25">
      <c r="A174" t="str">
        <f>VLOOKUP(C174,Opportunity!$A$1:$E$487,5,0)</f>
        <v>Medium</v>
      </c>
      <c r="B174">
        <f>VLOOKUP(C174,Opportunity!$A$1:$E$487,3,0)</f>
        <v>275</v>
      </c>
      <c r="C174" s="1">
        <v>422</v>
      </c>
      <c r="D174" s="1" t="str">
        <f>+VLOOKUP(F174,'Sales Stage'!$A$1:$C$6,3,0)</f>
        <v>Solution</v>
      </c>
      <c r="E174" s="5">
        <f>+VLOOKUP(F174,'Sales Stage'!$A$1:$C$6,2,0)</f>
        <v>0.4</v>
      </c>
      <c r="F174" s="1">
        <v>3</v>
      </c>
      <c r="G174" s="1" t="str">
        <f>VLOOKUP(J174,Account!$A$1:$D$358,2,0)</f>
        <v>Tanflex</v>
      </c>
      <c r="H174" s="1" t="str">
        <f>+VLOOKUP(J174,Account!$A$1:$C$358,3,0)</f>
        <v>Central</v>
      </c>
      <c r="I174" s="1" t="str">
        <f>+VLOOKUP(J174,Account!$A$1:$D$358,4,0)</f>
        <v>Strategic</v>
      </c>
      <c r="J174" s="1">
        <v>100</v>
      </c>
      <c r="K174" s="1" t="str">
        <f>VLOOKUP(M174,Partner!$A$1:$C$102,3,0)</f>
        <v>No</v>
      </c>
      <c r="L174" s="1" t="str">
        <f>VLOOKUP(M174,Partner!$A$1:$B$102,2,0)</f>
        <v>Direct</v>
      </c>
      <c r="M174" s="1">
        <v>22</v>
      </c>
      <c r="N174" s="1" t="str">
        <f>+VLOOKUP(O174,Product!$A$1:$B$26,2,0)</f>
        <v>Bellus</v>
      </c>
      <c r="O174" s="1">
        <v>23</v>
      </c>
      <c r="P174" s="11">
        <v>4654747</v>
      </c>
      <c r="Q174" s="3">
        <v>1861898.8</v>
      </c>
      <c r="R174" s="1">
        <v>41675</v>
      </c>
      <c r="S174" s="4">
        <v>415.45763888888899</v>
      </c>
      <c r="T174" s="1">
        <v>2015</v>
      </c>
      <c r="U174" s="1">
        <v>3</v>
      </c>
      <c r="V174" s="1" t="s">
        <v>1008</v>
      </c>
    </row>
    <row r="175" spans="1:22" x14ac:dyDescent="0.25">
      <c r="A175" t="str">
        <f>VLOOKUP(C175,Opportunity!$A$1:$E$487,5,0)</f>
        <v>Small</v>
      </c>
      <c r="B175">
        <f>VLOOKUP(C175,Opportunity!$A$1:$E$487,3,0)</f>
        <v>144</v>
      </c>
      <c r="C175" s="1">
        <v>423</v>
      </c>
      <c r="D175" s="1" t="str">
        <f>+VLOOKUP(F175,'Sales Stage'!$A$1:$C$6,3,0)</f>
        <v>Solution</v>
      </c>
      <c r="E175" s="5">
        <f>+VLOOKUP(F175,'Sales Stage'!$A$1:$C$6,2,0)</f>
        <v>0.4</v>
      </c>
      <c r="F175" s="1">
        <v>3</v>
      </c>
      <c r="G175" s="1" t="str">
        <f>VLOOKUP(J175,Account!$A$1:$D$358,2,0)</f>
        <v>Goodplex</v>
      </c>
      <c r="H175" s="1" t="str">
        <f>+VLOOKUP(J175,Account!$A$1:$C$358,3,0)</f>
        <v>Central</v>
      </c>
      <c r="I175" s="1" t="str">
        <f>+VLOOKUP(J175,Account!$A$1:$D$358,4,0)</f>
        <v>Strategic</v>
      </c>
      <c r="J175" s="1">
        <v>69</v>
      </c>
      <c r="K175" s="1" t="str">
        <f>VLOOKUP(M175,Partner!$A$1:$C$102,3,0)</f>
        <v>No</v>
      </c>
      <c r="L175" s="1" t="str">
        <f>VLOOKUP(M175,Partner!$A$1:$B$102,2,0)</f>
        <v>Direct</v>
      </c>
      <c r="M175" s="1">
        <v>22</v>
      </c>
      <c r="N175" s="1" t="str">
        <f>+VLOOKUP(O175,Product!$A$1:$B$26,2,0)</f>
        <v>Talus</v>
      </c>
      <c r="O175" s="1">
        <v>19</v>
      </c>
      <c r="P175" s="11">
        <v>2172080</v>
      </c>
      <c r="Q175" s="3">
        <v>868832</v>
      </c>
      <c r="R175" s="1">
        <v>41723</v>
      </c>
      <c r="S175" s="4">
        <v>367.45763888888899</v>
      </c>
      <c r="T175" s="1">
        <v>2015</v>
      </c>
      <c r="U175" s="1">
        <v>3</v>
      </c>
      <c r="V175" s="1" t="s">
        <v>1008</v>
      </c>
    </row>
    <row r="176" spans="1:22" x14ac:dyDescent="0.25">
      <c r="A176" t="str">
        <f>VLOOKUP(C176,Opportunity!$A$1:$E$487,5,0)</f>
        <v>Medium</v>
      </c>
      <c r="B176">
        <f>VLOOKUP(C176,Opportunity!$A$1:$E$487,3,0)</f>
        <v>254</v>
      </c>
      <c r="C176" s="1">
        <v>40</v>
      </c>
      <c r="D176" s="1" t="str">
        <f>+VLOOKUP(F176,'Sales Stage'!$A$1:$C$6,3,0)</f>
        <v>Proposal</v>
      </c>
      <c r="E176" s="5">
        <f>+VLOOKUP(F176,'Sales Stage'!$A$1:$C$6,2,0)</f>
        <v>0.6</v>
      </c>
      <c r="F176" s="1">
        <v>4</v>
      </c>
      <c r="G176" s="1" t="str">
        <f>VLOOKUP(J176,Account!$A$1:$D$358,2,0)</f>
        <v>Scotzuntex</v>
      </c>
      <c r="H176" s="1" t="str">
        <f>+VLOOKUP(J176,Account!$A$1:$C$358,3,0)</f>
        <v>East</v>
      </c>
      <c r="I176" s="1" t="str">
        <f>+VLOOKUP(J176,Account!$A$1:$D$358,4,0)</f>
        <v>Large</v>
      </c>
      <c r="J176" s="1">
        <v>37</v>
      </c>
      <c r="K176" s="1" t="str">
        <f>VLOOKUP(M176,Partner!$A$1:$C$102,3,0)</f>
        <v>No</v>
      </c>
      <c r="L176" s="1" t="str">
        <f>VLOOKUP(M176,Partner!$A$1:$B$102,2,0)</f>
        <v>Direct</v>
      </c>
      <c r="M176" s="1">
        <v>22</v>
      </c>
      <c r="N176" s="1" t="str">
        <f>+VLOOKUP(O176,Product!$A$1:$B$26,2,0)</f>
        <v>Campana</v>
      </c>
      <c r="O176" s="1">
        <v>3</v>
      </c>
      <c r="P176" s="11">
        <v>4201630</v>
      </c>
      <c r="Q176" s="3">
        <v>2520978</v>
      </c>
      <c r="R176" s="1">
        <v>41689</v>
      </c>
      <c r="S176" s="4">
        <v>399.45763888888899</v>
      </c>
      <c r="T176" s="1">
        <v>2015</v>
      </c>
      <c r="U176" s="1">
        <v>3</v>
      </c>
      <c r="V176" s="1" t="s">
        <v>1008</v>
      </c>
    </row>
    <row r="177" spans="1:22" x14ac:dyDescent="0.25">
      <c r="A177" t="str">
        <f>VLOOKUP(C177,Opportunity!$A$1:$E$487,5,0)</f>
        <v>Small</v>
      </c>
      <c r="B177">
        <f>VLOOKUP(C177,Opportunity!$A$1:$E$487,3,0)</f>
        <v>63</v>
      </c>
      <c r="C177" s="1">
        <v>316</v>
      </c>
      <c r="D177" s="1" t="str">
        <f>+VLOOKUP(F177,'Sales Stage'!$A$1:$C$6,3,0)</f>
        <v>Qualify</v>
      </c>
      <c r="E177" s="5">
        <f>+VLOOKUP(F177,'Sales Stage'!$A$1:$C$6,2,0)</f>
        <v>0.2</v>
      </c>
      <c r="F177" s="1">
        <v>2</v>
      </c>
      <c r="G177" s="1" t="str">
        <f>VLOOKUP(J177,Account!$A$1:$D$358,2,0)</f>
        <v>Statcom</v>
      </c>
      <c r="H177" s="1" t="str">
        <f>+VLOOKUP(J177,Account!$A$1:$C$358,3,0)</f>
        <v>Central</v>
      </c>
      <c r="I177" s="1" t="str">
        <f>+VLOOKUP(J177,Account!$A$1:$D$358,4,0)</f>
        <v>Strategic</v>
      </c>
      <c r="J177" s="1">
        <v>52</v>
      </c>
      <c r="K177" s="1" t="str">
        <f>VLOOKUP(M177,Partner!$A$1:$C$102,3,0)</f>
        <v>No</v>
      </c>
      <c r="L177" s="1" t="str">
        <f>VLOOKUP(M177,Partner!$A$1:$B$102,2,0)</f>
        <v>Direct</v>
      </c>
      <c r="M177" s="1">
        <v>22</v>
      </c>
      <c r="N177" s="1" t="str">
        <f>+VLOOKUP(O177,Product!$A$1:$B$26,2,0)</f>
        <v>Sato</v>
      </c>
      <c r="O177" s="1">
        <v>18</v>
      </c>
      <c r="P177" s="11">
        <v>856739</v>
      </c>
      <c r="Q177" s="3">
        <v>171347.8</v>
      </c>
      <c r="R177" s="1">
        <v>41652</v>
      </c>
      <c r="S177" s="4">
        <v>431.45763888888899</v>
      </c>
      <c r="T177" s="1">
        <v>2015</v>
      </c>
      <c r="U177" s="1">
        <v>3</v>
      </c>
      <c r="V177" s="1" t="s">
        <v>1008</v>
      </c>
    </row>
    <row r="178" spans="1:22" x14ac:dyDescent="0.25">
      <c r="A178" t="str">
        <f>VLOOKUP(C178,Opportunity!$A$1:$E$487,5,0)</f>
        <v>Small</v>
      </c>
      <c r="B178">
        <f>VLOOKUP(C178,Opportunity!$A$1:$E$487,3,0)</f>
        <v>127</v>
      </c>
      <c r="C178" s="1">
        <v>278</v>
      </c>
      <c r="D178" s="1" t="str">
        <f>+VLOOKUP(F178,'Sales Stage'!$A$1:$C$6,3,0)</f>
        <v>Solution</v>
      </c>
      <c r="E178" s="5">
        <f>+VLOOKUP(F178,'Sales Stage'!$A$1:$C$6,2,0)</f>
        <v>0.4</v>
      </c>
      <c r="F178" s="1">
        <v>3</v>
      </c>
      <c r="G178" s="1" t="str">
        <f>VLOOKUP(J178,Account!$A$1:$D$358,2,0)</f>
        <v>Treecare</v>
      </c>
      <c r="H178" s="1" t="str">
        <f>+VLOOKUP(J178,Account!$A$1:$C$358,3,0)</f>
        <v>Central</v>
      </c>
      <c r="I178" s="1" t="str">
        <f>+VLOOKUP(J178,Account!$A$1:$D$358,4,0)</f>
        <v>Small &amp; Medium</v>
      </c>
      <c r="J178" s="1">
        <v>222</v>
      </c>
      <c r="K178" s="1" t="str">
        <f>VLOOKUP(M178,Partner!$A$1:$C$102,3,0)</f>
        <v>No</v>
      </c>
      <c r="L178" s="1" t="str">
        <f>VLOOKUP(M178,Partner!$A$1:$B$102,2,0)</f>
        <v>Direct</v>
      </c>
      <c r="M178" s="1">
        <v>22</v>
      </c>
      <c r="N178" s="1" t="str">
        <f>+VLOOKUP(O178,Product!$A$1:$B$26,2,0)</f>
        <v>Vero</v>
      </c>
      <c r="O178" s="1">
        <v>21</v>
      </c>
      <c r="P178" s="11">
        <v>1871483</v>
      </c>
      <c r="Q178" s="3">
        <v>748593.2</v>
      </c>
      <c r="R178" s="1">
        <v>41655</v>
      </c>
      <c r="S178" s="4">
        <v>428.45763888888899</v>
      </c>
      <c r="T178" s="1">
        <v>2015</v>
      </c>
      <c r="U178" s="1">
        <v>3</v>
      </c>
      <c r="V178" s="1" t="s">
        <v>1008</v>
      </c>
    </row>
    <row r="179" spans="1:22" x14ac:dyDescent="0.25">
      <c r="A179" t="str">
        <f>VLOOKUP(C179,Opportunity!$A$1:$E$487,5,0)</f>
        <v>Small</v>
      </c>
      <c r="B179">
        <f>VLOOKUP(C179,Opportunity!$A$1:$E$487,3,0)</f>
        <v>125</v>
      </c>
      <c r="C179" s="1">
        <v>72</v>
      </c>
      <c r="D179" s="1" t="str">
        <f>+VLOOKUP(F179,'Sales Stage'!$A$1:$C$6,3,0)</f>
        <v>Proposal</v>
      </c>
      <c r="E179" s="5">
        <f>+VLOOKUP(F179,'Sales Stage'!$A$1:$C$6,2,0)</f>
        <v>0.6</v>
      </c>
      <c r="F179" s="1">
        <v>4</v>
      </c>
      <c r="G179" s="1" t="str">
        <f>VLOOKUP(J179,Account!$A$1:$D$358,2,0)</f>
        <v>Quotelax</v>
      </c>
      <c r="H179" s="1" t="str">
        <f>+VLOOKUP(J179,Account!$A$1:$C$358,3,0)</f>
        <v>Central</v>
      </c>
      <c r="I179" s="1" t="str">
        <f>+VLOOKUP(J179,Account!$A$1:$D$358,4,0)</f>
        <v>Large</v>
      </c>
      <c r="J179" s="1">
        <v>60</v>
      </c>
      <c r="K179" s="1" t="str">
        <f>VLOOKUP(M179,Partner!$A$1:$C$102,3,0)</f>
        <v>No</v>
      </c>
      <c r="L179" s="1" t="str">
        <f>VLOOKUP(M179,Partner!$A$1:$B$102,2,0)</f>
        <v>Direct</v>
      </c>
      <c r="M179" s="1">
        <v>22</v>
      </c>
      <c r="N179" s="1" t="str">
        <f>+VLOOKUP(O179,Product!$A$1:$B$26,2,0)</f>
        <v>Paratus</v>
      </c>
      <c r="O179" s="1">
        <v>15</v>
      </c>
      <c r="P179" s="11">
        <v>1856861</v>
      </c>
      <c r="Q179" s="3">
        <v>1114116.6000000001</v>
      </c>
      <c r="R179" s="1">
        <v>41709</v>
      </c>
      <c r="S179" s="4">
        <v>373.45763888888899</v>
      </c>
      <c r="T179" s="1">
        <v>2015</v>
      </c>
      <c r="U179" s="1">
        <v>3</v>
      </c>
      <c r="V179" s="1" t="s">
        <v>1008</v>
      </c>
    </row>
    <row r="180" spans="1:22" x14ac:dyDescent="0.25">
      <c r="A180" t="str">
        <f>VLOOKUP(C180,Opportunity!$A$1:$E$487,5,0)</f>
        <v>Medium</v>
      </c>
      <c r="B180">
        <f>VLOOKUP(C180,Opportunity!$A$1:$E$487,3,0)</f>
        <v>291</v>
      </c>
      <c r="C180" s="1">
        <v>146</v>
      </c>
      <c r="D180" s="1" t="str">
        <f>+VLOOKUP(F180,'Sales Stage'!$A$1:$C$6,3,0)</f>
        <v>Qualify</v>
      </c>
      <c r="E180" s="5">
        <f>+VLOOKUP(F180,'Sales Stage'!$A$1:$C$6,2,0)</f>
        <v>0.2</v>
      </c>
      <c r="F180" s="1">
        <v>2</v>
      </c>
      <c r="G180" s="1" t="str">
        <f>VLOOKUP(J180,Account!$A$1:$D$358,2,0)</f>
        <v>Acetex</v>
      </c>
      <c r="H180" s="1" t="str">
        <f>+VLOOKUP(J180,Account!$A$1:$C$358,3,0)</f>
        <v>East</v>
      </c>
      <c r="I180" s="1" t="str">
        <f>+VLOOKUP(J180,Account!$A$1:$D$358,4,0)</f>
        <v>Strategic</v>
      </c>
      <c r="J180" s="1">
        <v>53</v>
      </c>
      <c r="K180" s="1" t="str">
        <f>VLOOKUP(M180,Partner!$A$1:$C$102,3,0)</f>
        <v>No</v>
      </c>
      <c r="L180" s="1" t="str">
        <f>VLOOKUP(M180,Partner!$A$1:$B$102,2,0)</f>
        <v>Direct</v>
      </c>
      <c r="M180" s="1">
        <v>22</v>
      </c>
      <c r="N180" s="1" t="str">
        <f>+VLOOKUP(O180,Product!$A$1:$B$26,2,0)</f>
        <v>Abbas</v>
      </c>
      <c r="O180" s="1">
        <v>1</v>
      </c>
      <c r="P180" s="11">
        <v>4969276</v>
      </c>
      <c r="Q180" s="3">
        <v>993855.2</v>
      </c>
      <c r="R180" s="1">
        <v>41675</v>
      </c>
      <c r="S180" s="4">
        <v>404.45763888888899</v>
      </c>
      <c r="T180" s="1">
        <v>2015</v>
      </c>
      <c r="U180" s="1">
        <v>3</v>
      </c>
      <c r="V180" s="1" t="s">
        <v>1008</v>
      </c>
    </row>
    <row r="181" spans="1:22" x14ac:dyDescent="0.25">
      <c r="A181" t="str">
        <f>VLOOKUP(C181,Opportunity!$A$1:$E$487,5,0)</f>
        <v>Medium</v>
      </c>
      <c r="B181">
        <f>VLOOKUP(C181,Opportunity!$A$1:$E$487,3,0)</f>
        <v>221</v>
      </c>
      <c r="C181" s="1">
        <v>147</v>
      </c>
      <c r="D181" s="1" t="str">
        <f>+VLOOKUP(F181,'Sales Stage'!$A$1:$C$6,3,0)</f>
        <v>Proposal</v>
      </c>
      <c r="E181" s="5">
        <f>+VLOOKUP(F181,'Sales Stage'!$A$1:$C$6,2,0)</f>
        <v>0.6</v>
      </c>
      <c r="F181" s="1">
        <v>4</v>
      </c>
      <c r="G181" s="1" t="str">
        <f>VLOOKUP(J181,Account!$A$1:$D$358,2,0)</f>
        <v>Dongtech</v>
      </c>
      <c r="H181" s="1" t="str">
        <f>+VLOOKUP(J181,Account!$A$1:$C$358,3,0)</f>
        <v>East</v>
      </c>
      <c r="I181" s="1" t="str">
        <f>+VLOOKUP(J181,Account!$A$1:$D$358,4,0)</f>
        <v>Large</v>
      </c>
      <c r="J181" s="1">
        <v>116</v>
      </c>
      <c r="K181" s="1" t="str">
        <f>VLOOKUP(M181,Partner!$A$1:$C$102,3,0)</f>
        <v>No</v>
      </c>
      <c r="L181" s="1" t="str">
        <f>VLOOKUP(M181,Partner!$A$1:$B$102,2,0)</f>
        <v>Direct</v>
      </c>
      <c r="M181" s="1">
        <v>22</v>
      </c>
      <c r="N181" s="1" t="str">
        <f>+VLOOKUP(O181,Product!$A$1:$B$26,2,0)</f>
        <v>Eligo</v>
      </c>
      <c r="O181" s="1">
        <v>5</v>
      </c>
      <c r="P181" s="11">
        <v>3586972</v>
      </c>
      <c r="Q181" s="3">
        <v>2152183.2000000002</v>
      </c>
      <c r="R181" s="1">
        <v>41708</v>
      </c>
      <c r="S181" s="4">
        <v>371.45763888888899</v>
      </c>
      <c r="T181" s="1">
        <v>2015</v>
      </c>
      <c r="U181" s="1">
        <v>3</v>
      </c>
      <c r="V181" s="1" t="s">
        <v>1008</v>
      </c>
    </row>
    <row r="182" spans="1:22" x14ac:dyDescent="0.25">
      <c r="A182" t="str">
        <f>VLOOKUP(C182,Opportunity!$A$1:$E$487,5,0)</f>
        <v>Small</v>
      </c>
      <c r="B182">
        <f>VLOOKUP(C182,Opportunity!$A$1:$E$487,3,0)</f>
        <v>102</v>
      </c>
      <c r="C182" s="1">
        <v>248</v>
      </c>
      <c r="D182" s="1" t="str">
        <f>+VLOOKUP(F182,'Sales Stage'!$A$1:$C$6,3,0)</f>
        <v>Proposal</v>
      </c>
      <c r="E182" s="5">
        <f>+VLOOKUP(F182,'Sales Stage'!$A$1:$C$6,2,0)</f>
        <v>0.6</v>
      </c>
      <c r="F182" s="1">
        <v>4</v>
      </c>
      <c r="G182" s="1" t="str">
        <f>VLOOKUP(J182,Account!$A$1:$D$358,2,0)</f>
        <v>techiplex</v>
      </c>
      <c r="H182" s="1" t="str">
        <f>+VLOOKUP(J182,Account!$A$1:$C$358,3,0)</f>
        <v>Central</v>
      </c>
      <c r="I182" s="1" t="str">
        <f>+VLOOKUP(J182,Account!$A$1:$D$358,4,0)</f>
        <v>Large</v>
      </c>
      <c r="J182" s="1">
        <v>54</v>
      </c>
      <c r="K182" s="1" t="str">
        <f>VLOOKUP(M182,Partner!$A$1:$C$102,3,0)</f>
        <v>No</v>
      </c>
      <c r="L182" s="1" t="str">
        <f>VLOOKUP(M182,Partner!$A$1:$B$102,2,0)</f>
        <v>Direct</v>
      </c>
      <c r="M182" s="1">
        <v>22</v>
      </c>
      <c r="N182" s="1" t="str">
        <f>+VLOOKUP(O182,Product!$A$1:$B$26,2,0)</f>
        <v>Nimis</v>
      </c>
      <c r="O182" s="1">
        <v>13</v>
      </c>
      <c r="P182" s="11">
        <v>1481088</v>
      </c>
      <c r="Q182" s="3">
        <v>888652.80000000005</v>
      </c>
      <c r="R182" s="1">
        <v>41679</v>
      </c>
      <c r="S182" s="4">
        <v>399.45763888888899</v>
      </c>
      <c r="T182" s="1">
        <v>2015</v>
      </c>
      <c r="U182" s="1">
        <v>3</v>
      </c>
      <c r="V182" s="1" t="s">
        <v>1008</v>
      </c>
    </row>
    <row r="183" spans="1:22" x14ac:dyDescent="0.25">
      <c r="A183" t="str">
        <f>VLOOKUP(C183,Opportunity!$A$1:$E$487,5,0)</f>
        <v>Small</v>
      </c>
      <c r="B183">
        <f>VLOOKUP(C183,Opportunity!$A$1:$E$487,3,0)</f>
        <v>152</v>
      </c>
      <c r="C183" s="1">
        <v>136</v>
      </c>
      <c r="D183" s="1" t="str">
        <f>+VLOOKUP(F183,'Sales Stage'!$A$1:$C$6,3,0)</f>
        <v>Solution</v>
      </c>
      <c r="E183" s="5">
        <f>+VLOOKUP(F183,'Sales Stage'!$A$1:$C$6,2,0)</f>
        <v>0.4</v>
      </c>
      <c r="F183" s="1">
        <v>3</v>
      </c>
      <c r="G183" s="1" t="str">
        <f>VLOOKUP(J183,Account!$A$1:$D$358,2,0)</f>
        <v>Acetex</v>
      </c>
      <c r="H183" s="1" t="str">
        <f>+VLOOKUP(J183,Account!$A$1:$C$358,3,0)</f>
        <v>East</v>
      </c>
      <c r="I183" s="1" t="str">
        <f>+VLOOKUP(J183,Account!$A$1:$D$358,4,0)</f>
        <v>Strategic</v>
      </c>
      <c r="J183" s="1">
        <v>53</v>
      </c>
      <c r="K183" s="1" t="str">
        <f>VLOOKUP(M183,Partner!$A$1:$C$102,3,0)</f>
        <v>No</v>
      </c>
      <c r="L183" s="1" t="str">
        <f>VLOOKUP(M183,Partner!$A$1:$B$102,2,0)</f>
        <v>Direct</v>
      </c>
      <c r="M183" s="1">
        <v>22</v>
      </c>
      <c r="N183" s="1" t="str">
        <f>+VLOOKUP(O183,Product!$A$1:$B$26,2,0)</f>
        <v>Bellus</v>
      </c>
      <c r="O183" s="1">
        <v>23</v>
      </c>
      <c r="P183" s="11">
        <v>2305209</v>
      </c>
      <c r="Q183" s="3">
        <v>922083.6</v>
      </c>
      <c r="R183" s="1">
        <v>41671</v>
      </c>
      <c r="S183" s="4">
        <v>407.45763888888899</v>
      </c>
      <c r="T183" s="1">
        <v>2015</v>
      </c>
      <c r="U183" s="1">
        <v>3</v>
      </c>
      <c r="V183" s="1" t="s">
        <v>1008</v>
      </c>
    </row>
    <row r="184" spans="1:22" x14ac:dyDescent="0.25">
      <c r="A184" t="str">
        <f>VLOOKUP(C184,Opportunity!$A$1:$E$487,5,0)</f>
        <v>Large</v>
      </c>
      <c r="B184">
        <f>VLOOKUP(C184,Opportunity!$A$1:$E$487,3,0)</f>
        <v>325</v>
      </c>
      <c r="C184" s="1">
        <v>314</v>
      </c>
      <c r="D184" s="1" t="str">
        <f>+VLOOKUP(F184,'Sales Stage'!$A$1:$C$6,3,0)</f>
        <v>Qualify</v>
      </c>
      <c r="E184" s="5">
        <f>+VLOOKUP(F184,'Sales Stage'!$A$1:$C$6,2,0)</f>
        <v>0.2</v>
      </c>
      <c r="F184" s="1">
        <v>2</v>
      </c>
      <c r="G184" s="1" t="str">
        <f>VLOOKUP(J184,Account!$A$1:$D$358,2,0)</f>
        <v>Ware-core</v>
      </c>
      <c r="H184" s="1" t="str">
        <f>+VLOOKUP(J184,Account!$A$1:$C$358,3,0)</f>
        <v>Central</v>
      </c>
      <c r="I184" s="1" t="str">
        <f>+VLOOKUP(J184,Account!$A$1:$D$358,4,0)</f>
        <v>Strategic</v>
      </c>
      <c r="J184" s="1">
        <v>238</v>
      </c>
      <c r="K184" s="1" t="str">
        <f>VLOOKUP(M184,Partner!$A$1:$C$102,3,0)</f>
        <v>No</v>
      </c>
      <c r="L184" s="1" t="str">
        <f>VLOOKUP(M184,Partner!$A$1:$B$102,2,0)</f>
        <v>Direct</v>
      </c>
      <c r="M184" s="1">
        <v>22</v>
      </c>
      <c r="N184" s="1" t="str">
        <f>+VLOOKUP(O184,Product!$A$1:$B$26,2,0)</f>
        <v>Basium</v>
      </c>
      <c r="O184" s="1">
        <v>2</v>
      </c>
      <c r="P184" s="11">
        <v>5637784</v>
      </c>
      <c r="Q184" s="3">
        <v>1127556.8</v>
      </c>
      <c r="R184" s="1">
        <v>41701</v>
      </c>
      <c r="S184" s="4">
        <v>375.45763888888899</v>
      </c>
      <c r="T184" s="1">
        <v>2015</v>
      </c>
      <c r="U184" s="1">
        <v>3</v>
      </c>
      <c r="V184" s="1" t="s">
        <v>1008</v>
      </c>
    </row>
    <row r="185" spans="1:22" x14ac:dyDescent="0.25">
      <c r="A185" t="str">
        <f>VLOOKUP(C185,Opportunity!$A$1:$E$487,5,0)</f>
        <v>Small</v>
      </c>
      <c r="B185">
        <f>VLOOKUP(C185,Opportunity!$A$1:$E$487,3,0)</f>
        <v>122</v>
      </c>
      <c r="C185" s="1">
        <v>273</v>
      </c>
      <c r="D185" s="1" t="str">
        <f>+VLOOKUP(F185,'Sales Stage'!$A$1:$C$6,3,0)</f>
        <v>Qualify</v>
      </c>
      <c r="E185" s="5">
        <f>+VLOOKUP(F185,'Sales Stage'!$A$1:$C$6,2,0)</f>
        <v>0.2</v>
      </c>
      <c r="F185" s="1">
        <v>2</v>
      </c>
      <c r="G185" s="1" t="str">
        <f>VLOOKUP(J185,Account!$A$1:$D$358,2,0)</f>
        <v>Zonfind</v>
      </c>
      <c r="H185" s="1" t="str">
        <f>+VLOOKUP(J185,Account!$A$1:$C$358,3,0)</f>
        <v>East</v>
      </c>
      <c r="I185" s="1" t="str">
        <f>+VLOOKUP(J185,Account!$A$1:$D$358,4,0)</f>
        <v>Large</v>
      </c>
      <c r="J185" s="1">
        <v>217</v>
      </c>
      <c r="K185" s="1" t="str">
        <f>VLOOKUP(M185,Partner!$A$1:$C$102,3,0)</f>
        <v>No</v>
      </c>
      <c r="L185" s="1" t="str">
        <f>VLOOKUP(M185,Partner!$A$1:$B$102,2,0)</f>
        <v>Direct</v>
      </c>
      <c r="M185" s="1">
        <v>22</v>
      </c>
      <c r="N185" s="1" t="str">
        <f>+VLOOKUP(O185,Product!$A$1:$B$26,2,0)</f>
        <v>Lacuna</v>
      </c>
      <c r="O185" s="1">
        <v>11</v>
      </c>
      <c r="P185" s="11">
        <v>1828155</v>
      </c>
      <c r="Q185" s="3">
        <v>365631</v>
      </c>
      <c r="R185" s="1">
        <v>41642</v>
      </c>
      <c r="S185" s="4">
        <v>431.45763888888899</v>
      </c>
      <c r="T185" s="1">
        <v>2015</v>
      </c>
      <c r="U185" s="1">
        <v>3</v>
      </c>
      <c r="V185" s="1" t="s">
        <v>1008</v>
      </c>
    </row>
    <row r="186" spans="1:22" x14ac:dyDescent="0.25">
      <c r="A186" t="str">
        <f>VLOOKUP(C186,Opportunity!$A$1:$E$487,5,0)</f>
        <v>Medium</v>
      </c>
      <c r="B186">
        <f>VLOOKUP(C186,Opportunity!$A$1:$E$487,3,0)</f>
        <v>235</v>
      </c>
      <c r="C186" s="1">
        <v>203</v>
      </c>
      <c r="D186" s="1" t="str">
        <f>+VLOOKUP(F186,'Sales Stage'!$A$1:$C$6,3,0)</f>
        <v>Solution</v>
      </c>
      <c r="E186" s="5">
        <f>+VLOOKUP(F186,'Sales Stage'!$A$1:$C$6,2,0)</f>
        <v>0.4</v>
      </c>
      <c r="F186" s="1">
        <v>3</v>
      </c>
      <c r="G186" s="1" t="str">
        <f>VLOOKUP(J186,Account!$A$1:$D$358,2,0)</f>
        <v>Qvodex</v>
      </c>
      <c r="H186" s="1" t="str">
        <f>+VLOOKUP(J186,Account!$A$1:$C$358,3,0)</f>
        <v>West</v>
      </c>
      <c r="I186" s="1" t="str">
        <f>+VLOOKUP(J186,Account!$A$1:$D$358,4,0)</f>
        <v>Large</v>
      </c>
      <c r="J186" s="1">
        <v>161</v>
      </c>
      <c r="K186" s="1" t="str">
        <f>VLOOKUP(M186,Partner!$A$1:$C$102,3,0)</f>
        <v>No</v>
      </c>
      <c r="L186" s="1" t="str">
        <f>VLOOKUP(M186,Partner!$A$1:$B$102,2,0)</f>
        <v>Direct</v>
      </c>
      <c r="M186" s="1">
        <v>22</v>
      </c>
      <c r="N186" s="1" t="str">
        <f>+VLOOKUP(O186,Product!$A$1:$B$26,2,0)</f>
        <v>Magis</v>
      </c>
      <c r="O186" s="1">
        <v>12</v>
      </c>
      <c r="P186" s="11">
        <v>3844250</v>
      </c>
      <c r="Q186" s="3">
        <v>1537700</v>
      </c>
      <c r="R186" s="1">
        <v>41705</v>
      </c>
      <c r="S186" s="4">
        <v>367.45763888888899</v>
      </c>
      <c r="T186" s="1">
        <v>2015</v>
      </c>
      <c r="U186" s="1">
        <v>3</v>
      </c>
      <c r="V186" s="1" t="s">
        <v>1008</v>
      </c>
    </row>
    <row r="187" spans="1:22" x14ac:dyDescent="0.25">
      <c r="A187" t="str">
        <f>VLOOKUP(C187,Opportunity!$A$1:$E$487,5,0)</f>
        <v>Medium</v>
      </c>
      <c r="B187">
        <f>VLOOKUP(C187,Opportunity!$A$1:$E$487,3,0)</f>
        <v>196</v>
      </c>
      <c r="C187" s="1">
        <v>330</v>
      </c>
      <c r="D187" s="1" t="str">
        <f>+VLOOKUP(F187,'Sales Stage'!$A$1:$C$6,3,0)</f>
        <v>Qualify</v>
      </c>
      <c r="E187" s="5">
        <f>+VLOOKUP(F187,'Sales Stage'!$A$1:$C$6,2,0)</f>
        <v>0.2</v>
      </c>
      <c r="F187" s="1">
        <v>2</v>
      </c>
      <c r="G187" s="1" t="str">
        <f>VLOOKUP(J187,Account!$A$1:$D$358,2,0)</f>
        <v>Zimnix</v>
      </c>
      <c r="H187" s="1" t="str">
        <f>+VLOOKUP(J187,Account!$A$1:$C$358,3,0)</f>
        <v>East</v>
      </c>
      <c r="I187" s="1" t="str">
        <f>+VLOOKUP(J187,Account!$A$1:$D$358,4,0)</f>
        <v>Strategic</v>
      </c>
      <c r="J187" s="1">
        <v>250</v>
      </c>
      <c r="K187" s="1" t="str">
        <f>VLOOKUP(M187,Partner!$A$1:$C$102,3,0)</f>
        <v>No</v>
      </c>
      <c r="L187" s="1" t="str">
        <f>VLOOKUP(M187,Partner!$A$1:$B$102,2,0)</f>
        <v>Direct</v>
      </c>
      <c r="M187" s="1">
        <v>22</v>
      </c>
      <c r="N187" s="1" t="str">
        <f>+VLOOKUP(O187,Product!$A$1:$B$26,2,0)</f>
        <v>Quanti</v>
      </c>
      <c r="O187" s="1">
        <v>16</v>
      </c>
      <c r="P187" s="11">
        <v>3194794</v>
      </c>
      <c r="Q187" s="3">
        <v>638958.80000000005</v>
      </c>
      <c r="R187" s="1">
        <v>41641</v>
      </c>
      <c r="S187" s="4">
        <v>424.45763888888899</v>
      </c>
      <c r="T187" s="1">
        <v>2015</v>
      </c>
      <c r="U187" s="1">
        <v>3</v>
      </c>
      <c r="V187" s="1" t="s">
        <v>1008</v>
      </c>
    </row>
    <row r="188" spans="1:22" x14ac:dyDescent="0.25">
      <c r="A188" t="str">
        <f>VLOOKUP(C188,Opportunity!$A$1:$E$487,5,0)</f>
        <v>Medium</v>
      </c>
      <c r="B188">
        <f>VLOOKUP(C188,Opportunity!$A$1:$E$487,3,0)</f>
        <v>229</v>
      </c>
      <c r="C188" s="1">
        <v>154</v>
      </c>
      <c r="D188" s="1" t="str">
        <f>+VLOOKUP(F188,'Sales Stage'!$A$1:$C$6,3,0)</f>
        <v>Solution</v>
      </c>
      <c r="E188" s="5">
        <f>+VLOOKUP(F188,'Sales Stage'!$A$1:$C$6,2,0)</f>
        <v>0.4</v>
      </c>
      <c r="F188" s="1">
        <v>3</v>
      </c>
      <c r="G188" s="1" t="str">
        <f>VLOOKUP(J188,Account!$A$1:$D$358,2,0)</f>
        <v>Saltholdings</v>
      </c>
      <c r="H188" s="1" t="str">
        <f>+VLOOKUP(J188,Account!$A$1:$C$358,3,0)</f>
        <v>East</v>
      </c>
      <c r="I188" s="1" t="str">
        <f>+VLOOKUP(J188,Account!$A$1:$D$358,4,0)</f>
        <v>Strategic</v>
      </c>
      <c r="J188" s="1">
        <v>122</v>
      </c>
      <c r="K188" s="1" t="str">
        <f>VLOOKUP(M188,Partner!$A$1:$C$102,3,0)</f>
        <v>No</v>
      </c>
      <c r="L188" s="1" t="str">
        <f>VLOOKUP(M188,Partner!$A$1:$B$102,2,0)</f>
        <v>Direct</v>
      </c>
      <c r="M188" s="1">
        <v>22</v>
      </c>
      <c r="N188" s="1" t="str">
        <f>+VLOOKUP(O188,Product!$A$1:$B$26,2,0)</f>
        <v>Basium</v>
      </c>
      <c r="O188" s="1">
        <v>2</v>
      </c>
      <c r="P188" s="11">
        <v>3709701</v>
      </c>
      <c r="Q188" s="3">
        <v>1483880.4</v>
      </c>
      <c r="R188" s="1">
        <v>41699</v>
      </c>
      <c r="S188" s="4">
        <v>365.45763888888899</v>
      </c>
      <c r="T188" s="1">
        <v>2015</v>
      </c>
      <c r="U188" s="1">
        <v>3</v>
      </c>
      <c r="V188" s="1" t="s">
        <v>1008</v>
      </c>
    </row>
    <row r="189" spans="1:22" x14ac:dyDescent="0.25">
      <c r="A189" t="str">
        <f>VLOOKUP(C189,Opportunity!$A$1:$E$487,5,0)</f>
        <v>Medium</v>
      </c>
      <c r="B189">
        <f>VLOOKUP(C189,Opportunity!$A$1:$E$487,3,0)</f>
        <v>271</v>
      </c>
      <c r="C189" s="1">
        <v>41</v>
      </c>
      <c r="D189" s="1" t="str">
        <f>+VLOOKUP(F189,'Sales Stage'!$A$1:$C$6,3,0)</f>
        <v>Solution</v>
      </c>
      <c r="E189" s="5">
        <f>+VLOOKUP(F189,'Sales Stage'!$A$1:$C$6,2,0)</f>
        <v>0.4</v>
      </c>
      <c r="F189" s="1">
        <v>3</v>
      </c>
      <c r="G189" s="1" t="str">
        <f>VLOOKUP(J189,Account!$A$1:$D$358,2,0)</f>
        <v>X-can</v>
      </c>
      <c r="H189" s="1" t="str">
        <f>+VLOOKUP(J189,Account!$A$1:$C$358,3,0)</f>
        <v>Central</v>
      </c>
      <c r="I189" s="1" t="str">
        <f>+VLOOKUP(J189,Account!$A$1:$D$358,4,0)</f>
        <v>Large</v>
      </c>
      <c r="J189" s="1">
        <v>38</v>
      </c>
      <c r="K189" s="1" t="str">
        <f>VLOOKUP(M189,Partner!$A$1:$C$102,3,0)</f>
        <v>No</v>
      </c>
      <c r="L189" s="1" t="str">
        <f>VLOOKUP(M189,Partner!$A$1:$B$102,2,0)</f>
        <v>Direct</v>
      </c>
      <c r="M189" s="1">
        <v>22</v>
      </c>
      <c r="N189" s="1" t="str">
        <f>+VLOOKUP(O189,Product!$A$1:$B$26,2,0)</f>
        <v>Nimis</v>
      </c>
      <c r="O189" s="1">
        <v>13</v>
      </c>
      <c r="P189" s="11">
        <v>4592818</v>
      </c>
      <c r="Q189" s="3">
        <v>1837127.2</v>
      </c>
      <c r="R189" s="1">
        <v>41653</v>
      </c>
      <c r="S189" s="4">
        <v>410.45763888888899</v>
      </c>
      <c r="T189" s="1">
        <v>2015</v>
      </c>
      <c r="U189" s="1">
        <v>2</v>
      </c>
      <c r="V189" s="1" t="s">
        <v>1009</v>
      </c>
    </row>
    <row r="190" spans="1:22" x14ac:dyDescent="0.25">
      <c r="A190" t="str">
        <f>VLOOKUP(C190,Opportunity!$A$1:$E$487,5,0)</f>
        <v>Small</v>
      </c>
      <c r="B190">
        <f>VLOOKUP(C190,Opportunity!$A$1:$E$487,3,0)</f>
        <v>56</v>
      </c>
      <c r="C190" s="1">
        <v>476</v>
      </c>
      <c r="D190" s="1" t="str">
        <f>+VLOOKUP(F190,'Sales Stage'!$A$1:$C$6,3,0)</f>
        <v>Proposal</v>
      </c>
      <c r="E190" s="5">
        <f>+VLOOKUP(F190,'Sales Stage'!$A$1:$C$6,2,0)</f>
        <v>0.6</v>
      </c>
      <c r="F190" s="1">
        <v>4</v>
      </c>
      <c r="G190" s="1" t="str">
        <f>VLOOKUP(J190,Account!$A$1:$D$358,2,0)</f>
        <v>Dentohigh</v>
      </c>
      <c r="H190" s="1" t="str">
        <f>+VLOOKUP(J190,Account!$A$1:$C$358,3,0)</f>
        <v>Central</v>
      </c>
      <c r="I190" s="1" t="str">
        <f>+VLOOKUP(J190,Account!$A$1:$D$358,4,0)</f>
        <v>Small &amp; Medium</v>
      </c>
      <c r="J190" s="1">
        <v>353</v>
      </c>
      <c r="K190" s="1" t="str">
        <f>VLOOKUP(M190,Partner!$A$1:$C$102,3,0)</f>
        <v>No</v>
      </c>
      <c r="L190" s="1" t="str">
        <f>VLOOKUP(M190,Partner!$A$1:$B$102,2,0)</f>
        <v>Direct</v>
      </c>
      <c r="M190" s="1">
        <v>22</v>
      </c>
      <c r="N190" s="1" t="str">
        <f>+VLOOKUP(O190,Product!$A$1:$B$26,2,0)</f>
        <v>Umbra</v>
      </c>
      <c r="O190" s="1">
        <v>20</v>
      </c>
      <c r="P190" s="11">
        <v>733176</v>
      </c>
      <c r="Q190" s="3">
        <v>439905.6</v>
      </c>
      <c r="R190" s="1">
        <v>41678</v>
      </c>
      <c r="S190" s="4">
        <v>385.45763888888899</v>
      </c>
      <c r="T190" s="1">
        <v>2015</v>
      </c>
      <c r="U190" s="1">
        <v>2</v>
      </c>
      <c r="V190" s="1" t="s">
        <v>1009</v>
      </c>
    </row>
    <row r="191" spans="1:22" x14ac:dyDescent="0.25">
      <c r="A191" t="str">
        <f>VLOOKUP(C191,Opportunity!$A$1:$E$487,5,0)</f>
        <v>Small</v>
      </c>
      <c r="B191">
        <f>VLOOKUP(C191,Opportunity!$A$1:$E$487,3,0)</f>
        <v>113</v>
      </c>
      <c r="C191" s="1">
        <v>67</v>
      </c>
      <c r="D191" s="1" t="str">
        <f>+VLOOKUP(F191,'Sales Stage'!$A$1:$C$6,3,0)</f>
        <v>Finalize</v>
      </c>
      <c r="E191" s="5">
        <f>+VLOOKUP(F191,'Sales Stage'!$A$1:$C$6,2,0)</f>
        <v>0.8</v>
      </c>
      <c r="F191" s="1">
        <v>5</v>
      </c>
      <c r="G191" s="1" t="str">
        <f>VLOOKUP(J191,Account!$A$1:$D$358,2,0)</f>
        <v>Tripplestrip</v>
      </c>
      <c r="H191" s="1" t="str">
        <f>+VLOOKUP(J191,Account!$A$1:$C$358,3,0)</f>
        <v>East</v>
      </c>
      <c r="I191" s="1" t="str">
        <f>+VLOOKUP(J191,Account!$A$1:$D$358,4,0)</f>
        <v>Strategic</v>
      </c>
      <c r="J191" s="1">
        <v>58</v>
      </c>
      <c r="K191" s="1" t="str">
        <f>VLOOKUP(M191,Partner!$A$1:$C$102,3,0)</f>
        <v>No</v>
      </c>
      <c r="L191" s="1" t="str">
        <f>VLOOKUP(M191,Partner!$A$1:$B$102,2,0)</f>
        <v>Direct</v>
      </c>
      <c r="M191" s="1">
        <v>22</v>
      </c>
      <c r="N191" s="1" t="str">
        <f>+VLOOKUP(O191,Product!$A$1:$B$26,2,0)</f>
        <v>Recolo</v>
      </c>
      <c r="O191" s="1">
        <v>17</v>
      </c>
      <c r="P191" s="11">
        <v>1693585</v>
      </c>
      <c r="Q191" s="3">
        <v>1354868</v>
      </c>
      <c r="R191" s="1">
        <v>41691</v>
      </c>
      <c r="S191" s="4">
        <v>371.45763888888899</v>
      </c>
      <c r="T191" s="1">
        <v>2015</v>
      </c>
      <c r="U191" s="1">
        <v>2</v>
      </c>
      <c r="V191" s="1" t="s">
        <v>1009</v>
      </c>
    </row>
    <row r="192" spans="1:22" x14ac:dyDescent="0.25">
      <c r="A192" t="str">
        <f>VLOOKUP(C192,Opportunity!$A$1:$E$487,5,0)</f>
        <v>Medium</v>
      </c>
      <c r="B192">
        <f>VLOOKUP(C192,Opportunity!$A$1:$E$487,3,0)</f>
        <v>178</v>
      </c>
      <c r="C192" s="1">
        <v>311</v>
      </c>
      <c r="D192" s="1" t="str">
        <f>+VLOOKUP(F192,'Sales Stage'!$A$1:$C$6,3,0)</f>
        <v>Proposal</v>
      </c>
      <c r="E192" s="5">
        <f>+VLOOKUP(F192,'Sales Stage'!$A$1:$C$6,2,0)</f>
        <v>0.6</v>
      </c>
      <c r="F192" s="1">
        <v>4</v>
      </c>
      <c r="G192" s="1" t="str">
        <f>VLOOKUP(J192,Account!$A$1:$D$358,2,0)</f>
        <v>sailis</v>
      </c>
      <c r="H192" s="1" t="str">
        <f>+VLOOKUP(J192,Account!$A$1:$C$358,3,0)</f>
        <v>Central</v>
      </c>
      <c r="I192" s="1" t="str">
        <f>+VLOOKUP(J192,Account!$A$1:$D$358,4,0)</f>
        <v>Strategic</v>
      </c>
      <c r="J192" s="1">
        <v>63</v>
      </c>
      <c r="K192" s="1" t="str">
        <f>VLOOKUP(M192,Partner!$A$1:$C$102,3,0)</f>
        <v>No</v>
      </c>
      <c r="L192" s="1" t="str">
        <f>VLOOKUP(M192,Partner!$A$1:$B$102,2,0)</f>
        <v>Direct</v>
      </c>
      <c r="M192" s="1">
        <v>22</v>
      </c>
      <c r="N192" s="1" t="str">
        <f>+VLOOKUP(O192,Product!$A$1:$B$26,2,0)</f>
        <v>Gratus</v>
      </c>
      <c r="O192" s="1">
        <v>7</v>
      </c>
      <c r="P192" s="11">
        <v>2705033</v>
      </c>
      <c r="Q192" s="3">
        <v>1623019.8</v>
      </c>
      <c r="R192" s="1">
        <v>41672</v>
      </c>
      <c r="S192" s="4">
        <v>390.45763888888899</v>
      </c>
      <c r="T192" s="1">
        <v>2015</v>
      </c>
      <c r="U192" s="1">
        <v>2</v>
      </c>
      <c r="V192" s="1" t="s">
        <v>1009</v>
      </c>
    </row>
    <row r="193" spans="1:22" x14ac:dyDescent="0.25">
      <c r="A193" t="str">
        <f>VLOOKUP(C193,Opportunity!$A$1:$E$487,5,0)</f>
        <v>Medium</v>
      </c>
      <c r="B193">
        <f>VLOOKUP(C193,Opportunity!$A$1:$E$487,3,0)</f>
        <v>214</v>
      </c>
      <c r="C193" s="1">
        <v>163</v>
      </c>
      <c r="D193" s="1" t="str">
        <f>+VLOOKUP(F193,'Sales Stage'!$A$1:$C$6,3,0)</f>
        <v>Solution</v>
      </c>
      <c r="E193" s="5">
        <f>+VLOOKUP(F193,'Sales Stage'!$A$1:$C$6,2,0)</f>
        <v>0.4</v>
      </c>
      <c r="F193" s="1">
        <v>3</v>
      </c>
      <c r="G193" s="1" t="str">
        <f>VLOOKUP(J193,Account!$A$1:$D$358,2,0)</f>
        <v>freefix</v>
      </c>
      <c r="H193" s="1" t="str">
        <f>+VLOOKUP(J193,Account!$A$1:$C$358,3,0)</f>
        <v>East</v>
      </c>
      <c r="I193" s="1" t="str">
        <f>+VLOOKUP(J193,Account!$A$1:$D$358,4,0)</f>
        <v>Small &amp; Medium</v>
      </c>
      <c r="J193" s="1">
        <v>99</v>
      </c>
      <c r="K193" s="1" t="str">
        <f>VLOOKUP(M193,Partner!$A$1:$C$102,3,0)</f>
        <v>No</v>
      </c>
      <c r="L193" s="1" t="str">
        <f>VLOOKUP(M193,Partner!$A$1:$B$102,2,0)</f>
        <v>Direct</v>
      </c>
      <c r="M193" s="1">
        <v>22</v>
      </c>
      <c r="N193" s="1" t="str">
        <f>+VLOOKUP(O193,Product!$A$1:$B$26,2,0)</f>
        <v>Talus</v>
      </c>
      <c r="O193" s="1">
        <v>19</v>
      </c>
      <c r="P193" s="11">
        <v>3475768</v>
      </c>
      <c r="Q193" s="3">
        <v>1390307.2</v>
      </c>
      <c r="R193" s="1">
        <v>41693</v>
      </c>
      <c r="S193" s="4">
        <v>369.45763888888899</v>
      </c>
      <c r="T193" s="1">
        <v>2015</v>
      </c>
      <c r="U193" s="1">
        <v>2</v>
      </c>
      <c r="V193" s="1" t="s">
        <v>1009</v>
      </c>
    </row>
    <row r="194" spans="1:22" x14ac:dyDescent="0.25">
      <c r="A194" t="str">
        <f>VLOOKUP(C194,Opportunity!$A$1:$E$487,5,0)</f>
        <v>Medium</v>
      </c>
      <c r="B194">
        <f>VLOOKUP(C194,Opportunity!$A$1:$E$487,3,0)</f>
        <v>320</v>
      </c>
      <c r="C194" s="1">
        <v>164</v>
      </c>
      <c r="D194" s="1" t="str">
        <f>+VLOOKUP(F194,'Sales Stage'!$A$1:$C$6,3,0)</f>
        <v>Solution</v>
      </c>
      <c r="E194" s="5">
        <f>+VLOOKUP(F194,'Sales Stage'!$A$1:$C$6,2,0)</f>
        <v>0.4</v>
      </c>
      <c r="F194" s="1">
        <v>3</v>
      </c>
      <c r="G194" s="1" t="str">
        <f>VLOOKUP(J194,Account!$A$1:$D$358,2,0)</f>
        <v>Zoomla</v>
      </c>
      <c r="H194" s="1" t="str">
        <f>+VLOOKUP(J194,Account!$A$1:$C$358,3,0)</f>
        <v>East</v>
      </c>
      <c r="I194" s="1" t="str">
        <f>+VLOOKUP(J194,Account!$A$1:$D$358,4,0)</f>
        <v>Small &amp; Medium</v>
      </c>
      <c r="J194" s="1">
        <v>131</v>
      </c>
      <c r="K194" s="1" t="str">
        <f>VLOOKUP(M194,Partner!$A$1:$C$102,3,0)</f>
        <v>No</v>
      </c>
      <c r="L194" s="1" t="str">
        <f>VLOOKUP(M194,Partner!$A$1:$B$102,2,0)</f>
        <v>Direct</v>
      </c>
      <c r="M194" s="1">
        <v>22</v>
      </c>
      <c r="N194" s="1" t="str">
        <f>+VLOOKUP(O194,Product!$A$1:$B$26,2,0)</f>
        <v>Basium</v>
      </c>
      <c r="O194" s="1">
        <v>2</v>
      </c>
      <c r="P194" s="11">
        <v>5578451</v>
      </c>
      <c r="Q194" s="3">
        <v>2231380.4</v>
      </c>
      <c r="R194" s="1">
        <v>41660</v>
      </c>
      <c r="S194" s="4">
        <v>402.45763888888899</v>
      </c>
      <c r="T194" s="1">
        <v>2015</v>
      </c>
      <c r="U194" s="1">
        <v>2</v>
      </c>
      <c r="V194" s="1" t="s">
        <v>1009</v>
      </c>
    </row>
    <row r="195" spans="1:22" x14ac:dyDescent="0.25">
      <c r="A195" t="str">
        <f>VLOOKUP(C195,Opportunity!$A$1:$E$487,5,0)</f>
        <v>Small</v>
      </c>
      <c r="B195">
        <f>VLOOKUP(C195,Opportunity!$A$1:$E$487,3,0)</f>
        <v>60</v>
      </c>
      <c r="C195" s="1">
        <v>168</v>
      </c>
      <c r="D195" s="1" t="str">
        <f>+VLOOKUP(F195,'Sales Stage'!$A$1:$C$6,3,0)</f>
        <v>Solution</v>
      </c>
      <c r="E195" s="5">
        <f>+VLOOKUP(F195,'Sales Stage'!$A$1:$C$6,2,0)</f>
        <v>0.4</v>
      </c>
      <c r="F195" s="1">
        <v>3</v>
      </c>
      <c r="G195" s="1" t="str">
        <f>VLOOKUP(J195,Account!$A$1:$D$358,2,0)</f>
        <v>zimstreet</v>
      </c>
      <c r="H195" s="1" t="str">
        <f>+VLOOKUP(J195,Account!$A$1:$C$358,3,0)</f>
        <v>West</v>
      </c>
      <c r="I195" s="1" t="str">
        <f>+VLOOKUP(J195,Account!$A$1:$D$358,4,0)</f>
        <v>Small &amp; Medium</v>
      </c>
      <c r="J195" s="1">
        <v>135</v>
      </c>
      <c r="K195" s="1" t="str">
        <f>VLOOKUP(M195,Partner!$A$1:$C$102,3,0)</f>
        <v>No</v>
      </c>
      <c r="L195" s="1" t="str">
        <f>VLOOKUP(M195,Partner!$A$1:$B$102,2,0)</f>
        <v>Direct</v>
      </c>
      <c r="M195" s="1">
        <v>22</v>
      </c>
      <c r="N195" s="1" t="str">
        <f>+VLOOKUP(O195,Product!$A$1:$B$26,2,0)</f>
        <v>Juvenis</v>
      </c>
      <c r="O195" s="1">
        <v>10</v>
      </c>
      <c r="P195" s="11">
        <v>782755</v>
      </c>
      <c r="Q195" s="3">
        <v>313102</v>
      </c>
      <c r="R195" s="1">
        <v>41671</v>
      </c>
      <c r="S195" s="4">
        <v>391.45763888888899</v>
      </c>
      <c r="T195" s="1">
        <v>2015</v>
      </c>
      <c r="U195" s="1">
        <v>2</v>
      </c>
      <c r="V195" s="1" t="s">
        <v>1009</v>
      </c>
    </row>
    <row r="196" spans="1:22" x14ac:dyDescent="0.25">
      <c r="A196" t="str">
        <f>VLOOKUP(C196,Opportunity!$A$1:$E$487,5,0)</f>
        <v>Small</v>
      </c>
      <c r="B196">
        <f>VLOOKUP(C196,Opportunity!$A$1:$E$487,3,0)</f>
        <v>42</v>
      </c>
      <c r="C196" s="1">
        <v>169</v>
      </c>
      <c r="D196" s="1" t="str">
        <f>+VLOOKUP(F196,'Sales Stage'!$A$1:$C$6,3,0)</f>
        <v>Proposal</v>
      </c>
      <c r="E196" s="5">
        <f>+VLOOKUP(F196,'Sales Stage'!$A$1:$C$6,2,0)</f>
        <v>0.6</v>
      </c>
      <c r="F196" s="1">
        <v>4</v>
      </c>
      <c r="G196" s="1" t="str">
        <f>VLOOKUP(J196,Account!$A$1:$D$358,2,0)</f>
        <v>Ontohouse</v>
      </c>
      <c r="H196" s="1" t="str">
        <f>+VLOOKUP(J196,Account!$A$1:$C$358,3,0)</f>
        <v>East</v>
      </c>
      <c r="I196" s="1" t="str">
        <f>+VLOOKUP(J196,Account!$A$1:$D$358,4,0)</f>
        <v>Small &amp; Medium</v>
      </c>
      <c r="J196" s="1">
        <v>136</v>
      </c>
      <c r="K196" s="1" t="str">
        <f>VLOOKUP(M196,Partner!$A$1:$C$102,3,0)</f>
        <v>No</v>
      </c>
      <c r="L196" s="1" t="str">
        <f>VLOOKUP(M196,Partner!$A$1:$B$102,2,0)</f>
        <v>Direct</v>
      </c>
      <c r="M196" s="1">
        <v>22</v>
      </c>
      <c r="N196" s="1" t="str">
        <f>+VLOOKUP(O196,Product!$A$1:$B$26,2,0)</f>
        <v>Decimus</v>
      </c>
      <c r="O196" s="1">
        <v>4</v>
      </c>
      <c r="P196" s="11">
        <v>518120</v>
      </c>
      <c r="Q196" s="3">
        <v>310872</v>
      </c>
      <c r="R196" s="1">
        <v>41645</v>
      </c>
      <c r="S196" s="4">
        <v>417.45763888888899</v>
      </c>
      <c r="T196" s="1">
        <v>2015</v>
      </c>
      <c r="U196" s="1">
        <v>2</v>
      </c>
      <c r="V196" s="1" t="s">
        <v>1009</v>
      </c>
    </row>
    <row r="197" spans="1:22" x14ac:dyDescent="0.25">
      <c r="A197" t="str">
        <f>VLOOKUP(C197,Opportunity!$A$1:$E$487,5,0)</f>
        <v>Medium</v>
      </c>
      <c r="B197">
        <f>VLOOKUP(C197,Opportunity!$A$1:$E$487,3,0)</f>
        <v>301</v>
      </c>
      <c r="C197" s="1">
        <v>310</v>
      </c>
      <c r="D197" s="1" t="str">
        <f>+VLOOKUP(F197,'Sales Stage'!$A$1:$C$6,3,0)</f>
        <v>Proposal</v>
      </c>
      <c r="E197" s="5">
        <f>+VLOOKUP(F197,'Sales Stage'!$A$1:$C$6,2,0)</f>
        <v>0.6</v>
      </c>
      <c r="F197" s="1">
        <v>4</v>
      </c>
      <c r="G197" s="1" t="str">
        <f>VLOOKUP(J197,Account!$A$1:$D$358,2,0)</f>
        <v>Treegreen</v>
      </c>
      <c r="H197" s="1" t="str">
        <f>+VLOOKUP(J197,Account!$A$1:$C$358,3,0)</f>
        <v>East</v>
      </c>
      <c r="I197" s="1" t="str">
        <f>+VLOOKUP(J197,Account!$A$1:$D$358,4,0)</f>
        <v>Strategic</v>
      </c>
      <c r="J197" s="1">
        <v>243</v>
      </c>
      <c r="K197" s="1" t="str">
        <f>VLOOKUP(M197,Partner!$A$1:$C$102,3,0)</f>
        <v>No</v>
      </c>
      <c r="L197" s="1" t="str">
        <f>VLOOKUP(M197,Partner!$A$1:$B$102,2,0)</f>
        <v>Direct</v>
      </c>
      <c r="M197" s="1">
        <v>22</v>
      </c>
      <c r="N197" s="1" t="str">
        <f>+VLOOKUP(O197,Product!$A$1:$B$26,2,0)</f>
        <v>Paratus</v>
      </c>
      <c r="O197" s="1">
        <v>15</v>
      </c>
      <c r="P197" s="11">
        <v>5112248</v>
      </c>
      <c r="Q197" s="3">
        <v>3067348.8</v>
      </c>
      <c r="R197" s="1">
        <v>41675</v>
      </c>
      <c r="S197" s="4">
        <v>387.45763888888899</v>
      </c>
      <c r="T197" s="1">
        <v>2015</v>
      </c>
      <c r="U197" s="1">
        <v>2</v>
      </c>
      <c r="V197" s="1" t="s">
        <v>1009</v>
      </c>
    </row>
    <row r="198" spans="1:22" x14ac:dyDescent="0.25">
      <c r="A198" t="str">
        <f>VLOOKUP(C198,Opportunity!$A$1:$E$487,5,0)</f>
        <v>Small</v>
      </c>
      <c r="B198">
        <f>VLOOKUP(C198,Opportunity!$A$1:$E$487,3,0)</f>
        <v>10</v>
      </c>
      <c r="C198" s="1">
        <v>430</v>
      </c>
      <c r="D198" s="1" t="str">
        <f>+VLOOKUP(F198,'Sales Stage'!$A$1:$C$6,3,0)</f>
        <v>Solution</v>
      </c>
      <c r="E198" s="5">
        <f>+VLOOKUP(F198,'Sales Stage'!$A$1:$C$6,2,0)</f>
        <v>0.4</v>
      </c>
      <c r="F198" s="1">
        <v>3</v>
      </c>
      <c r="G198" s="1" t="str">
        <f>VLOOKUP(J198,Account!$A$1:$D$358,2,0)</f>
        <v>Vivatouch</v>
      </c>
      <c r="H198" s="1" t="str">
        <f>+VLOOKUP(J198,Account!$A$1:$C$358,3,0)</f>
        <v>East</v>
      </c>
      <c r="I198" s="1" t="str">
        <f>+VLOOKUP(J198,Account!$A$1:$D$358,4,0)</f>
        <v>Large</v>
      </c>
      <c r="J198" s="1">
        <v>331</v>
      </c>
      <c r="K198" s="1" t="str">
        <f>VLOOKUP(M198,Partner!$A$1:$C$102,3,0)</f>
        <v>No</v>
      </c>
      <c r="L198" s="1" t="str">
        <f>VLOOKUP(M198,Partner!$A$1:$B$102,2,0)</f>
        <v>Direct</v>
      </c>
      <c r="M198" s="1">
        <v>22</v>
      </c>
      <c r="N198" s="1" t="str">
        <f>+VLOOKUP(O198,Product!$A$1:$B$26,2,0)</f>
        <v>Maximus</v>
      </c>
      <c r="O198" s="1">
        <v>25</v>
      </c>
      <c r="P198" s="11">
        <v>85763</v>
      </c>
      <c r="Q198" s="3">
        <v>34305.199999999997</v>
      </c>
      <c r="R198" s="1">
        <v>41696</v>
      </c>
      <c r="S198" s="4">
        <v>366.45763888888899</v>
      </c>
      <c r="T198" s="1">
        <v>2015</v>
      </c>
      <c r="U198" s="1">
        <v>2</v>
      </c>
      <c r="V198" s="1" t="s">
        <v>1009</v>
      </c>
    </row>
    <row r="199" spans="1:22" x14ac:dyDescent="0.25">
      <c r="A199" t="str">
        <f>VLOOKUP(C199,Opportunity!$A$1:$E$487,5,0)</f>
        <v>Small</v>
      </c>
      <c r="B199">
        <f>VLOOKUP(C199,Opportunity!$A$1:$E$487,3,0)</f>
        <v>71</v>
      </c>
      <c r="C199" s="1">
        <v>91</v>
      </c>
      <c r="D199" s="1" t="str">
        <f>+VLOOKUP(F199,'Sales Stage'!$A$1:$C$6,3,0)</f>
        <v>Solution</v>
      </c>
      <c r="E199" s="5">
        <f>+VLOOKUP(F199,'Sales Stage'!$A$1:$C$6,2,0)</f>
        <v>0.4</v>
      </c>
      <c r="F199" s="1">
        <v>3</v>
      </c>
      <c r="G199" s="1" t="str">
        <f>VLOOKUP(J199,Account!$A$1:$D$358,2,0)</f>
        <v>Zimtexon</v>
      </c>
      <c r="H199" s="1" t="str">
        <f>+VLOOKUP(J199,Account!$A$1:$C$358,3,0)</f>
        <v>Central</v>
      </c>
      <c r="I199" s="1" t="str">
        <f>+VLOOKUP(J199,Account!$A$1:$D$358,4,0)</f>
        <v>Strategic</v>
      </c>
      <c r="J199" s="1">
        <v>79</v>
      </c>
      <c r="K199" s="1" t="str">
        <f>VLOOKUP(M199,Partner!$A$1:$C$102,3,0)</f>
        <v>No</v>
      </c>
      <c r="L199" s="1" t="str">
        <f>VLOOKUP(M199,Partner!$A$1:$B$102,2,0)</f>
        <v>Direct</v>
      </c>
      <c r="M199" s="1">
        <v>22</v>
      </c>
      <c r="N199" s="1" t="str">
        <f>+VLOOKUP(O199,Product!$A$1:$B$26,2,0)</f>
        <v>Umbra</v>
      </c>
      <c r="O199" s="1">
        <v>20</v>
      </c>
      <c r="P199" s="11">
        <v>971734</v>
      </c>
      <c r="Q199" s="3">
        <v>388693.6</v>
      </c>
      <c r="R199" s="1">
        <v>41679</v>
      </c>
      <c r="S199" s="4">
        <v>376.25</v>
      </c>
      <c r="T199" s="1">
        <v>2015</v>
      </c>
      <c r="U199" s="1">
        <v>2</v>
      </c>
      <c r="V199" s="1" t="s">
        <v>1009</v>
      </c>
    </row>
    <row r="200" spans="1:22" x14ac:dyDescent="0.25">
      <c r="A200" t="str">
        <f>VLOOKUP(C200,Opportunity!$A$1:$E$487,5,0)</f>
        <v>Small</v>
      </c>
      <c r="B200">
        <f>VLOOKUP(C200,Opportunity!$A$1:$E$487,3,0)</f>
        <v>121</v>
      </c>
      <c r="C200" s="1">
        <v>73</v>
      </c>
      <c r="D200" s="1" t="str">
        <f>+VLOOKUP(F200,'Sales Stage'!$A$1:$C$6,3,0)</f>
        <v>Finalize</v>
      </c>
      <c r="E200" s="5">
        <f>+VLOOKUP(F200,'Sales Stage'!$A$1:$C$6,2,0)</f>
        <v>0.8</v>
      </c>
      <c r="F200" s="1">
        <v>5</v>
      </c>
      <c r="G200" s="1" t="str">
        <f>VLOOKUP(J200,Account!$A$1:$D$358,2,0)</f>
        <v>an-how</v>
      </c>
      <c r="H200" s="1" t="str">
        <f>+VLOOKUP(J200,Account!$A$1:$C$358,3,0)</f>
        <v>Central</v>
      </c>
      <c r="I200" s="1" t="str">
        <f>+VLOOKUP(J200,Account!$A$1:$D$358,4,0)</f>
        <v>Large</v>
      </c>
      <c r="J200" s="1">
        <v>61</v>
      </c>
      <c r="K200" s="1" t="str">
        <f>VLOOKUP(M200,Partner!$A$1:$C$102,3,0)</f>
        <v>No</v>
      </c>
      <c r="L200" s="1" t="str">
        <f>VLOOKUP(M200,Partner!$A$1:$B$102,2,0)</f>
        <v>Direct</v>
      </c>
      <c r="M200" s="1">
        <v>22</v>
      </c>
      <c r="N200" s="1" t="str">
        <f>+VLOOKUP(O200,Product!$A$1:$B$26,2,0)</f>
        <v>Fatum</v>
      </c>
      <c r="O200" s="1">
        <v>6</v>
      </c>
      <c r="P200" s="11">
        <v>1788307</v>
      </c>
      <c r="Q200" s="3">
        <v>1430645.6</v>
      </c>
      <c r="R200" s="1">
        <v>41652</v>
      </c>
      <c r="S200" s="4">
        <v>401.45763888888899</v>
      </c>
      <c r="T200" s="1">
        <v>2015</v>
      </c>
      <c r="U200" s="1">
        <v>2</v>
      </c>
      <c r="V200" s="1" t="s">
        <v>1009</v>
      </c>
    </row>
    <row r="201" spans="1:22" x14ac:dyDescent="0.25">
      <c r="A201" t="str">
        <f>VLOOKUP(C201,Opportunity!$A$1:$E$487,5,0)</f>
        <v>Medium</v>
      </c>
      <c r="B201">
        <f>VLOOKUP(C201,Opportunity!$A$1:$E$487,3,0)</f>
        <v>272</v>
      </c>
      <c r="C201" s="1">
        <v>360</v>
      </c>
      <c r="D201" s="1" t="str">
        <f>+VLOOKUP(F201,'Sales Stage'!$A$1:$C$6,3,0)</f>
        <v>Qualify</v>
      </c>
      <c r="E201" s="5">
        <f>+VLOOKUP(F201,'Sales Stage'!$A$1:$C$6,2,0)</f>
        <v>0.2</v>
      </c>
      <c r="F201" s="1">
        <v>2</v>
      </c>
      <c r="G201" s="1" t="str">
        <f>VLOOKUP(J201,Account!$A$1:$D$358,2,0)</f>
        <v>Greencorporation</v>
      </c>
      <c r="H201" s="1" t="str">
        <f>+VLOOKUP(J201,Account!$A$1:$C$358,3,0)</f>
        <v>West</v>
      </c>
      <c r="I201" s="1" t="str">
        <f>+VLOOKUP(J201,Account!$A$1:$D$358,4,0)</f>
        <v>Large</v>
      </c>
      <c r="J201" s="1">
        <v>281</v>
      </c>
      <c r="K201" s="1" t="str">
        <f>VLOOKUP(M201,Partner!$A$1:$C$102,3,0)</f>
        <v>No</v>
      </c>
      <c r="L201" s="1" t="str">
        <f>VLOOKUP(M201,Partner!$A$1:$B$102,2,0)</f>
        <v>Direct</v>
      </c>
      <c r="M201" s="1">
        <v>22</v>
      </c>
      <c r="N201" s="1" t="str">
        <f>+VLOOKUP(O201,Product!$A$1:$B$26,2,0)</f>
        <v>Basium</v>
      </c>
      <c r="O201" s="1">
        <v>2</v>
      </c>
      <c r="P201" s="11">
        <v>4600206</v>
      </c>
      <c r="Q201" s="3">
        <v>920041.2</v>
      </c>
      <c r="R201" s="1">
        <v>41642</v>
      </c>
      <c r="S201" s="4">
        <v>402.45763888888899</v>
      </c>
      <c r="T201" s="1">
        <v>2015</v>
      </c>
      <c r="U201" s="1">
        <v>2</v>
      </c>
      <c r="V201" s="1" t="s">
        <v>1009</v>
      </c>
    </row>
    <row r="202" spans="1:22" x14ac:dyDescent="0.25">
      <c r="A202" t="str">
        <f>VLOOKUP(C202,Opportunity!$A$1:$E$487,5,0)</f>
        <v>Medium</v>
      </c>
      <c r="B202">
        <f>VLOOKUP(C202,Opportunity!$A$1:$E$487,3,0)</f>
        <v>300</v>
      </c>
      <c r="C202" s="1">
        <v>212</v>
      </c>
      <c r="D202" s="1" t="str">
        <f>+VLOOKUP(F202,'Sales Stage'!$A$1:$C$6,3,0)</f>
        <v>Proposal</v>
      </c>
      <c r="E202" s="5">
        <f>+VLOOKUP(F202,'Sales Stage'!$A$1:$C$6,2,0)</f>
        <v>0.6</v>
      </c>
      <c r="F202" s="1">
        <v>4</v>
      </c>
      <c r="G202" s="1" t="str">
        <f>VLOOKUP(J202,Account!$A$1:$D$358,2,0)</f>
        <v>overquote</v>
      </c>
      <c r="H202" s="1" t="str">
        <f>+VLOOKUP(J202,Account!$A$1:$C$358,3,0)</f>
        <v>West</v>
      </c>
      <c r="I202" s="1" t="str">
        <f>+VLOOKUP(J202,Account!$A$1:$D$358,4,0)</f>
        <v>Strategic</v>
      </c>
      <c r="J202" s="1">
        <v>168</v>
      </c>
      <c r="K202" s="1" t="str">
        <f>VLOOKUP(M202,Partner!$A$1:$C$102,3,0)</f>
        <v>No</v>
      </c>
      <c r="L202" s="1" t="str">
        <f>VLOOKUP(M202,Partner!$A$1:$B$102,2,0)</f>
        <v>Direct</v>
      </c>
      <c r="M202" s="1">
        <v>22</v>
      </c>
      <c r="N202" s="1" t="str">
        <f>+VLOOKUP(O202,Product!$A$1:$B$26,2,0)</f>
        <v>Recolo</v>
      </c>
      <c r="O202" s="1">
        <v>17</v>
      </c>
      <c r="P202" s="11">
        <v>5104724</v>
      </c>
      <c r="Q202" s="3">
        <v>3062834.4</v>
      </c>
      <c r="R202" s="1">
        <v>41642</v>
      </c>
      <c r="S202" s="4">
        <v>396.45763888888899</v>
      </c>
      <c r="T202" s="1">
        <v>2015</v>
      </c>
      <c r="U202" s="1">
        <v>2</v>
      </c>
      <c r="V202" s="1" t="s">
        <v>1009</v>
      </c>
    </row>
    <row r="203" spans="1:22" x14ac:dyDescent="0.25">
      <c r="A203" t="str">
        <f>VLOOKUP(C203,Opportunity!$A$1:$E$487,5,0)</f>
        <v>Small</v>
      </c>
      <c r="B203">
        <f>VLOOKUP(C203,Opportunity!$A$1:$E$487,3,0)</f>
        <v>80</v>
      </c>
      <c r="C203" s="1">
        <v>68</v>
      </c>
      <c r="D203" s="1" t="str">
        <f>+VLOOKUP(F203,'Sales Stage'!$A$1:$C$6,3,0)</f>
        <v>Proposal</v>
      </c>
      <c r="E203" s="5">
        <f>+VLOOKUP(F203,'Sales Stage'!$A$1:$C$6,2,0)</f>
        <v>0.6</v>
      </c>
      <c r="F203" s="1">
        <v>4</v>
      </c>
      <c r="G203" s="1" t="str">
        <f>VLOOKUP(J203,Account!$A$1:$D$358,2,0)</f>
        <v>Key-texon</v>
      </c>
      <c r="H203" s="1" t="str">
        <f>+VLOOKUP(J203,Account!$A$1:$C$358,3,0)</f>
        <v>West</v>
      </c>
      <c r="I203" s="1" t="str">
        <f>+VLOOKUP(J203,Account!$A$1:$D$358,4,0)</f>
        <v>Large</v>
      </c>
      <c r="J203" s="1">
        <v>23</v>
      </c>
      <c r="K203" s="1" t="str">
        <f>VLOOKUP(M203,Partner!$A$1:$C$102,3,0)</f>
        <v>No</v>
      </c>
      <c r="L203" s="1" t="str">
        <f>VLOOKUP(M203,Partner!$A$1:$B$102,2,0)</f>
        <v>Direct</v>
      </c>
      <c r="M203" s="1">
        <v>22</v>
      </c>
      <c r="N203" s="1" t="str">
        <f>+VLOOKUP(O203,Product!$A$1:$B$26,2,0)</f>
        <v>Lacuna</v>
      </c>
      <c r="O203" s="1">
        <v>11</v>
      </c>
      <c r="P203" s="11">
        <v>1139244</v>
      </c>
      <c r="Q203" s="3">
        <v>683546.4</v>
      </c>
      <c r="R203" s="1">
        <v>41641</v>
      </c>
      <c r="S203" s="4">
        <v>396.45763888888899</v>
      </c>
      <c r="T203" s="1">
        <v>2015</v>
      </c>
      <c r="U203" s="1">
        <v>2</v>
      </c>
      <c r="V203" s="1" t="s">
        <v>1009</v>
      </c>
    </row>
    <row r="204" spans="1:22" x14ac:dyDescent="0.25">
      <c r="A204" t="str">
        <f>VLOOKUP(C204,Opportunity!$A$1:$E$487,5,0)</f>
        <v>Small</v>
      </c>
      <c r="B204">
        <f>VLOOKUP(C204,Opportunity!$A$1:$E$487,3,0)</f>
        <v>134</v>
      </c>
      <c r="C204" s="1">
        <v>338</v>
      </c>
      <c r="D204" s="1" t="str">
        <f>+VLOOKUP(F204,'Sales Stage'!$A$1:$C$6,3,0)</f>
        <v>Proposal</v>
      </c>
      <c r="E204" s="5">
        <f>+VLOOKUP(F204,'Sales Stage'!$A$1:$C$6,2,0)</f>
        <v>0.6</v>
      </c>
      <c r="F204" s="1">
        <v>4</v>
      </c>
      <c r="G204" s="1" t="str">
        <f>VLOOKUP(J204,Account!$A$1:$D$358,2,0)</f>
        <v>tindox</v>
      </c>
      <c r="H204" s="1" t="str">
        <f>+VLOOKUP(J204,Account!$A$1:$C$358,3,0)</f>
        <v>West</v>
      </c>
      <c r="I204" s="1" t="str">
        <f>+VLOOKUP(J204,Account!$A$1:$D$358,4,0)</f>
        <v>Large</v>
      </c>
      <c r="J204" s="1">
        <v>261</v>
      </c>
      <c r="K204" s="1" t="str">
        <f>VLOOKUP(M204,Partner!$A$1:$C$102,3,0)</f>
        <v>No</v>
      </c>
      <c r="L204" s="1" t="str">
        <f>VLOOKUP(M204,Partner!$A$1:$B$102,2,0)</f>
        <v>Direct</v>
      </c>
      <c r="M204" s="1">
        <v>22</v>
      </c>
      <c r="N204" s="1" t="str">
        <f>+VLOOKUP(O204,Product!$A$1:$B$26,2,0)</f>
        <v>Sato</v>
      </c>
      <c r="O204" s="1">
        <v>18</v>
      </c>
      <c r="P204" s="11">
        <v>2042843</v>
      </c>
      <c r="Q204" s="3">
        <v>1225705.8</v>
      </c>
      <c r="R204" s="1">
        <v>41665</v>
      </c>
      <c r="S204" s="4">
        <v>370.45763888888899</v>
      </c>
      <c r="T204" s="1">
        <v>2015</v>
      </c>
      <c r="U204" s="1">
        <v>1</v>
      </c>
      <c r="V204" s="1" t="s">
        <v>1013</v>
      </c>
    </row>
    <row r="205" spans="1:22" x14ac:dyDescent="0.25">
      <c r="A205" t="str">
        <f>VLOOKUP(C205,Opportunity!$A$1:$E$487,5,0)</f>
        <v>Large</v>
      </c>
      <c r="B205">
        <f>VLOOKUP(C205,Opportunity!$A$1:$E$487,3,0)</f>
        <v>341</v>
      </c>
      <c r="C205" s="1">
        <v>54</v>
      </c>
      <c r="D205" s="1" t="str">
        <f>+VLOOKUP(F205,'Sales Stage'!$A$1:$C$6,3,0)</f>
        <v>Finalize</v>
      </c>
      <c r="E205" s="5">
        <f>+VLOOKUP(F205,'Sales Stage'!$A$1:$C$6,2,0)</f>
        <v>0.8</v>
      </c>
      <c r="F205" s="1">
        <v>5</v>
      </c>
      <c r="G205" s="1" t="str">
        <f>VLOOKUP(J205,Account!$A$1:$D$358,2,0)</f>
        <v>Zathcode</v>
      </c>
      <c r="H205" s="1" t="str">
        <f>+VLOOKUP(J205,Account!$A$1:$C$358,3,0)</f>
        <v>East</v>
      </c>
      <c r="I205" s="1" t="str">
        <f>+VLOOKUP(J205,Account!$A$1:$D$358,4,0)</f>
        <v>Strategic</v>
      </c>
      <c r="J205" s="1">
        <v>50</v>
      </c>
      <c r="K205" s="1" t="str">
        <f>VLOOKUP(M205,Partner!$A$1:$C$102,3,0)</f>
        <v>No</v>
      </c>
      <c r="L205" s="1" t="str">
        <f>VLOOKUP(M205,Partner!$A$1:$B$102,2,0)</f>
        <v>Direct</v>
      </c>
      <c r="M205" s="1">
        <v>22</v>
      </c>
      <c r="N205" s="1" t="str">
        <f>+VLOOKUP(O205,Product!$A$1:$B$26,2,0)</f>
        <v>Talus</v>
      </c>
      <c r="O205" s="1">
        <v>19</v>
      </c>
      <c r="P205" s="11">
        <v>5977772</v>
      </c>
      <c r="Q205" s="3">
        <v>4782217.5999999996</v>
      </c>
      <c r="R205" s="1">
        <v>41644</v>
      </c>
      <c r="S205" s="4">
        <v>390.45763888888899</v>
      </c>
      <c r="T205" s="1">
        <v>2015</v>
      </c>
      <c r="U205" s="1">
        <v>1</v>
      </c>
      <c r="V205" s="1" t="s">
        <v>1013</v>
      </c>
    </row>
    <row r="206" spans="1:22" x14ac:dyDescent="0.25">
      <c r="A206" t="str">
        <f>VLOOKUP(C206,Opportunity!$A$1:$E$487,5,0)</f>
        <v>Medium</v>
      </c>
      <c r="B206">
        <f>VLOOKUP(C206,Opportunity!$A$1:$E$487,3,0)</f>
        <v>224</v>
      </c>
      <c r="C206" s="1">
        <v>202</v>
      </c>
      <c r="D206" s="1" t="str">
        <f>+VLOOKUP(F206,'Sales Stage'!$A$1:$C$6,3,0)</f>
        <v>Proposal</v>
      </c>
      <c r="E206" s="5">
        <f>+VLOOKUP(F206,'Sales Stage'!$A$1:$C$6,2,0)</f>
        <v>0.6</v>
      </c>
      <c r="F206" s="1">
        <v>4</v>
      </c>
      <c r="G206" s="1" t="str">
        <f>VLOOKUP(J206,Account!$A$1:$D$358,2,0)</f>
        <v>Zaptechno</v>
      </c>
      <c r="H206" s="1" t="str">
        <f>+VLOOKUP(J206,Account!$A$1:$C$358,3,0)</f>
        <v>East</v>
      </c>
      <c r="I206" s="1" t="str">
        <f>+VLOOKUP(J206,Account!$A$1:$D$358,4,0)</f>
        <v>Strategic</v>
      </c>
      <c r="J206" s="1">
        <v>33</v>
      </c>
      <c r="K206" s="1" t="str">
        <f>VLOOKUP(M206,Partner!$A$1:$C$102,3,0)</f>
        <v>No</v>
      </c>
      <c r="L206" s="1" t="str">
        <f>VLOOKUP(M206,Partner!$A$1:$B$102,2,0)</f>
        <v>Direct</v>
      </c>
      <c r="M206" s="1">
        <v>22</v>
      </c>
      <c r="N206" s="1" t="str">
        <f>+VLOOKUP(O206,Product!$A$1:$B$26,2,0)</f>
        <v>Abbas</v>
      </c>
      <c r="O206" s="1">
        <v>1</v>
      </c>
      <c r="P206" s="11">
        <v>3650025</v>
      </c>
      <c r="Q206" s="3">
        <v>2190015</v>
      </c>
      <c r="R206" s="1">
        <v>41642</v>
      </c>
      <c r="S206" s="4">
        <v>392.45763888888899</v>
      </c>
      <c r="T206" s="1">
        <v>2015</v>
      </c>
      <c r="U206" s="1">
        <v>1</v>
      </c>
      <c r="V206" s="1" t="s">
        <v>1013</v>
      </c>
    </row>
    <row r="207" spans="1:22" x14ac:dyDescent="0.25">
      <c r="A207" t="str">
        <f>VLOOKUP(C207,Opportunity!$A$1:$E$487,5,0)</f>
        <v>Small</v>
      </c>
      <c r="B207">
        <f>VLOOKUP(C207,Opportunity!$A$1:$E$487,3,0)</f>
        <v>139</v>
      </c>
      <c r="C207" s="1">
        <v>308</v>
      </c>
      <c r="D207" s="1" t="str">
        <f>+VLOOKUP(F207,'Sales Stage'!$A$1:$C$6,3,0)</f>
        <v>Proposal</v>
      </c>
      <c r="E207" s="5">
        <f>+VLOOKUP(F207,'Sales Stage'!$A$1:$C$6,2,0)</f>
        <v>0.6</v>
      </c>
      <c r="F207" s="1">
        <v>4</v>
      </c>
      <c r="G207" s="1" t="str">
        <f>VLOOKUP(J207,Account!$A$1:$D$358,2,0)</f>
        <v>Goldentam</v>
      </c>
      <c r="H207" s="1" t="str">
        <f>+VLOOKUP(J207,Account!$A$1:$C$358,3,0)</f>
        <v>Central</v>
      </c>
      <c r="I207" s="1" t="str">
        <f>+VLOOKUP(J207,Account!$A$1:$D$358,4,0)</f>
        <v>Large</v>
      </c>
      <c r="J207" s="1">
        <v>84</v>
      </c>
      <c r="K207" s="1" t="str">
        <f>VLOOKUP(M207,Partner!$A$1:$C$102,3,0)</f>
        <v>No</v>
      </c>
      <c r="L207" s="1" t="str">
        <f>VLOOKUP(M207,Partner!$A$1:$B$102,2,0)</f>
        <v>Direct</v>
      </c>
      <c r="M207" s="1">
        <v>22</v>
      </c>
      <c r="N207" s="1" t="str">
        <f>+VLOOKUP(O207,Product!$A$1:$B$26,2,0)</f>
        <v>Aqua</v>
      </c>
      <c r="O207" s="1">
        <v>22</v>
      </c>
      <c r="P207" s="11">
        <v>2123087</v>
      </c>
      <c r="Q207" s="3">
        <v>1273852.2</v>
      </c>
      <c r="R207" s="1">
        <v>41662</v>
      </c>
      <c r="S207" s="4">
        <v>372.45763888888899</v>
      </c>
      <c r="T207" s="1">
        <v>2015</v>
      </c>
      <c r="U207" s="1">
        <v>1</v>
      </c>
      <c r="V207" s="1" t="s">
        <v>1013</v>
      </c>
    </row>
    <row r="208" spans="1:22" x14ac:dyDescent="0.25">
      <c r="A208" t="str">
        <f>VLOOKUP(C208,Opportunity!$A$1:$E$487,5,0)</f>
        <v>Large</v>
      </c>
      <c r="B208">
        <f>VLOOKUP(C208,Opportunity!$A$1:$E$487,3,0)</f>
        <v>347</v>
      </c>
      <c r="C208" s="1">
        <v>161</v>
      </c>
      <c r="D208" s="1" t="str">
        <f>+VLOOKUP(F208,'Sales Stage'!$A$1:$C$6,3,0)</f>
        <v>Finalize</v>
      </c>
      <c r="E208" s="5">
        <f>+VLOOKUP(F208,'Sales Stage'!$A$1:$C$6,2,0)</f>
        <v>0.8</v>
      </c>
      <c r="F208" s="1">
        <v>5</v>
      </c>
      <c r="G208" s="1" t="str">
        <f>VLOOKUP(J208,Account!$A$1:$D$358,2,0)</f>
        <v>Zerelectronics</v>
      </c>
      <c r="H208" s="1" t="str">
        <f>+VLOOKUP(J208,Account!$A$1:$C$358,3,0)</f>
        <v>East</v>
      </c>
      <c r="I208" s="1" t="str">
        <f>+VLOOKUP(J208,Account!$A$1:$D$358,4,0)</f>
        <v>Small &amp; Medium</v>
      </c>
      <c r="J208" s="1">
        <v>129</v>
      </c>
      <c r="K208" s="1" t="str">
        <f>VLOOKUP(M208,Partner!$A$1:$C$102,3,0)</f>
        <v>No</v>
      </c>
      <c r="L208" s="1" t="str">
        <f>VLOOKUP(M208,Partner!$A$1:$B$102,2,0)</f>
        <v>Direct</v>
      </c>
      <c r="M208" s="1">
        <v>22</v>
      </c>
      <c r="N208" s="1" t="str">
        <f>+VLOOKUP(O208,Product!$A$1:$B$26,2,0)</f>
        <v>Magis</v>
      </c>
      <c r="O208" s="1">
        <v>12</v>
      </c>
      <c r="P208" s="11">
        <v>6081007</v>
      </c>
      <c r="Q208" s="3">
        <v>4864805.5999999996</v>
      </c>
      <c r="R208" s="1">
        <v>41646</v>
      </c>
      <c r="S208" s="4">
        <v>388.45763888888899</v>
      </c>
      <c r="T208" s="1">
        <v>2015</v>
      </c>
      <c r="U208" s="1">
        <v>1</v>
      </c>
      <c r="V208" s="1" t="s">
        <v>1013</v>
      </c>
    </row>
    <row r="209" spans="1:22" x14ac:dyDescent="0.25">
      <c r="A209" t="str">
        <f>VLOOKUP(C209,Opportunity!$A$1:$E$487,5,0)</f>
        <v>Medium</v>
      </c>
      <c r="B209">
        <f>VLOOKUP(C209,Opportunity!$A$1:$E$487,3,0)</f>
        <v>193</v>
      </c>
      <c r="C209" s="1">
        <v>36</v>
      </c>
      <c r="D209" s="1" t="str">
        <f>+VLOOKUP(F209,'Sales Stage'!$A$1:$C$6,3,0)</f>
        <v>Solution</v>
      </c>
      <c r="E209" s="5">
        <f>+VLOOKUP(F209,'Sales Stage'!$A$1:$C$6,2,0)</f>
        <v>0.4</v>
      </c>
      <c r="F209" s="1">
        <v>3</v>
      </c>
      <c r="G209" s="1" t="str">
        <f>VLOOKUP(J209,Account!$A$1:$D$358,2,0)</f>
        <v>Randrill</v>
      </c>
      <c r="H209" s="1" t="str">
        <f>+VLOOKUP(J209,Account!$A$1:$C$358,3,0)</f>
        <v>West</v>
      </c>
      <c r="I209" s="1" t="str">
        <f>+VLOOKUP(J209,Account!$A$1:$D$358,4,0)</f>
        <v>Strategic</v>
      </c>
      <c r="J209" s="1">
        <v>35</v>
      </c>
      <c r="K209" s="1" t="str">
        <f>VLOOKUP(M209,Partner!$A$1:$C$102,3,0)</f>
        <v>No</v>
      </c>
      <c r="L209" s="1" t="str">
        <f>VLOOKUP(M209,Partner!$A$1:$B$102,2,0)</f>
        <v>Direct</v>
      </c>
      <c r="M209" s="1">
        <v>22</v>
      </c>
      <c r="N209" s="1" t="str">
        <f>+VLOOKUP(O209,Product!$A$1:$B$26,2,0)</f>
        <v>Umbra</v>
      </c>
      <c r="O209" s="1">
        <v>20</v>
      </c>
      <c r="P209" s="11">
        <v>3163715</v>
      </c>
      <c r="Q209" s="3">
        <v>1265486</v>
      </c>
      <c r="R209" s="1">
        <v>41656</v>
      </c>
      <c r="S209" s="4">
        <v>371.45763888888899</v>
      </c>
      <c r="T209" s="1">
        <v>2015</v>
      </c>
      <c r="U209" s="1">
        <v>1</v>
      </c>
      <c r="V209" s="1" t="s">
        <v>1013</v>
      </c>
    </row>
    <row r="210" spans="1:22" x14ac:dyDescent="0.25">
      <c r="A210" t="str">
        <f>VLOOKUP(C210,Opportunity!$A$1:$E$487,5,0)</f>
        <v>Medium</v>
      </c>
      <c r="B210">
        <f>VLOOKUP(C210,Opportunity!$A$1:$E$487,3,0)</f>
        <v>218</v>
      </c>
      <c r="C210" s="1">
        <v>400</v>
      </c>
      <c r="D210" s="1" t="str">
        <f>+VLOOKUP(F210,'Sales Stage'!$A$1:$C$6,3,0)</f>
        <v>Finalize</v>
      </c>
      <c r="E210" s="5">
        <f>+VLOOKUP(F210,'Sales Stage'!$A$1:$C$6,2,0)</f>
        <v>0.8</v>
      </c>
      <c r="F210" s="1">
        <v>5</v>
      </c>
      <c r="G210" s="1" t="str">
        <f>VLOOKUP(J210,Account!$A$1:$D$358,2,0)</f>
        <v>Alphadexon</v>
      </c>
      <c r="H210" s="1" t="str">
        <f>+VLOOKUP(J210,Account!$A$1:$C$358,3,0)</f>
        <v>West</v>
      </c>
      <c r="I210" s="1" t="str">
        <f>+VLOOKUP(J210,Account!$A$1:$D$358,4,0)</f>
        <v>Strategic</v>
      </c>
      <c r="J210" s="1">
        <v>313</v>
      </c>
      <c r="K210" s="1" t="str">
        <f>VLOOKUP(M210,Partner!$A$1:$C$102,3,0)</f>
        <v>No</v>
      </c>
      <c r="L210" s="1" t="str">
        <f>VLOOKUP(M210,Partner!$A$1:$B$102,2,0)</f>
        <v>Direct</v>
      </c>
      <c r="M210" s="1">
        <v>22</v>
      </c>
      <c r="N210" s="1" t="str">
        <f>+VLOOKUP(O210,Product!$A$1:$B$26,2,0)</f>
        <v>Eligo</v>
      </c>
      <c r="O210" s="1">
        <v>5</v>
      </c>
      <c r="P210" s="11">
        <v>3546375</v>
      </c>
      <c r="Q210" s="3">
        <v>2837100</v>
      </c>
      <c r="R210" s="1">
        <v>41649</v>
      </c>
      <c r="S210" s="4">
        <v>378.45763888888899</v>
      </c>
      <c r="T210" s="1">
        <v>2015</v>
      </c>
      <c r="U210" s="1">
        <v>1</v>
      </c>
      <c r="V210" s="1" t="s">
        <v>1013</v>
      </c>
    </row>
    <row r="211" spans="1:22" x14ac:dyDescent="0.25">
      <c r="A211" t="str">
        <f>VLOOKUP(C211,Opportunity!$A$1:$E$487,5,0)</f>
        <v>Small</v>
      </c>
      <c r="B211">
        <f>VLOOKUP(C211,Opportunity!$A$1:$E$487,3,0)</f>
        <v>89</v>
      </c>
      <c r="C211" s="1">
        <v>197</v>
      </c>
      <c r="D211" s="1" t="str">
        <f>+VLOOKUP(F211,'Sales Stage'!$A$1:$C$6,3,0)</f>
        <v>Proposal</v>
      </c>
      <c r="E211" s="5">
        <f>+VLOOKUP(F211,'Sales Stage'!$A$1:$C$6,2,0)</f>
        <v>0.6</v>
      </c>
      <c r="F211" s="1">
        <v>4</v>
      </c>
      <c r="G211" s="1" t="str">
        <f>VLOOKUP(J211,Account!$A$1:$D$358,2,0)</f>
        <v>Quozim</v>
      </c>
      <c r="H211" s="1" t="str">
        <f>+VLOOKUP(J211,Account!$A$1:$C$358,3,0)</f>
        <v>Central</v>
      </c>
      <c r="I211" s="1" t="str">
        <f>+VLOOKUP(J211,Account!$A$1:$D$358,4,0)</f>
        <v>Strategic</v>
      </c>
      <c r="J211" s="1">
        <v>36</v>
      </c>
      <c r="K211" s="1" t="str">
        <f>VLOOKUP(M211,Partner!$A$1:$C$102,3,0)</f>
        <v>No</v>
      </c>
      <c r="L211" s="1" t="str">
        <f>VLOOKUP(M211,Partner!$A$1:$B$102,2,0)</f>
        <v>Direct</v>
      </c>
      <c r="M211" s="1">
        <v>22</v>
      </c>
      <c r="N211" s="1" t="str">
        <f>+VLOOKUP(O211,Product!$A$1:$B$26,2,0)</f>
        <v>Maximus</v>
      </c>
      <c r="O211" s="1">
        <v>25</v>
      </c>
      <c r="P211" s="11">
        <v>1315598</v>
      </c>
      <c r="Q211" s="3">
        <v>789358.8</v>
      </c>
      <c r="R211" s="1">
        <v>41643</v>
      </c>
      <c r="S211" s="4">
        <v>375.45763888888899</v>
      </c>
      <c r="T211" s="1">
        <v>2015</v>
      </c>
      <c r="U211" s="1">
        <v>1</v>
      </c>
      <c r="V211" s="1" t="s">
        <v>1013</v>
      </c>
    </row>
    <row r="212" spans="1:22" x14ac:dyDescent="0.25">
      <c r="A212" t="str">
        <f>VLOOKUP(C212,Opportunity!$A$1:$E$487,5,0)</f>
        <v>Large</v>
      </c>
      <c r="B212">
        <f>VLOOKUP(C212,Opportunity!$A$1:$E$487,3,0)</f>
        <v>331</v>
      </c>
      <c r="C212" s="1">
        <v>110</v>
      </c>
      <c r="D212" s="1" t="str">
        <f>+VLOOKUP(F212,'Sales Stage'!$A$1:$C$6,3,0)</f>
        <v>Finalize</v>
      </c>
      <c r="E212" s="5">
        <f>+VLOOKUP(F212,'Sales Stage'!$A$1:$C$6,2,0)</f>
        <v>0.8</v>
      </c>
      <c r="F212" s="1">
        <v>5</v>
      </c>
      <c r="G212" s="1" t="str">
        <f>VLOOKUP(J212,Account!$A$1:$D$358,2,0)</f>
        <v>Unohothex</v>
      </c>
      <c r="H212" s="1" t="str">
        <f>+VLOOKUP(J212,Account!$A$1:$C$358,3,0)</f>
        <v>Central</v>
      </c>
      <c r="I212" s="1" t="str">
        <f>+VLOOKUP(J212,Account!$A$1:$D$358,4,0)</f>
        <v>Strategic</v>
      </c>
      <c r="J212" s="1">
        <v>94</v>
      </c>
      <c r="K212" s="1" t="str">
        <f>VLOOKUP(M212,Partner!$A$1:$C$102,3,0)</f>
        <v>No</v>
      </c>
      <c r="L212" s="1" t="str">
        <f>VLOOKUP(M212,Partner!$A$1:$B$102,2,0)</f>
        <v>Direct</v>
      </c>
      <c r="M212" s="1">
        <v>22</v>
      </c>
      <c r="N212" s="1" t="str">
        <f>+VLOOKUP(O212,Product!$A$1:$B$26,2,0)</f>
        <v>Magis</v>
      </c>
      <c r="O212" s="1">
        <v>12</v>
      </c>
      <c r="P212" s="11">
        <v>5769858</v>
      </c>
      <c r="Q212" s="3">
        <v>4615886.4000000004</v>
      </c>
      <c r="R212" s="1">
        <v>41648</v>
      </c>
      <c r="S212" s="4">
        <v>366.45763888888899</v>
      </c>
      <c r="T212" s="1">
        <v>2015</v>
      </c>
      <c r="U212" s="1">
        <v>1</v>
      </c>
      <c r="V212" s="1" t="s">
        <v>1013</v>
      </c>
    </row>
    <row r="213" spans="1:22" x14ac:dyDescent="0.25">
      <c r="A213" t="str">
        <f>VLOOKUP(C213,Opportunity!$A$1:$E$487,5,0)</f>
        <v>Small</v>
      </c>
      <c r="B213">
        <f>VLOOKUP(C213,Opportunity!$A$1:$E$487,3,0)</f>
        <v>78</v>
      </c>
      <c r="C213" s="1">
        <v>474</v>
      </c>
      <c r="D213" s="1" t="str">
        <f>+VLOOKUP(F213,'Sales Stage'!$A$1:$C$6,3,0)</f>
        <v>Solution</v>
      </c>
      <c r="E213" s="5">
        <f>+VLOOKUP(F213,'Sales Stage'!$A$1:$C$6,2,0)</f>
        <v>0.4</v>
      </c>
      <c r="F213" s="1">
        <v>3</v>
      </c>
      <c r="G213" s="1" t="str">
        <f>VLOOKUP(J213,Account!$A$1:$D$358,2,0)</f>
        <v>Solronway</v>
      </c>
      <c r="H213" s="1" t="str">
        <f>+VLOOKUP(J213,Account!$A$1:$C$358,3,0)</f>
        <v>East</v>
      </c>
      <c r="I213" s="1" t="str">
        <f>+VLOOKUP(J213,Account!$A$1:$D$358,4,0)</f>
        <v>Strategic</v>
      </c>
      <c r="J213" s="1">
        <v>177</v>
      </c>
      <c r="K213" s="1" t="str">
        <f>VLOOKUP(M213,Partner!$A$1:$C$102,3,0)</f>
        <v>No</v>
      </c>
      <c r="L213" s="1" t="str">
        <f>VLOOKUP(M213,Partner!$A$1:$B$102,2,0)</f>
        <v>Direct</v>
      </c>
      <c r="M213" s="1">
        <v>22</v>
      </c>
      <c r="N213" s="1" t="str">
        <f>+VLOOKUP(O213,Product!$A$1:$B$26,2,0)</f>
        <v>Gratus</v>
      </c>
      <c r="O213" s="1">
        <v>7</v>
      </c>
      <c r="P213" s="11">
        <v>1128387</v>
      </c>
      <c r="Q213" s="3">
        <v>451354.8</v>
      </c>
      <c r="R213" s="1">
        <v>41641</v>
      </c>
      <c r="S213" s="4">
        <v>372.45763888888899</v>
      </c>
      <c r="T213" s="1">
        <v>2015</v>
      </c>
      <c r="U213" s="1">
        <v>1</v>
      </c>
      <c r="V213" s="1" t="s">
        <v>1013</v>
      </c>
    </row>
    <row r="214" spans="1:22" x14ac:dyDescent="0.25">
      <c r="A214" t="str">
        <f>VLOOKUP(C214,Opportunity!$A$1:$E$487,5,0)</f>
        <v>Medium</v>
      </c>
      <c r="B214">
        <f>VLOOKUP(C214,Opportunity!$A$1:$E$487,3,0)</f>
        <v>265</v>
      </c>
      <c r="C214" s="1">
        <v>199</v>
      </c>
      <c r="D214" s="1" t="str">
        <f>+VLOOKUP(F214,'Sales Stage'!$A$1:$C$6,3,0)</f>
        <v>Finalize</v>
      </c>
      <c r="E214" s="5">
        <f>+VLOOKUP(F214,'Sales Stage'!$A$1:$C$6,2,0)</f>
        <v>0.8</v>
      </c>
      <c r="F214" s="1">
        <v>5</v>
      </c>
      <c r="G214" s="1" t="str">
        <f>VLOOKUP(J214,Account!$A$1:$D$358,2,0)</f>
        <v>Quoline</v>
      </c>
      <c r="H214" s="1" t="str">
        <f>+VLOOKUP(J214,Account!$A$1:$C$358,3,0)</f>
        <v>West</v>
      </c>
      <c r="I214" s="1" t="str">
        <f>+VLOOKUP(J214,Account!$A$1:$D$358,4,0)</f>
        <v>Large</v>
      </c>
      <c r="J214" s="1">
        <v>159</v>
      </c>
      <c r="K214" s="1" t="str">
        <f>VLOOKUP(M214,Partner!$A$1:$C$102,3,0)</f>
        <v>No</v>
      </c>
      <c r="L214" s="1" t="str">
        <f>VLOOKUP(M214,Partner!$A$1:$B$102,2,0)</f>
        <v>Direct</v>
      </c>
      <c r="M214" s="1">
        <v>22</v>
      </c>
      <c r="N214" s="1" t="str">
        <f>+VLOOKUP(O214,Product!$A$1:$B$26,2,0)</f>
        <v>Carmen</v>
      </c>
      <c r="O214" s="1">
        <v>24</v>
      </c>
      <c r="P214" s="11">
        <v>4380142</v>
      </c>
      <c r="Q214" s="3">
        <v>3504113.6</v>
      </c>
      <c r="R214" s="1">
        <v>41640</v>
      </c>
      <c r="S214" s="4">
        <v>365.45763888888899</v>
      </c>
      <c r="T214" s="1">
        <v>2015</v>
      </c>
      <c r="U214" s="1">
        <v>1</v>
      </c>
      <c r="V214" s="1" t="s">
        <v>1013</v>
      </c>
    </row>
    <row r="215" spans="1:22" x14ac:dyDescent="0.25">
      <c r="A215" t="str">
        <f>VLOOKUP(C215,Opportunity!$A$1:$E$487,5,0)</f>
        <v>Medium</v>
      </c>
      <c r="B215">
        <f>VLOOKUP(C215,Opportunity!$A$1:$E$487,3,0)</f>
        <v>252</v>
      </c>
      <c r="C215" s="1">
        <v>477</v>
      </c>
      <c r="D215" s="1" t="str">
        <f>+VLOOKUP(F215,'Sales Stage'!$A$1:$C$6,3,0)</f>
        <v>Qualify</v>
      </c>
      <c r="E215" s="5">
        <f>+VLOOKUP(F215,'Sales Stage'!$A$1:$C$6,2,0)</f>
        <v>0.2</v>
      </c>
      <c r="F215" s="1">
        <v>2</v>
      </c>
      <c r="G215" s="1" t="str">
        <f>VLOOKUP(J215,Account!$A$1:$D$358,2,0)</f>
        <v>Sandubjob</v>
      </c>
      <c r="H215" s="1" t="str">
        <f>+VLOOKUP(J215,Account!$A$1:$C$358,3,0)</f>
        <v>East</v>
      </c>
      <c r="I215" s="1" t="str">
        <f>+VLOOKUP(J215,Account!$A$1:$D$358,4,0)</f>
        <v>Small &amp; Medium</v>
      </c>
      <c r="J215" s="1">
        <v>95</v>
      </c>
      <c r="K215" s="1" t="str">
        <f>VLOOKUP(M215,Partner!$A$1:$C$102,3,0)</f>
        <v>No</v>
      </c>
      <c r="L215" s="1" t="str">
        <f>VLOOKUP(M215,Partner!$A$1:$B$102,2,0)</f>
        <v>Direct</v>
      </c>
      <c r="M215" s="1">
        <v>22</v>
      </c>
      <c r="N215" s="1" t="str">
        <f>+VLOOKUP(O215,Product!$A$1:$B$26,2,0)</f>
        <v>Abbas</v>
      </c>
      <c r="O215" s="1">
        <v>1</v>
      </c>
      <c r="P215" s="11">
        <v>4152171</v>
      </c>
      <c r="Q215" s="3">
        <v>830434.2</v>
      </c>
      <c r="R215" s="1">
        <v>41658</v>
      </c>
      <c r="S215" s="4">
        <v>619.45763888888905</v>
      </c>
      <c r="T215" s="1">
        <v>2015</v>
      </c>
      <c r="U215" s="1">
        <v>9</v>
      </c>
      <c r="V215" s="1" t="s">
        <v>1014</v>
      </c>
    </row>
    <row r="216" spans="1:22" x14ac:dyDescent="0.25">
      <c r="A216" t="str">
        <f>VLOOKUP(C216,Opportunity!$A$1:$E$487,5,0)</f>
        <v>Medium</v>
      </c>
      <c r="B216">
        <f>VLOOKUP(C216,Opportunity!$A$1:$E$487,3,0)</f>
        <v>321</v>
      </c>
      <c r="C216" s="1">
        <v>201</v>
      </c>
      <c r="D216" s="1" t="str">
        <f>+VLOOKUP(F216,'Sales Stage'!$A$1:$C$6,3,0)</f>
        <v>Qualify</v>
      </c>
      <c r="E216" s="5">
        <f>+VLOOKUP(F216,'Sales Stage'!$A$1:$C$6,2,0)</f>
        <v>0.2</v>
      </c>
      <c r="F216" s="1">
        <v>2</v>
      </c>
      <c r="G216" s="1" t="str">
        <f>VLOOKUP(J216,Account!$A$1:$D$358,2,0)</f>
        <v>O-zoom</v>
      </c>
      <c r="H216" s="1" t="str">
        <f>+VLOOKUP(J216,Account!$A$1:$C$358,3,0)</f>
        <v>Central</v>
      </c>
      <c r="I216" s="1" t="str">
        <f>+VLOOKUP(J216,Account!$A$1:$D$358,4,0)</f>
        <v>Small &amp; Medium</v>
      </c>
      <c r="J216" s="1">
        <v>160</v>
      </c>
      <c r="K216" s="1" t="str">
        <f>VLOOKUP(M216,Partner!$A$1:$C$102,3,0)</f>
        <v>No</v>
      </c>
      <c r="L216" s="1" t="str">
        <f>VLOOKUP(M216,Partner!$A$1:$B$102,2,0)</f>
        <v>Direct</v>
      </c>
      <c r="M216" s="1">
        <v>22</v>
      </c>
      <c r="N216" s="1" t="str">
        <f>+VLOOKUP(O216,Product!$A$1:$B$26,2,0)</f>
        <v>Magis</v>
      </c>
      <c r="O216" s="1">
        <v>12</v>
      </c>
      <c r="P216" s="11">
        <v>5590473</v>
      </c>
      <c r="Q216" s="3">
        <v>1118094.6000000001</v>
      </c>
      <c r="R216" s="1">
        <v>41805</v>
      </c>
      <c r="S216" s="4">
        <v>503.45763888888899</v>
      </c>
      <c r="T216" s="1">
        <v>2015</v>
      </c>
      <c r="U216" s="1">
        <v>10</v>
      </c>
      <c r="V216" s="1" t="s">
        <v>1011</v>
      </c>
    </row>
    <row r="217" spans="1:22" x14ac:dyDescent="0.25">
      <c r="A217" t="str">
        <f>VLOOKUP(C217,Opportunity!$A$1:$E$487,5,0)</f>
        <v>Small</v>
      </c>
      <c r="B217">
        <f>VLOOKUP(C217,Opportunity!$A$1:$E$487,3,0)</f>
        <v>85</v>
      </c>
      <c r="C217" s="1">
        <v>103</v>
      </c>
      <c r="D217" s="1" t="str">
        <f>+VLOOKUP(F217,'Sales Stage'!$A$1:$C$6,3,0)</f>
        <v>Qualify</v>
      </c>
      <c r="E217" s="5">
        <f>+VLOOKUP(F217,'Sales Stage'!$A$1:$C$6,2,0)</f>
        <v>0.2</v>
      </c>
      <c r="F217" s="1">
        <v>2</v>
      </c>
      <c r="G217" s="1" t="str">
        <f>VLOOKUP(J217,Account!$A$1:$D$358,2,0)</f>
        <v>Vivaway</v>
      </c>
      <c r="H217" s="1" t="str">
        <f>+VLOOKUP(J217,Account!$A$1:$C$358,3,0)</f>
        <v>West</v>
      </c>
      <c r="I217" s="1" t="str">
        <f>+VLOOKUP(J217,Account!$A$1:$D$358,4,0)</f>
        <v>Large</v>
      </c>
      <c r="J217" s="1">
        <v>88</v>
      </c>
      <c r="K217" s="1" t="str">
        <f>VLOOKUP(M217,Partner!$A$1:$C$102,3,0)</f>
        <v>No</v>
      </c>
      <c r="L217" s="1" t="str">
        <f>VLOOKUP(M217,Partner!$A$1:$B$102,2,0)</f>
        <v>Direct</v>
      </c>
      <c r="M217" s="1">
        <v>22</v>
      </c>
      <c r="N217" s="1" t="str">
        <f>+VLOOKUP(O217,Product!$A$1:$B$26,2,0)</f>
        <v>Recolo</v>
      </c>
      <c r="O217" s="1">
        <v>17</v>
      </c>
      <c r="P217" s="11">
        <v>1264619</v>
      </c>
      <c r="Q217" s="3">
        <v>252923.8</v>
      </c>
      <c r="R217" s="1">
        <v>41861</v>
      </c>
      <c r="S217" s="4">
        <v>416.45763888888899</v>
      </c>
      <c r="T217" s="1">
        <v>2015</v>
      </c>
      <c r="U217" s="1">
        <v>9</v>
      </c>
      <c r="V217" s="1" t="s">
        <v>1014</v>
      </c>
    </row>
    <row r="218" spans="1:22" x14ac:dyDescent="0.25">
      <c r="A218" t="str">
        <f>VLOOKUP(C218,Opportunity!$A$1:$E$487,5,0)</f>
        <v>Small</v>
      </c>
      <c r="B218">
        <f>VLOOKUP(C218,Opportunity!$A$1:$E$487,3,0)</f>
        <v>68</v>
      </c>
      <c r="C218" s="1">
        <v>448</v>
      </c>
      <c r="D218" s="1" t="str">
        <f>+VLOOKUP(F218,'Sales Stage'!$A$1:$C$6,3,0)</f>
        <v>Qualify</v>
      </c>
      <c r="E218" s="5">
        <f>+VLOOKUP(F218,'Sales Stage'!$A$1:$C$6,2,0)</f>
        <v>0.2</v>
      </c>
      <c r="F218" s="1">
        <v>2</v>
      </c>
      <c r="G218" s="1" t="str">
        <f>VLOOKUP(J218,Account!$A$1:$D$358,2,0)</f>
        <v>Key-texon</v>
      </c>
      <c r="H218" s="1" t="str">
        <f>+VLOOKUP(J218,Account!$A$1:$C$358,3,0)</f>
        <v>West</v>
      </c>
      <c r="I218" s="1" t="str">
        <f>+VLOOKUP(J218,Account!$A$1:$D$358,4,0)</f>
        <v>Large</v>
      </c>
      <c r="J218" s="1">
        <v>23</v>
      </c>
      <c r="K218" s="1" t="str">
        <f>VLOOKUP(M218,Partner!$A$1:$C$102,3,0)</f>
        <v>No</v>
      </c>
      <c r="L218" s="1" t="str">
        <f>VLOOKUP(M218,Partner!$A$1:$B$102,2,0)</f>
        <v>Direct</v>
      </c>
      <c r="M218" s="1">
        <v>22</v>
      </c>
      <c r="N218" s="1" t="str">
        <f>+VLOOKUP(O218,Product!$A$1:$B$26,2,0)</f>
        <v>Nimis</v>
      </c>
      <c r="O218" s="1">
        <v>13</v>
      </c>
      <c r="P218" s="11">
        <v>943728</v>
      </c>
      <c r="Q218" s="3">
        <v>188745.60000000001</v>
      </c>
      <c r="R218" s="1">
        <v>41794</v>
      </c>
      <c r="S218" s="4">
        <v>422.33333333333599</v>
      </c>
      <c r="T218" s="1">
        <v>2015</v>
      </c>
      <c r="U218" s="1">
        <v>7</v>
      </c>
      <c r="V218" s="1" t="s">
        <v>1012</v>
      </c>
    </row>
    <row r="219" spans="1:22" x14ac:dyDescent="0.25">
      <c r="A219" t="str">
        <f>VLOOKUP(C219,Opportunity!$A$1:$E$487,5,0)</f>
        <v>Large</v>
      </c>
      <c r="B219">
        <f>VLOOKUP(C219,Opportunity!$A$1:$E$487,3,0)</f>
        <v>343</v>
      </c>
      <c r="C219" s="1">
        <v>268</v>
      </c>
      <c r="D219" s="1" t="str">
        <f>+VLOOKUP(F219,'Sales Stage'!$A$1:$C$6,3,0)</f>
        <v>Qualify</v>
      </c>
      <c r="E219" s="5">
        <f>+VLOOKUP(F219,'Sales Stage'!$A$1:$C$6,2,0)</f>
        <v>0.2</v>
      </c>
      <c r="F219" s="1">
        <v>2</v>
      </c>
      <c r="G219" s="1" t="str">
        <f>VLOOKUP(J219,Account!$A$1:$D$358,2,0)</f>
        <v>Lamdexon</v>
      </c>
      <c r="H219" s="1" t="str">
        <f>+VLOOKUP(J219,Account!$A$1:$C$358,3,0)</f>
        <v>East</v>
      </c>
      <c r="I219" s="1" t="str">
        <f>+VLOOKUP(J219,Account!$A$1:$D$358,4,0)</f>
        <v>Strategic</v>
      </c>
      <c r="J219" s="1">
        <v>22</v>
      </c>
      <c r="K219" s="1" t="str">
        <f>VLOOKUP(M219,Partner!$A$1:$C$102,3,0)</f>
        <v>Yes</v>
      </c>
      <c r="L219" s="1" t="str">
        <f>VLOOKUP(M219,Partner!$A$1:$B$102,2,0)</f>
        <v>Sontaxon</v>
      </c>
      <c r="M219" s="1">
        <v>8</v>
      </c>
      <c r="N219" s="1" t="str">
        <f>+VLOOKUP(O219,Product!$A$1:$B$26,2,0)</f>
        <v>Fatum</v>
      </c>
      <c r="O219" s="1">
        <v>6</v>
      </c>
      <c r="P219" s="11">
        <v>6004287</v>
      </c>
      <c r="Q219" s="3">
        <v>1200857.3999999999</v>
      </c>
      <c r="R219" s="1">
        <v>41681</v>
      </c>
      <c r="S219" s="4">
        <v>550.45763888888905</v>
      </c>
      <c r="T219" s="1">
        <v>2015</v>
      </c>
      <c r="U219" s="1">
        <v>8</v>
      </c>
      <c r="V219" s="1" t="s">
        <v>1004</v>
      </c>
    </row>
    <row r="220" spans="1:22" x14ac:dyDescent="0.25">
      <c r="A220" t="str">
        <f>VLOOKUP(C220,Opportunity!$A$1:$E$487,5,0)</f>
        <v>Large</v>
      </c>
      <c r="B220">
        <f>VLOOKUP(C220,Opportunity!$A$1:$E$487,3,0)</f>
        <v>482</v>
      </c>
      <c r="C220" s="1">
        <v>289</v>
      </c>
      <c r="D220" s="1" t="str">
        <f>+VLOOKUP(F220,'Sales Stage'!$A$1:$C$6,3,0)</f>
        <v>Lead</v>
      </c>
      <c r="E220" s="5">
        <f>+VLOOKUP(F220,'Sales Stage'!$A$1:$C$6,2,0)</f>
        <v>0.1</v>
      </c>
      <c r="F220" s="1">
        <v>1</v>
      </c>
      <c r="G220" s="1" t="str">
        <f>VLOOKUP(J220,Account!$A$1:$D$358,2,0)</f>
        <v>Ventocone</v>
      </c>
      <c r="H220" s="1" t="str">
        <f>+VLOOKUP(J220,Account!$A$1:$C$358,3,0)</f>
        <v>East</v>
      </c>
      <c r="I220" s="1" t="str">
        <f>+VLOOKUP(J220,Account!$A$1:$D$358,4,0)</f>
        <v>Large</v>
      </c>
      <c r="J220" s="1">
        <v>194</v>
      </c>
      <c r="K220" s="1" t="str">
        <f>VLOOKUP(M220,Partner!$A$1:$C$102,3,0)</f>
        <v>Yes</v>
      </c>
      <c r="L220" s="1" t="str">
        <f>VLOOKUP(M220,Partner!$A$1:$B$102,2,0)</f>
        <v>Sontaxon</v>
      </c>
      <c r="M220" s="1">
        <v>8</v>
      </c>
      <c r="N220" s="1" t="str">
        <f>+VLOOKUP(O220,Product!$A$1:$B$26,2,0)</f>
        <v>Recolo</v>
      </c>
      <c r="O220" s="1">
        <v>17</v>
      </c>
      <c r="P220" s="11">
        <v>11706144</v>
      </c>
      <c r="Q220" s="3">
        <v>1170614.3999999999</v>
      </c>
      <c r="R220" s="1">
        <v>41821</v>
      </c>
      <c r="S220" s="4">
        <v>396.45763888888899</v>
      </c>
      <c r="T220" s="1">
        <v>2015</v>
      </c>
      <c r="U220" s="1">
        <v>8</v>
      </c>
      <c r="V220" s="1" t="s">
        <v>1004</v>
      </c>
    </row>
    <row r="221" spans="1:22" x14ac:dyDescent="0.25">
      <c r="A221" t="str">
        <f>VLOOKUP(C221,Opportunity!$A$1:$E$487,5,0)</f>
        <v>Large</v>
      </c>
      <c r="B221">
        <f>VLOOKUP(C221,Opportunity!$A$1:$E$487,3,0)</f>
        <v>468</v>
      </c>
      <c r="C221" s="1">
        <v>247</v>
      </c>
      <c r="D221" s="1" t="str">
        <f>+VLOOKUP(F221,'Sales Stage'!$A$1:$C$6,3,0)</f>
        <v>Lead</v>
      </c>
      <c r="E221" s="5">
        <f>+VLOOKUP(F221,'Sales Stage'!$A$1:$C$6,2,0)</f>
        <v>0.1</v>
      </c>
      <c r="F221" s="1">
        <v>1</v>
      </c>
      <c r="G221" s="1" t="str">
        <f>VLOOKUP(J221,Account!$A$1:$D$358,2,0)</f>
        <v>Canfan</v>
      </c>
      <c r="H221" s="1" t="str">
        <f>+VLOOKUP(J221,Account!$A$1:$C$358,3,0)</f>
        <v>Central</v>
      </c>
      <c r="I221" s="1" t="str">
        <f>+VLOOKUP(J221,Account!$A$1:$D$358,4,0)</f>
        <v>Strategic</v>
      </c>
      <c r="J221" s="1">
        <v>198</v>
      </c>
      <c r="K221" s="1" t="str">
        <f>VLOOKUP(M221,Partner!$A$1:$C$102,3,0)</f>
        <v>Yes</v>
      </c>
      <c r="L221" s="1" t="str">
        <f>VLOOKUP(M221,Partner!$A$1:$B$102,2,0)</f>
        <v>Sontaxon</v>
      </c>
      <c r="M221" s="1">
        <v>8</v>
      </c>
      <c r="N221" s="1" t="str">
        <f>+VLOOKUP(O221,Product!$A$1:$B$26,2,0)</f>
        <v>Maximus</v>
      </c>
      <c r="O221" s="1">
        <v>25</v>
      </c>
      <c r="P221" s="11">
        <v>10178400</v>
      </c>
      <c r="Q221" s="3">
        <v>1017840</v>
      </c>
      <c r="R221" s="1">
        <v>41852</v>
      </c>
      <c r="S221" s="4">
        <v>365.45763888888899</v>
      </c>
      <c r="T221" s="1">
        <v>2015</v>
      </c>
      <c r="U221" s="1">
        <v>8</v>
      </c>
      <c r="V221" s="1" t="s">
        <v>1004</v>
      </c>
    </row>
    <row r="222" spans="1:22" x14ac:dyDescent="0.25">
      <c r="A222" t="str">
        <f>VLOOKUP(C222,Opportunity!$A$1:$E$487,5,0)</f>
        <v>Medium</v>
      </c>
      <c r="B222">
        <f>VLOOKUP(C222,Opportunity!$A$1:$E$487,3,0)</f>
        <v>293</v>
      </c>
      <c r="C222" s="1">
        <v>269</v>
      </c>
      <c r="D222" s="1" t="str">
        <f>+VLOOKUP(F222,'Sales Stage'!$A$1:$C$6,3,0)</f>
        <v>Lead</v>
      </c>
      <c r="E222" s="5">
        <f>+VLOOKUP(F222,'Sales Stage'!$A$1:$C$6,2,0)</f>
        <v>0.1</v>
      </c>
      <c r="F222" s="1">
        <v>1</v>
      </c>
      <c r="G222" s="1" t="str">
        <f>VLOOKUP(J222,Account!$A$1:$D$358,2,0)</f>
        <v>Double-holdings</v>
      </c>
      <c r="H222" s="1" t="str">
        <f>+VLOOKUP(J222,Account!$A$1:$C$358,3,0)</f>
        <v>West</v>
      </c>
      <c r="I222" s="1" t="str">
        <f>+VLOOKUP(J222,Account!$A$1:$D$358,4,0)</f>
        <v>Strategic</v>
      </c>
      <c r="J222" s="1">
        <v>213</v>
      </c>
      <c r="K222" s="1" t="str">
        <f>VLOOKUP(M222,Partner!$A$1:$C$102,3,0)</f>
        <v>Yes</v>
      </c>
      <c r="L222" s="1" t="str">
        <f>VLOOKUP(M222,Partner!$A$1:$B$102,2,0)</f>
        <v>Sontaxon</v>
      </c>
      <c r="M222" s="1">
        <v>8</v>
      </c>
      <c r="N222" s="1" t="str">
        <f>+VLOOKUP(O222,Product!$A$1:$B$26,2,0)</f>
        <v>Talus</v>
      </c>
      <c r="O222" s="1">
        <v>19</v>
      </c>
      <c r="P222" s="11">
        <v>4980666</v>
      </c>
      <c r="Q222" s="3">
        <v>498066.6</v>
      </c>
      <c r="R222" s="1">
        <v>41791</v>
      </c>
      <c r="S222" s="4">
        <v>426.45763888888899</v>
      </c>
      <c r="T222" s="1">
        <v>2015</v>
      </c>
      <c r="U222" s="1">
        <v>8</v>
      </c>
      <c r="V222" s="1" t="s">
        <v>1004</v>
      </c>
    </row>
    <row r="223" spans="1:22" x14ac:dyDescent="0.25">
      <c r="A223" t="str">
        <f>VLOOKUP(C223,Opportunity!$A$1:$E$487,5,0)</f>
        <v>Large</v>
      </c>
      <c r="B223">
        <f>VLOOKUP(C223,Opportunity!$A$1:$E$487,3,0)</f>
        <v>472</v>
      </c>
      <c r="C223" s="1">
        <v>97</v>
      </c>
      <c r="D223" s="1" t="str">
        <f>+VLOOKUP(F223,'Sales Stage'!$A$1:$C$6,3,0)</f>
        <v>Qualify</v>
      </c>
      <c r="E223" s="5">
        <f>+VLOOKUP(F223,'Sales Stage'!$A$1:$C$6,2,0)</f>
        <v>0.2</v>
      </c>
      <c r="F223" s="1">
        <v>2</v>
      </c>
      <c r="G223" s="1" t="str">
        <f>VLOOKUP(J223,Account!$A$1:$D$358,2,0)</f>
        <v>Zaptechno</v>
      </c>
      <c r="H223" s="1" t="str">
        <f>+VLOOKUP(J223,Account!$A$1:$C$358,3,0)</f>
        <v>East</v>
      </c>
      <c r="I223" s="1" t="str">
        <f>+VLOOKUP(J223,Account!$A$1:$D$358,4,0)</f>
        <v>Strategic</v>
      </c>
      <c r="J223" s="1">
        <v>33</v>
      </c>
      <c r="K223" s="1" t="str">
        <f>VLOOKUP(M223,Partner!$A$1:$C$102,3,0)</f>
        <v>Yes</v>
      </c>
      <c r="L223" s="1" t="str">
        <f>VLOOKUP(M223,Partner!$A$1:$B$102,2,0)</f>
        <v>Sontaxon</v>
      </c>
      <c r="M223" s="1">
        <v>8</v>
      </c>
      <c r="N223" s="1" t="str">
        <f>+VLOOKUP(O223,Product!$A$1:$B$26,2,0)</f>
        <v>Umbra</v>
      </c>
      <c r="O223" s="1">
        <v>20</v>
      </c>
      <c r="P223" s="11">
        <v>10628746</v>
      </c>
      <c r="Q223" s="3">
        <v>2125749.2000000002</v>
      </c>
      <c r="R223" s="1">
        <v>41660</v>
      </c>
      <c r="S223" s="4">
        <v>525.45763888888905</v>
      </c>
      <c r="T223" s="1">
        <v>2015</v>
      </c>
      <c r="U223" s="1">
        <v>6</v>
      </c>
      <c r="V223" s="1" t="s">
        <v>1005</v>
      </c>
    </row>
    <row r="224" spans="1:22" x14ac:dyDescent="0.25">
      <c r="A224" t="str">
        <f>VLOOKUP(C224,Opportunity!$A$1:$E$487,5,0)</f>
        <v>Small</v>
      </c>
      <c r="B224">
        <f>VLOOKUP(C224,Opportunity!$A$1:$E$487,3,0)</f>
        <v>158</v>
      </c>
      <c r="C224" s="1">
        <v>98</v>
      </c>
      <c r="D224" s="1" t="str">
        <f>+VLOOKUP(F224,'Sales Stage'!$A$1:$C$6,3,0)</f>
        <v>Lead</v>
      </c>
      <c r="E224" s="5">
        <f>+VLOOKUP(F224,'Sales Stage'!$A$1:$C$6,2,0)</f>
        <v>0.1</v>
      </c>
      <c r="F224" s="1">
        <v>1</v>
      </c>
      <c r="G224" s="1" t="str">
        <f>VLOOKUP(J224,Account!$A$1:$D$358,2,0)</f>
        <v>Zaptechno</v>
      </c>
      <c r="H224" s="1" t="str">
        <f>+VLOOKUP(J224,Account!$A$1:$C$358,3,0)</f>
        <v>East</v>
      </c>
      <c r="I224" s="1" t="str">
        <f>+VLOOKUP(J224,Account!$A$1:$D$358,4,0)</f>
        <v>Strategic</v>
      </c>
      <c r="J224" s="1">
        <v>33</v>
      </c>
      <c r="K224" s="1" t="str">
        <f>VLOOKUP(M224,Partner!$A$1:$C$102,3,0)</f>
        <v>Yes</v>
      </c>
      <c r="L224" s="1" t="str">
        <f>VLOOKUP(M224,Partner!$A$1:$B$102,2,0)</f>
        <v>Sontaxon</v>
      </c>
      <c r="M224" s="1">
        <v>8</v>
      </c>
      <c r="N224" s="1" t="str">
        <f>+VLOOKUP(O224,Product!$A$1:$B$26,2,0)</f>
        <v>Lacuna</v>
      </c>
      <c r="O224" s="1">
        <v>11</v>
      </c>
      <c r="P224" s="11">
        <v>2385623</v>
      </c>
      <c r="Q224" s="3">
        <v>238562.3</v>
      </c>
      <c r="R224" s="1">
        <v>41712</v>
      </c>
      <c r="S224" s="4">
        <v>473.45763888888899</v>
      </c>
      <c r="T224" s="1">
        <v>2015</v>
      </c>
      <c r="U224" s="1">
        <v>6</v>
      </c>
      <c r="V224" s="1" t="s">
        <v>1005</v>
      </c>
    </row>
    <row r="225" spans="1:22" x14ac:dyDescent="0.25">
      <c r="A225" t="str">
        <f>VLOOKUP(C225,Opportunity!$A$1:$E$487,5,0)</f>
        <v>Large</v>
      </c>
      <c r="B225">
        <f>VLOOKUP(C225,Opportunity!$A$1:$E$487,3,0)</f>
        <v>458</v>
      </c>
      <c r="C225" s="1">
        <v>260</v>
      </c>
      <c r="D225" s="1" t="str">
        <f>+VLOOKUP(F225,'Sales Stage'!$A$1:$C$6,3,0)</f>
        <v>Lead</v>
      </c>
      <c r="E225" s="5">
        <f>+VLOOKUP(F225,'Sales Stage'!$A$1:$C$6,2,0)</f>
        <v>0.1</v>
      </c>
      <c r="F225" s="1">
        <v>1</v>
      </c>
      <c r="G225" s="1" t="str">
        <f>VLOOKUP(J225,Account!$A$1:$D$358,2,0)</f>
        <v>goodzoom</v>
      </c>
      <c r="H225" s="1" t="str">
        <f>+VLOOKUP(J225,Account!$A$1:$C$358,3,0)</f>
        <v>Central</v>
      </c>
      <c r="I225" s="1" t="str">
        <f>+VLOOKUP(J225,Account!$A$1:$D$358,4,0)</f>
        <v>Strategic</v>
      </c>
      <c r="J225" s="1">
        <v>208</v>
      </c>
      <c r="K225" s="1" t="str">
        <f>VLOOKUP(M225,Partner!$A$1:$C$102,3,0)</f>
        <v>Yes</v>
      </c>
      <c r="L225" s="1" t="str">
        <f>VLOOKUP(M225,Partner!$A$1:$B$102,2,0)</f>
        <v>Sontaxon</v>
      </c>
      <c r="M225" s="1">
        <v>8</v>
      </c>
      <c r="N225" s="1" t="str">
        <f>+VLOOKUP(O225,Product!$A$1:$B$26,2,0)</f>
        <v>Juvenis</v>
      </c>
      <c r="O225" s="1">
        <v>10</v>
      </c>
      <c r="P225" s="11">
        <v>9757301</v>
      </c>
      <c r="Q225" s="3">
        <v>975730.1</v>
      </c>
      <c r="R225" s="1">
        <v>41700</v>
      </c>
      <c r="S225" s="4">
        <v>485.45763888888899</v>
      </c>
      <c r="T225" s="1">
        <v>2015</v>
      </c>
      <c r="U225" s="1">
        <v>6</v>
      </c>
      <c r="V225" s="1" t="s">
        <v>1005</v>
      </c>
    </row>
    <row r="226" spans="1:22" x14ac:dyDescent="0.25">
      <c r="A226" t="str">
        <f>VLOOKUP(C226,Opportunity!$A$1:$E$487,5,0)</f>
        <v>Large</v>
      </c>
      <c r="B226">
        <f>VLOOKUP(C226,Opportunity!$A$1:$E$487,3,0)</f>
        <v>383</v>
      </c>
      <c r="C226" s="1">
        <v>297</v>
      </c>
      <c r="D226" s="1" t="str">
        <f>+VLOOKUP(F226,'Sales Stage'!$A$1:$C$6,3,0)</f>
        <v>Solution</v>
      </c>
      <c r="E226" s="5">
        <f>+VLOOKUP(F226,'Sales Stage'!$A$1:$C$6,2,0)</f>
        <v>0.4</v>
      </c>
      <c r="F226" s="1">
        <v>3</v>
      </c>
      <c r="G226" s="1" t="str">
        <f>VLOOKUP(J226,Account!$A$1:$D$358,2,0)</f>
        <v>Blackplex</v>
      </c>
      <c r="H226" s="1" t="str">
        <f>+VLOOKUP(J226,Account!$A$1:$C$358,3,0)</f>
        <v>Central</v>
      </c>
      <c r="I226" s="1" t="str">
        <f>+VLOOKUP(J226,Account!$A$1:$D$358,4,0)</f>
        <v>Strategic</v>
      </c>
      <c r="J226" s="1">
        <v>234</v>
      </c>
      <c r="K226" s="1" t="str">
        <f>VLOOKUP(M226,Partner!$A$1:$C$102,3,0)</f>
        <v>Yes</v>
      </c>
      <c r="L226" s="1" t="str">
        <f>VLOOKUP(M226,Partner!$A$1:$B$102,2,0)</f>
        <v>Sontaxon</v>
      </c>
      <c r="M226" s="1">
        <v>8</v>
      </c>
      <c r="N226" s="1" t="str">
        <f>+VLOOKUP(O226,Product!$A$1:$B$26,2,0)</f>
        <v>Maximus</v>
      </c>
      <c r="O226" s="1">
        <v>25</v>
      </c>
      <c r="P226" s="11">
        <v>6970218</v>
      </c>
      <c r="Q226" s="3">
        <v>2788087.2</v>
      </c>
      <c r="R226" s="1">
        <v>41731</v>
      </c>
      <c r="S226" s="4">
        <v>454.45763888888899</v>
      </c>
      <c r="T226" s="1">
        <v>2015</v>
      </c>
      <c r="U226" s="1">
        <v>6</v>
      </c>
      <c r="V226" s="1" t="s">
        <v>1005</v>
      </c>
    </row>
    <row r="227" spans="1:22" x14ac:dyDescent="0.25">
      <c r="A227" t="str">
        <f>VLOOKUP(C227,Opportunity!$A$1:$E$487,5,0)</f>
        <v>Medium</v>
      </c>
      <c r="B227">
        <f>VLOOKUP(C227,Opportunity!$A$1:$E$487,3,0)</f>
        <v>189</v>
      </c>
      <c r="C227" s="1">
        <v>350</v>
      </c>
      <c r="D227" s="1" t="str">
        <f>+VLOOKUP(F227,'Sales Stage'!$A$1:$C$6,3,0)</f>
        <v>Lead</v>
      </c>
      <c r="E227" s="5">
        <f>+VLOOKUP(F227,'Sales Stage'!$A$1:$C$6,2,0)</f>
        <v>0.1</v>
      </c>
      <c r="F227" s="1">
        <v>1</v>
      </c>
      <c r="G227" s="1" t="str">
        <f>VLOOKUP(J227,Account!$A$1:$D$358,2,0)</f>
        <v>Fasestreet</v>
      </c>
      <c r="H227" s="1" t="str">
        <f>+VLOOKUP(J227,Account!$A$1:$C$358,3,0)</f>
        <v>East</v>
      </c>
      <c r="I227" s="1" t="str">
        <f>+VLOOKUP(J227,Account!$A$1:$D$358,4,0)</f>
        <v>Strategic</v>
      </c>
      <c r="J227" s="1">
        <v>272</v>
      </c>
      <c r="K227" s="1" t="str">
        <f>VLOOKUP(M227,Partner!$A$1:$C$102,3,0)</f>
        <v>Yes</v>
      </c>
      <c r="L227" s="1" t="str">
        <f>VLOOKUP(M227,Partner!$A$1:$B$102,2,0)</f>
        <v>Sontaxon</v>
      </c>
      <c r="M227" s="1">
        <v>8</v>
      </c>
      <c r="N227" s="1" t="str">
        <f>+VLOOKUP(O227,Product!$A$1:$B$26,2,0)</f>
        <v>Umbra</v>
      </c>
      <c r="O227" s="1">
        <v>20</v>
      </c>
      <c r="P227" s="11">
        <v>3134986</v>
      </c>
      <c r="Q227" s="3">
        <v>313498.59999999998</v>
      </c>
      <c r="R227" s="1">
        <v>41658</v>
      </c>
      <c r="S227" s="4">
        <v>527.45763888888905</v>
      </c>
      <c r="T227" s="1">
        <v>2015</v>
      </c>
      <c r="U227" s="1">
        <v>6</v>
      </c>
      <c r="V227" s="1" t="s">
        <v>1005</v>
      </c>
    </row>
    <row r="228" spans="1:22" x14ac:dyDescent="0.25">
      <c r="A228" t="str">
        <f>VLOOKUP(C228,Opportunity!$A$1:$E$487,5,0)</f>
        <v>Medium</v>
      </c>
      <c r="B228">
        <f>VLOOKUP(C228,Opportunity!$A$1:$E$487,3,0)</f>
        <v>164</v>
      </c>
      <c r="C228" s="1">
        <v>139</v>
      </c>
      <c r="D228" s="1" t="str">
        <f>+VLOOKUP(F228,'Sales Stage'!$A$1:$C$6,3,0)</f>
        <v>Qualify</v>
      </c>
      <c r="E228" s="5">
        <f>+VLOOKUP(F228,'Sales Stage'!$A$1:$C$6,2,0)</f>
        <v>0.2</v>
      </c>
      <c r="F228" s="1">
        <v>2</v>
      </c>
      <c r="G228" s="1" t="str">
        <f>VLOOKUP(J228,Account!$A$1:$D$358,2,0)</f>
        <v>trankix</v>
      </c>
      <c r="H228" s="1" t="str">
        <f>+VLOOKUP(J228,Account!$A$1:$C$358,3,0)</f>
        <v>Central</v>
      </c>
      <c r="I228" s="1" t="str">
        <f>+VLOOKUP(J228,Account!$A$1:$D$358,4,0)</f>
        <v>Small &amp; Medium</v>
      </c>
      <c r="J228" s="1">
        <v>66</v>
      </c>
      <c r="K228" s="1" t="str">
        <f>VLOOKUP(M228,Partner!$A$1:$C$102,3,0)</f>
        <v>Yes</v>
      </c>
      <c r="L228" s="1" t="str">
        <f>VLOOKUP(M228,Partner!$A$1:$B$102,2,0)</f>
        <v>Sontaxon</v>
      </c>
      <c r="M228" s="1">
        <v>8</v>
      </c>
      <c r="N228" s="1" t="str">
        <f>+VLOOKUP(O228,Product!$A$1:$B$26,2,0)</f>
        <v>Sato</v>
      </c>
      <c r="O228" s="1">
        <v>18</v>
      </c>
      <c r="P228" s="11">
        <v>2516946</v>
      </c>
      <c r="Q228" s="3">
        <v>503389.2</v>
      </c>
      <c r="R228" s="1">
        <v>41783</v>
      </c>
      <c r="S228" s="4">
        <v>397.45763888888899</v>
      </c>
      <c r="T228" s="1">
        <v>2015</v>
      </c>
      <c r="U228" s="1">
        <v>6</v>
      </c>
      <c r="V228" s="1" t="s">
        <v>1005</v>
      </c>
    </row>
    <row r="229" spans="1:22" x14ac:dyDescent="0.25">
      <c r="A229" t="str">
        <f>VLOOKUP(C229,Opportunity!$A$1:$E$487,5,0)</f>
        <v>Large</v>
      </c>
      <c r="B229">
        <f>VLOOKUP(C229,Opportunity!$A$1:$E$487,3,0)</f>
        <v>474</v>
      </c>
      <c r="C229" s="1">
        <v>249</v>
      </c>
      <c r="D229" s="1" t="str">
        <f>+VLOOKUP(F229,'Sales Stage'!$A$1:$C$6,3,0)</f>
        <v>Lead</v>
      </c>
      <c r="E229" s="5">
        <f>+VLOOKUP(F229,'Sales Stage'!$A$1:$C$6,2,0)</f>
        <v>0.1</v>
      </c>
      <c r="F229" s="1">
        <v>1</v>
      </c>
      <c r="G229" s="1" t="str">
        <f>VLOOKUP(J229,Account!$A$1:$D$358,2,0)</f>
        <v>unacorporation</v>
      </c>
      <c r="H229" s="1" t="str">
        <f>+VLOOKUP(J229,Account!$A$1:$C$358,3,0)</f>
        <v>Central</v>
      </c>
      <c r="I229" s="1" t="str">
        <f>+VLOOKUP(J229,Account!$A$1:$D$358,4,0)</f>
        <v>Large</v>
      </c>
      <c r="J229" s="1">
        <v>199</v>
      </c>
      <c r="K229" s="1" t="str">
        <f>VLOOKUP(M229,Partner!$A$1:$C$102,3,0)</f>
        <v>Yes</v>
      </c>
      <c r="L229" s="1" t="str">
        <f>VLOOKUP(M229,Partner!$A$1:$B$102,2,0)</f>
        <v>Sontaxon</v>
      </c>
      <c r="M229" s="1">
        <v>8</v>
      </c>
      <c r="N229" s="1" t="str">
        <f>+VLOOKUP(O229,Product!$A$1:$B$26,2,0)</f>
        <v>Eligo</v>
      </c>
      <c r="O229" s="1">
        <v>5</v>
      </c>
      <c r="P229" s="11">
        <v>10937493</v>
      </c>
      <c r="Q229" s="3">
        <v>1093749.3</v>
      </c>
      <c r="R229" s="1">
        <v>41640</v>
      </c>
      <c r="S229" s="4">
        <v>516.45763888888905</v>
      </c>
      <c r="T229" s="1">
        <v>2015</v>
      </c>
      <c r="U229" s="1">
        <v>6</v>
      </c>
      <c r="V229" s="1" t="s">
        <v>1005</v>
      </c>
    </row>
    <row r="230" spans="1:22" x14ac:dyDescent="0.25">
      <c r="A230" t="str">
        <f>VLOOKUP(C230,Opportunity!$A$1:$E$487,5,0)</f>
        <v>Large</v>
      </c>
      <c r="B230">
        <f>VLOOKUP(C230,Opportunity!$A$1:$E$487,3,0)</f>
        <v>367</v>
      </c>
      <c r="C230" s="1">
        <v>285</v>
      </c>
      <c r="D230" s="1" t="str">
        <f>+VLOOKUP(F230,'Sales Stage'!$A$1:$C$6,3,0)</f>
        <v>Lead</v>
      </c>
      <c r="E230" s="5">
        <f>+VLOOKUP(F230,'Sales Stage'!$A$1:$C$6,2,0)</f>
        <v>0.1</v>
      </c>
      <c r="F230" s="1">
        <v>1</v>
      </c>
      <c r="G230" s="1" t="str">
        <f>VLOOKUP(J230,Account!$A$1:$D$358,2,0)</f>
        <v>Yearzoomhow</v>
      </c>
      <c r="H230" s="1" t="str">
        <f>+VLOOKUP(J230,Account!$A$1:$C$358,3,0)</f>
        <v>Central</v>
      </c>
      <c r="I230" s="1" t="str">
        <f>+VLOOKUP(J230,Account!$A$1:$D$358,4,0)</f>
        <v>Strategic</v>
      </c>
      <c r="J230" s="1">
        <v>228</v>
      </c>
      <c r="K230" s="1" t="str">
        <f>VLOOKUP(M230,Partner!$A$1:$C$102,3,0)</f>
        <v>Yes</v>
      </c>
      <c r="L230" s="1" t="str">
        <f>VLOOKUP(M230,Partner!$A$1:$B$102,2,0)</f>
        <v>Sontaxon</v>
      </c>
      <c r="M230" s="1">
        <v>8</v>
      </c>
      <c r="N230" s="1" t="str">
        <f>+VLOOKUP(O230,Product!$A$1:$B$26,2,0)</f>
        <v>Quanti</v>
      </c>
      <c r="O230" s="1">
        <v>16</v>
      </c>
      <c r="P230" s="11">
        <v>6497823</v>
      </c>
      <c r="Q230" s="3">
        <v>649782.30000000005</v>
      </c>
      <c r="R230" s="1">
        <v>41640</v>
      </c>
      <c r="S230" s="4">
        <v>516.45763888888905</v>
      </c>
      <c r="T230" s="1">
        <v>2015</v>
      </c>
      <c r="U230" s="1">
        <v>6</v>
      </c>
      <c r="V230" s="1" t="s">
        <v>1005</v>
      </c>
    </row>
    <row r="231" spans="1:22" x14ac:dyDescent="0.25">
      <c r="A231" t="str">
        <f>VLOOKUP(C231,Opportunity!$A$1:$E$487,5,0)</f>
        <v>Medium</v>
      </c>
      <c r="B231">
        <f>VLOOKUP(C231,Opportunity!$A$1:$E$487,3,0)</f>
        <v>292</v>
      </c>
      <c r="C231" s="1">
        <v>143</v>
      </c>
      <c r="D231" s="1" t="str">
        <f>+VLOOKUP(F231,'Sales Stage'!$A$1:$C$6,3,0)</f>
        <v>Solution</v>
      </c>
      <c r="E231" s="5">
        <f>+VLOOKUP(F231,'Sales Stage'!$A$1:$C$6,2,0)</f>
        <v>0.4</v>
      </c>
      <c r="F231" s="1">
        <v>3</v>
      </c>
      <c r="G231" s="1" t="str">
        <f>VLOOKUP(J231,Account!$A$1:$D$358,2,0)</f>
        <v>zumplus</v>
      </c>
      <c r="H231" s="1" t="str">
        <f>+VLOOKUP(J231,Account!$A$1:$C$358,3,0)</f>
        <v>East</v>
      </c>
      <c r="I231" s="1" t="str">
        <f>+VLOOKUP(J231,Account!$A$1:$D$358,4,0)</f>
        <v>Strategic</v>
      </c>
      <c r="J231" s="1">
        <v>11</v>
      </c>
      <c r="K231" s="1" t="str">
        <f>VLOOKUP(M231,Partner!$A$1:$C$102,3,0)</f>
        <v>Yes</v>
      </c>
      <c r="L231" s="1" t="str">
        <f>VLOOKUP(M231,Partner!$A$1:$B$102,2,0)</f>
        <v>Sontaxon</v>
      </c>
      <c r="M231" s="1">
        <v>8</v>
      </c>
      <c r="N231" s="1" t="str">
        <f>+VLOOKUP(O231,Product!$A$1:$B$26,2,0)</f>
        <v>Basium</v>
      </c>
      <c r="O231" s="1">
        <v>2</v>
      </c>
      <c r="P231" s="11">
        <v>4973154</v>
      </c>
      <c r="Q231" s="3">
        <v>1989261.6</v>
      </c>
      <c r="R231" s="1">
        <v>41740</v>
      </c>
      <c r="S231" s="4">
        <v>413.45763888888899</v>
      </c>
      <c r="T231" s="1">
        <v>2015</v>
      </c>
      <c r="U231" s="1">
        <v>5</v>
      </c>
      <c r="V231" s="1" t="s">
        <v>1006</v>
      </c>
    </row>
    <row r="232" spans="1:22" x14ac:dyDescent="0.25">
      <c r="A232" t="str">
        <f>VLOOKUP(C232,Opportunity!$A$1:$E$487,5,0)</f>
        <v>Medium</v>
      </c>
      <c r="B232">
        <f>VLOOKUP(C232,Opportunity!$A$1:$E$487,3,0)</f>
        <v>185</v>
      </c>
      <c r="C232" s="1">
        <v>294</v>
      </c>
      <c r="D232" s="1" t="str">
        <f>+VLOOKUP(F232,'Sales Stage'!$A$1:$C$6,3,0)</f>
        <v>Qualify</v>
      </c>
      <c r="E232" s="5">
        <f>+VLOOKUP(F232,'Sales Stage'!$A$1:$C$6,2,0)</f>
        <v>0.2</v>
      </c>
      <c r="F232" s="1">
        <v>2</v>
      </c>
      <c r="G232" s="1" t="str">
        <f>VLOOKUP(J232,Account!$A$1:$D$358,2,0)</f>
        <v>e-can</v>
      </c>
      <c r="H232" s="1" t="str">
        <f>+VLOOKUP(J232,Account!$A$1:$C$358,3,0)</f>
        <v>West</v>
      </c>
      <c r="I232" s="1" t="str">
        <f>+VLOOKUP(J232,Account!$A$1:$D$358,4,0)</f>
        <v>Strategic</v>
      </c>
      <c r="J232" s="1">
        <v>233</v>
      </c>
      <c r="K232" s="1" t="str">
        <f>VLOOKUP(M232,Partner!$A$1:$C$102,3,0)</f>
        <v>Yes</v>
      </c>
      <c r="L232" s="1" t="str">
        <f>VLOOKUP(M232,Partner!$A$1:$B$102,2,0)</f>
        <v>Sontaxon</v>
      </c>
      <c r="M232" s="1">
        <v>8</v>
      </c>
      <c r="N232" s="1" t="str">
        <f>+VLOOKUP(O232,Product!$A$1:$B$26,2,0)</f>
        <v>Gratus</v>
      </c>
      <c r="O232" s="1">
        <v>7</v>
      </c>
      <c r="P232" s="11">
        <v>2960420</v>
      </c>
      <c r="Q232" s="3">
        <v>592084</v>
      </c>
      <c r="R232" s="1">
        <v>41662</v>
      </c>
      <c r="S232" s="4">
        <v>485.45763888888899</v>
      </c>
      <c r="T232" s="1">
        <v>2015</v>
      </c>
      <c r="U232" s="1">
        <v>5</v>
      </c>
      <c r="V232" s="1" t="s">
        <v>1006</v>
      </c>
    </row>
    <row r="233" spans="1:22" x14ac:dyDescent="0.25">
      <c r="A233" t="str">
        <f>VLOOKUP(C233,Opportunity!$A$1:$E$487,5,0)</f>
        <v>Large</v>
      </c>
      <c r="B233">
        <f>VLOOKUP(C233,Opportunity!$A$1:$E$487,3,0)</f>
        <v>431</v>
      </c>
      <c r="C233" s="1">
        <v>383</v>
      </c>
      <c r="D233" s="1" t="str">
        <f>+VLOOKUP(F233,'Sales Stage'!$A$1:$C$6,3,0)</f>
        <v>Lead</v>
      </c>
      <c r="E233" s="5">
        <f>+VLOOKUP(F233,'Sales Stage'!$A$1:$C$6,2,0)</f>
        <v>0.1</v>
      </c>
      <c r="F233" s="1">
        <v>1</v>
      </c>
      <c r="G233" s="1" t="str">
        <f>VLOOKUP(J233,Account!$A$1:$D$358,2,0)</f>
        <v>Solotouch</v>
      </c>
      <c r="H233" s="1" t="str">
        <f>+VLOOKUP(J233,Account!$A$1:$C$358,3,0)</f>
        <v>East</v>
      </c>
      <c r="I233" s="1" t="str">
        <f>+VLOOKUP(J233,Account!$A$1:$D$358,4,0)</f>
        <v>Large</v>
      </c>
      <c r="J233" s="1">
        <v>297</v>
      </c>
      <c r="K233" s="1" t="str">
        <f>VLOOKUP(M233,Partner!$A$1:$C$102,3,0)</f>
        <v>Yes</v>
      </c>
      <c r="L233" s="1" t="str">
        <f>VLOOKUP(M233,Partner!$A$1:$B$102,2,0)</f>
        <v>Sontaxon</v>
      </c>
      <c r="M233" s="1">
        <v>8</v>
      </c>
      <c r="N233" s="1" t="str">
        <f>+VLOOKUP(O233,Product!$A$1:$B$26,2,0)</f>
        <v>Paratus</v>
      </c>
      <c r="O233" s="1">
        <v>15</v>
      </c>
      <c r="P233" s="11">
        <v>8718878</v>
      </c>
      <c r="Q233" s="3">
        <v>871887.8</v>
      </c>
      <c r="R233" s="1">
        <v>41677</v>
      </c>
      <c r="S233" s="4">
        <v>463.45763888888899</v>
      </c>
      <c r="T233" s="1">
        <v>2015</v>
      </c>
      <c r="U233" s="1">
        <v>5</v>
      </c>
      <c r="V233" s="1" t="s">
        <v>1006</v>
      </c>
    </row>
    <row r="234" spans="1:22" x14ac:dyDescent="0.25">
      <c r="A234" t="str">
        <f>VLOOKUP(C234,Opportunity!$A$1:$E$487,5,0)</f>
        <v>Medium</v>
      </c>
      <c r="B234">
        <f>VLOOKUP(C234,Opportunity!$A$1:$E$487,3,0)</f>
        <v>280</v>
      </c>
      <c r="C234" s="1">
        <v>219</v>
      </c>
      <c r="D234" s="1" t="str">
        <f>+VLOOKUP(F234,'Sales Stage'!$A$1:$C$6,3,0)</f>
        <v>Qualify</v>
      </c>
      <c r="E234" s="5">
        <f>+VLOOKUP(F234,'Sales Stage'!$A$1:$C$6,2,0)</f>
        <v>0.2</v>
      </c>
      <c r="F234" s="1">
        <v>2</v>
      </c>
      <c r="G234" s="1" t="str">
        <f>VLOOKUP(J234,Account!$A$1:$D$358,2,0)</f>
        <v>Goldenhigh</v>
      </c>
      <c r="H234" s="1" t="str">
        <f>+VLOOKUP(J234,Account!$A$1:$C$358,3,0)</f>
        <v>Central</v>
      </c>
      <c r="I234" s="1" t="str">
        <f>+VLOOKUP(J234,Account!$A$1:$D$358,4,0)</f>
        <v>Large</v>
      </c>
      <c r="J234" s="1">
        <v>173</v>
      </c>
      <c r="K234" s="1" t="str">
        <f>VLOOKUP(M234,Partner!$A$1:$C$102,3,0)</f>
        <v>Yes</v>
      </c>
      <c r="L234" s="1" t="str">
        <f>VLOOKUP(M234,Partner!$A$1:$B$102,2,0)</f>
        <v>Sontaxon</v>
      </c>
      <c r="M234" s="1">
        <v>8</v>
      </c>
      <c r="N234" s="1" t="str">
        <f>+VLOOKUP(O234,Product!$A$1:$B$26,2,0)</f>
        <v>Decimus</v>
      </c>
      <c r="O234" s="1">
        <v>4</v>
      </c>
      <c r="P234" s="11">
        <v>4760780</v>
      </c>
      <c r="Q234" s="3">
        <v>952156</v>
      </c>
      <c r="R234" s="1">
        <v>41644</v>
      </c>
      <c r="S234" s="4">
        <v>486.45763888888899</v>
      </c>
      <c r="T234" s="1">
        <v>2015</v>
      </c>
      <c r="U234" s="1">
        <v>5</v>
      </c>
      <c r="V234" s="1" t="s">
        <v>1006</v>
      </c>
    </row>
    <row r="235" spans="1:22" x14ac:dyDescent="0.25">
      <c r="A235" t="str">
        <f>VLOOKUP(C235,Opportunity!$A$1:$E$487,5,0)</f>
        <v>Large</v>
      </c>
      <c r="B235">
        <f>VLOOKUP(C235,Opportunity!$A$1:$E$487,3,0)</f>
        <v>426</v>
      </c>
      <c r="C235" s="1">
        <v>223</v>
      </c>
      <c r="D235" s="1" t="str">
        <f>+VLOOKUP(F235,'Sales Stage'!$A$1:$C$6,3,0)</f>
        <v>Lead</v>
      </c>
      <c r="E235" s="5">
        <f>+VLOOKUP(F235,'Sales Stage'!$A$1:$C$6,2,0)</f>
        <v>0.1</v>
      </c>
      <c r="F235" s="1">
        <v>1</v>
      </c>
      <c r="G235" s="1" t="str">
        <f>VLOOKUP(J235,Account!$A$1:$D$358,2,0)</f>
        <v>Sancore</v>
      </c>
      <c r="H235" s="1" t="str">
        <f>+VLOOKUP(J235,Account!$A$1:$C$358,3,0)</f>
        <v>Central</v>
      </c>
      <c r="I235" s="1" t="str">
        <f>+VLOOKUP(J235,Account!$A$1:$D$358,4,0)</f>
        <v>Strategic</v>
      </c>
      <c r="J235" s="1">
        <v>176</v>
      </c>
      <c r="K235" s="1" t="str">
        <f>VLOOKUP(M235,Partner!$A$1:$C$102,3,0)</f>
        <v>Yes</v>
      </c>
      <c r="L235" s="1" t="str">
        <f>VLOOKUP(M235,Partner!$A$1:$B$102,2,0)</f>
        <v>Sontaxon</v>
      </c>
      <c r="M235" s="1">
        <v>8</v>
      </c>
      <c r="N235" s="1" t="str">
        <f>+VLOOKUP(O235,Product!$A$1:$B$26,2,0)</f>
        <v>Juvenis</v>
      </c>
      <c r="O235" s="1">
        <v>10</v>
      </c>
      <c r="P235" s="11">
        <v>8392794</v>
      </c>
      <c r="Q235" s="3">
        <v>839279.4</v>
      </c>
      <c r="R235" s="1">
        <v>41760</v>
      </c>
      <c r="S235" s="4">
        <v>365.45763888888899</v>
      </c>
      <c r="T235" s="1">
        <v>2015</v>
      </c>
      <c r="U235" s="1">
        <v>5</v>
      </c>
      <c r="V235" s="1" t="s">
        <v>1006</v>
      </c>
    </row>
    <row r="236" spans="1:22" x14ac:dyDescent="0.25">
      <c r="A236" t="str">
        <f>VLOOKUP(C236,Opportunity!$A$1:$E$487,5,0)</f>
        <v>Large</v>
      </c>
      <c r="B236">
        <f>VLOOKUP(C236,Opportunity!$A$1:$E$487,3,0)</f>
        <v>344</v>
      </c>
      <c r="C236" s="1">
        <v>30</v>
      </c>
      <c r="D236" s="1" t="str">
        <f>+VLOOKUP(F236,'Sales Stage'!$A$1:$C$6,3,0)</f>
        <v>Qualify</v>
      </c>
      <c r="E236" s="5">
        <f>+VLOOKUP(F236,'Sales Stage'!$A$1:$C$6,2,0)</f>
        <v>0.2</v>
      </c>
      <c r="F236" s="1">
        <v>2</v>
      </c>
      <c r="G236" s="1" t="str">
        <f>VLOOKUP(J236,Account!$A$1:$D$358,2,0)</f>
        <v>Zummaphase</v>
      </c>
      <c r="H236" s="1" t="str">
        <f>+VLOOKUP(J236,Account!$A$1:$C$358,3,0)</f>
        <v>Central</v>
      </c>
      <c r="I236" s="1" t="str">
        <f>+VLOOKUP(J236,Account!$A$1:$D$358,4,0)</f>
        <v>Large</v>
      </c>
      <c r="J236" s="1">
        <v>30</v>
      </c>
      <c r="K236" s="1" t="str">
        <f>VLOOKUP(M236,Partner!$A$1:$C$102,3,0)</f>
        <v>Yes</v>
      </c>
      <c r="L236" s="1" t="str">
        <f>VLOOKUP(M236,Partner!$A$1:$B$102,2,0)</f>
        <v>Sontaxon</v>
      </c>
      <c r="M236" s="1">
        <v>8</v>
      </c>
      <c r="N236" s="1" t="str">
        <f>+VLOOKUP(O236,Product!$A$1:$B$26,2,0)</f>
        <v>Bellus</v>
      </c>
      <c r="O236" s="1">
        <v>23</v>
      </c>
      <c r="P236" s="11">
        <v>6022661</v>
      </c>
      <c r="Q236" s="3">
        <v>1204532.2</v>
      </c>
      <c r="R236" s="1">
        <v>41650</v>
      </c>
      <c r="S236" s="4">
        <v>474.45763888888899</v>
      </c>
      <c r="T236" s="1">
        <v>2015</v>
      </c>
      <c r="U236" s="1">
        <v>4</v>
      </c>
      <c r="V236" s="1" t="s">
        <v>1007</v>
      </c>
    </row>
    <row r="237" spans="1:22" x14ac:dyDescent="0.25">
      <c r="A237" t="str">
        <f>VLOOKUP(C237,Opportunity!$A$1:$E$487,5,0)</f>
        <v>Large</v>
      </c>
      <c r="B237">
        <f>VLOOKUP(C237,Opportunity!$A$1:$E$487,3,0)</f>
        <v>464</v>
      </c>
      <c r="C237" s="1">
        <v>298</v>
      </c>
      <c r="D237" s="1" t="str">
        <f>+VLOOKUP(F237,'Sales Stage'!$A$1:$C$6,3,0)</f>
        <v>Qualify</v>
      </c>
      <c r="E237" s="5">
        <f>+VLOOKUP(F237,'Sales Stage'!$A$1:$C$6,2,0)</f>
        <v>0.2</v>
      </c>
      <c r="F237" s="1">
        <v>2</v>
      </c>
      <c r="G237" s="1" t="str">
        <f>VLOOKUP(J237,Account!$A$1:$D$358,2,0)</f>
        <v>Codebam</v>
      </c>
      <c r="H237" s="1" t="str">
        <f>+VLOOKUP(J237,Account!$A$1:$C$358,3,0)</f>
        <v>Central</v>
      </c>
      <c r="I237" s="1" t="str">
        <f>+VLOOKUP(J237,Account!$A$1:$D$358,4,0)</f>
        <v>Strategic</v>
      </c>
      <c r="J237" s="1">
        <v>235</v>
      </c>
      <c r="K237" s="1" t="str">
        <f>VLOOKUP(M237,Partner!$A$1:$C$102,3,0)</f>
        <v>Yes</v>
      </c>
      <c r="L237" s="1" t="str">
        <f>VLOOKUP(M237,Partner!$A$1:$B$102,2,0)</f>
        <v>Sontaxon</v>
      </c>
      <c r="M237" s="1">
        <v>8</v>
      </c>
      <c r="N237" s="1" t="str">
        <f>+VLOOKUP(O237,Product!$A$1:$B$26,2,0)</f>
        <v>Aqua</v>
      </c>
      <c r="O237" s="1">
        <v>22</v>
      </c>
      <c r="P237" s="11">
        <v>10070015</v>
      </c>
      <c r="Q237" s="3">
        <v>2014003</v>
      </c>
      <c r="R237" s="1">
        <v>41680</v>
      </c>
      <c r="S237" s="4">
        <v>444.45763888888899</v>
      </c>
      <c r="T237" s="1">
        <v>2015</v>
      </c>
      <c r="U237" s="1">
        <v>4</v>
      </c>
      <c r="V237" s="1" t="s">
        <v>1007</v>
      </c>
    </row>
    <row r="238" spans="1:22" x14ac:dyDescent="0.25">
      <c r="A238" t="str">
        <f>VLOOKUP(C238,Opportunity!$A$1:$E$487,5,0)</f>
        <v>Medium</v>
      </c>
      <c r="B238">
        <f>VLOOKUP(C238,Opportunity!$A$1:$E$487,3,0)</f>
        <v>315</v>
      </c>
      <c r="C238" s="1">
        <v>363</v>
      </c>
      <c r="D238" s="1" t="str">
        <f>+VLOOKUP(F238,'Sales Stage'!$A$1:$C$6,3,0)</f>
        <v>Qualify</v>
      </c>
      <c r="E238" s="5">
        <f>+VLOOKUP(F238,'Sales Stage'!$A$1:$C$6,2,0)</f>
        <v>0.2</v>
      </c>
      <c r="F238" s="1">
        <v>2</v>
      </c>
      <c r="G238" s="1" t="str">
        <f>VLOOKUP(J238,Account!$A$1:$D$358,2,0)</f>
        <v>Vaiatax</v>
      </c>
      <c r="H238" s="1" t="str">
        <f>+VLOOKUP(J238,Account!$A$1:$C$358,3,0)</f>
        <v>West</v>
      </c>
      <c r="I238" s="1" t="str">
        <f>+VLOOKUP(J238,Account!$A$1:$D$358,4,0)</f>
        <v>Strategic</v>
      </c>
      <c r="J238" s="1">
        <v>284</v>
      </c>
      <c r="K238" s="1" t="str">
        <f>VLOOKUP(M238,Partner!$A$1:$C$102,3,0)</f>
        <v>Yes</v>
      </c>
      <c r="L238" s="1" t="str">
        <f>VLOOKUP(M238,Partner!$A$1:$B$102,2,0)</f>
        <v>Sontaxon</v>
      </c>
      <c r="M238" s="1">
        <v>8</v>
      </c>
      <c r="N238" s="1" t="str">
        <f>+VLOOKUP(O238,Product!$A$1:$B$26,2,0)</f>
        <v>Bellus</v>
      </c>
      <c r="O238" s="1">
        <v>23</v>
      </c>
      <c r="P238" s="11">
        <v>5396172</v>
      </c>
      <c r="Q238" s="3">
        <v>1079234.3999999999</v>
      </c>
      <c r="R238" s="1">
        <v>41705</v>
      </c>
      <c r="S238" s="4">
        <v>419.45763888888899</v>
      </c>
      <c r="T238" s="1">
        <v>2015</v>
      </c>
      <c r="U238" s="1">
        <v>4</v>
      </c>
      <c r="V238" s="1" t="s">
        <v>1007</v>
      </c>
    </row>
    <row r="239" spans="1:22" x14ac:dyDescent="0.25">
      <c r="A239" t="str">
        <f>VLOOKUP(C239,Opportunity!$A$1:$E$487,5,0)</f>
        <v>Large</v>
      </c>
      <c r="B239">
        <f>VLOOKUP(C239,Opportunity!$A$1:$E$487,3,0)</f>
        <v>369</v>
      </c>
      <c r="C239" s="1">
        <v>105</v>
      </c>
      <c r="D239" s="1" t="str">
        <f>+VLOOKUP(F239,'Sales Stage'!$A$1:$C$6,3,0)</f>
        <v>Lead</v>
      </c>
      <c r="E239" s="5">
        <f>+VLOOKUP(F239,'Sales Stage'!$A$1:$C$6,2,0)</f>
        <v>0.1</v>
      </c>
      <c r="F239" s="1">
        <v>1</v>
      </c>
      <c r="G239" s="1" t="str">
        <f>VLOOKUP(J239,Account!$A$1:$D$358,2,0)</f>
        <v>Solostrip</v>
      </c>
      <c r="H239" s="1" t="str">
        <f>+VLOOKUP(J239,Account!$A$1:$C$358,3,0)</f>
        <v>Central</v>
      </c>
      <c r="I239" s="1" t="str">
        <f>+VLOOKUP(J239,Account!$A$1:$D$358,4,0)</f>
        <v>Strategic</v>
      </c>
      <c r="J239" s="1">
        <v>90</v>
      </c>
      <c r="K239" s="1" t="str">
        <f>VLOOKUP(M239,Partner!$A$1:$C$102,3,0)</f>
        <v>Yes</v>
      </c>
      <c r="L239" s="1" t="str">
        <f>VLOOKUP(M239,Partner!$A$1:$B$102,2,0)</f>
        <v>Sontaxon</v>
      </c>
      <c r="M239" s="1">
        <v>8</v>
      </c>
      <c r="N239" s="1" t="str">
        <f>+VLOOKUP(O239,Product!$A$1:$B$26,2,0)</f>
        <v>Sato</v>
      </c>
      <c r="O239" s="1">
        <v>18</v>
      </c>
      <c r="P239" s="11">
        <v>6531823</v>
      </c>
      <c r="Q239" s="3">
        <v>653182.30000000005</v>
      </c>
      <c r="R239" s="1">
        <v>41700</v>
      </c>
      <c r="S239" s="4">
        <v>409.45763888888899</v>
      </c>
      <c r="T239" s="1">
        <v>2015</v>
      </c>
      <c r="U239" s="1">
        <v>4</v>
      </c>
      <c r="V239" s="1" t="s">
        <v>1007</v>
      </c>
    </row>
    <row r="240" spans="1:22" x14ac:dyDescent="0.25">
      <c r="A240" t="str">
        <f>VLOOKUP(C240,Opportunity!$A$1:$E$487,5,0)</f>
        <v>Large</v>
      </c>
      <c r="B240">
        <f>VLOOKUP(C240,Opportunity!$A$1:$E$487,3,0)</f>
        <v>375</v>
      </c>
      <c r="C240" s="1">
        <v>453</v>
      </c>
      <c r="D240" s="1" t="str">
        <f>+VLOOKUP(F240,'Sales Stage'!$A$1:$C$6,3,0)</f>
        <v>Lead</v>
      </c>
      <c r="E240" s="5">
        <f>+VLOOKUP(F240,'Sales Stage'!$A$1:$C$6,2,0)</f>
        <v>0.1</v>
      </c>
      <c r="F240" s="1">
        <v>1</v>
      </c>
      <c r="G240" s="1" t="str">
        <f>VLOOKUP(J240,Account!$A$1:$D$358,2,0)</f>
        <v>Zamtechnology</v>
      </c>
      <c r="H240" s="1" t="str">
        <f>+VLOOKUP(J240,Account!$A$1:$C$358,3,0)</f>
        <v>East</v>
      </c>
      <c r="I240" s="1" t="str">
        <f>+VLOOKUP(J240,Account!$A$1:$D$358,4,0)</f>
        <v>Strategic</v>
      </c>
      <c r="J240" s="1">
        <v>346</v>
      </c>
      <c r="K240" s="1" t="str">
        <f>VLOOKUP(M240,Partner!$A$1:$C$102,3,0)</f>
        <v>Yes</v>
      </c>
      <c r="L240" s="1" t="str">
        <f>VLOOKUP(M240,Partner!$A$1:$B$102,2,0)</f>
        <v>Sontaxon</v>
      </c>
      <c r="M240" s="1">
        <v>8</v>
      </c>
      <c r="N240" s="1" t="str">
        <f>+VLOOKUP(O240,Product!$A$1:$B$26,2,0)</f>
        <v>Bellus</v>
      </c>
      <c r="O240" s="1">
        <v>23</v>
      </c>
      <c r="P240" s="11">
        <v>6729791</v>
      </c>
      <c r="Q240" s="3">
        <v>672979.1</v>
      </c>
      <c r="R240" s="1">
        <v>41644</v>
      </c>
      <c r="S240" s="4">
        <v>460.45763888888899</v>
      </c>
      <c r="T240" s="1">
        <v>2015</v>
      </c>
      <c r="U240" s="1">
        <v>4</v>
      </c>
      <c r="V240" s="1" t="s">
        <v>1007</v>
      </c>
    </row>
    <row r="241" spans="1:22" x14ac:dyDescent="0.25">
      <c r="A241" t="str">
        <f>VLOOKUP(C241,Opportunity!$A$1:$E$487,5,0)</f>
        <v>Medium</v>
      </c>
      <c r="B241">
        <f>VLOOKUP(C241,Opportunity!$A$1:$E$487,3,0)</f>
        <v>227</v>
      </c>
      <c r="C241" s="1">
        <v>58</v>
      </c>
      <c r="D241" s="1" t="str">
        <f>+VLOOKUP(F241,'Sales Stage'!$A$1:$C$6,3,0)</f>
        <v>Lead</v>
      </c>
      <c r="E241" s="5">
        <f>+VLOOKUP(F241,'Sales Stage'!$A$1:$C$6,2,0)</f>
        <v>0.1</v>
      </c>
      <c r="F241" s="1">
        <v>1</v>
      </c>
      <c r="G241" s="1" t="str">
        <f>VLOOKUP(J241,Account!$A$1:$D$358,2,0)</f>
        <v>zumplus</v>
      </c>
      <c r="H241" s="1" t="str">
        <f>+VLOOKUP(J241,Account!$A$1:$C$358,3,0)</f>
        <v>East</v>
      </c>
      <c r="I241" s="1" t="str">
        <f>+VLOOKUP(J241,Account!$A$1:$D$358,4,0)</f>
        <v>Strategic</v>
      </c>
      <c r="J241" s="1">
        <v>11</v>
      </c>
      <c r="K241" s="1" t="str">
        <f>VLOOKUP(M241,Partner!$A$1:$C$102,3,0)</f>
        <v>Yes</v>
      </c>
      <c r="L241" s="1" t="str">
        <f>VLOOKUP(M241,Partner!$A$1:$B$102,2,0)</f>
        <v>Sontaxon</v>
      </c>
      <c r="M241" s="1">
        <v>8</v>
      </c>
      <c r="N241" s="1" t="str">
        <f>+VLOOKUP(O241,Product!$A$1:$B$26,2,0)</f>
        <v>Abbas</v>
      </c>
      <c r="O241" s="1">
        <v>1</v>
      </c>
      <c r="P241" s="11">
        <v>3695412</v>
      </c>
      <c r="Q241" s="3">
        <v>369541.2</v>
      </c>
      <c r="R241" s="1">
        <v>41731</v>
      </c>
      <c r="S241" s="4">
        <v>365.45763888888899</v>
      </c>
      <c r="T241" s="1">
        <v>2015</v>
      </c>
      <c r="U241" s="1">
        <v>4</v>
      </c>
      <c r="V241" s="1" t="s">
        <v>1007</v>
      </c>
    </row>
    <row r="242" spans="1:22" x14ac:dyDescent="0.25">
      <c r="A242" t="str">
        <f>VLOOKUP(C242,Opportunity!$A$1:$E$487,5,0)</f>
        <v>Medium</v>
      </c>
      <c r="B242">
        <f>VLOOKUP(C242,Opportunity!$A$1:$E$487,3,0)</f>
        <v>171</v>
      </c>
      <c r="C242" s="1">
        <v>59</v>
      </c>
      <c r="D242" s="1" t="str">
        <f>+VLOOKUP(F242,'Sales Stage'!$A$1:$C$6,3,0)</f>
        <v>Qualify</v>
      </c>
      <c r="E242" s="5">
        <f>+VLOOKUP(F242,'Sales Stage'!$A$1:$C$6,2,0)</f>
        <v>0.2</v>
      </c>
      <c r="F242" s="1">
        <v>2</v>
      </c>
      <c r="G242" s="1" t="str">
        <f>VLOOKUP(J242,Account!$A$1:$D$358,2,0)</f>
        <v>zumplus</v>
      </c>
      <c r="H242" s="1" t="str">
        <f>+VLOOKUP(J242,Account!$A$1:$C$358,3,0)</f>
        <v>East</v>
      </c>
      <c r="I242" s="1" t="str">
        <f>+VLOOKUP(J242,Account!$A$1:$D$358,4,0)</f>
        <v>Strategic</v>
      </c>
      <c r="J242" s="1">
        <v>11</v>
      </c>
      <c r="K242" s="1" t="str">
        <f>VLOOKUP(M242,Partner!$A$1:$C$102,3,0)</f>
        <v>Yes</v>
      </c>
      <c r="L242" s="1" t="str">
        <f>VLOOKUP(M242,Partner!$A$1:$B$102,2,0)</f>
        <v>Sontaxon</v>
      </c>
      <c r="M242" s="1">
        <v>8</v>
      </c>
      <c r="N242" s="1" t="str">
        <f>+VLOOKUP(O242,Product!$A$1:$B$26,2,0)</f>
        <v>Talus</v>
      </c>
      <c r="O242" s="1">
        <v>19</v>
      </c>
      <c r="P242" s="11">
        <v>2628350</v>
      </c>
      <c r="Q242" s="3">
        <v>525670</v>
      </c>
      <c r="R242" s="1">
        <v>41672</v>
      </c>
      <c r="S242" s="4">
        <v>424.45763888888899</v>
      </c>
      <c r="T242" s="1">
        <v>2015</v>
      </c>
      <c r="U242" s="1">
        <v>4</v>
      </c>
      <c r="V242" s="1" t="s">
        <v>1007</v>
      </c>
    </row>
    <row r="243" spans="1:22" x14ac:dyDescent="0.25">
      <c r="A243" t="str">
        <f>VLOOKUP(C243,Opportunity!$A$1:$E$487,5,0)</f>
        <v>Small</v>
      </c>
      <c r="B243">
        <f>VLOOKUP(C243,Opportunity!$A$1:$E$487,3,0)</f>
        <v>82</v>
      </c>
      <c r="C243" s="1">
        <v>60</v>
      </c>
      <c r="D243" s="1" t="str">
        <f>+VLOOKUP(F243,'Sales Stage'!$A$1:$C$6,3,0)</f>
        <v>Lead</v>
      </c>
      <c r="E243" s="5">
        <f>+VLOOKUP(F243,'Sales Stage'!$A$1:$C$6,2,0)</f>
        <v>0.1</v>
      </c>
      <c r="F243" s="1">
        <v>1</v>
      </c>
      <c r="G243" s="1" t="str">
        <f>VLOOKUP(J243,Account!$A$1:$D$358,2,0)</f>
        <v>zumplus</v>
      </c>
      <c r="H243" s="1" t="str">
        <f>+VLOOKUP(J243,Account!$A$1:$C$358,3,0)</f>
        <v>East</v>
      </c>
      <c r="I243" s="1" t="str">
        <f>+VLOOKUP(J243,Account!$A$1:$D$358,4,0)</f>
        <v>Strategic</v>
      </c>
      <c r="J243" s="1">
        <v>11</v>
      </c>
      <c r="K243" s="1" t="str">
        <f>VLOOKUP(M243,Partner!$A$1:$C$102,3,0)</f>
        <v>Yes</v>
      </c>
      <c r="L243" s="1" t="str">
        <f>VLOOKUP(M243,Partner!$A$1:$B$102,2,0)</f>
        <v>Sontaxon</v>
      </c>
      <c r="M243" s="1">
        <v>8</v>
      </c>
      <c r="N243" s="1" t="str">
        <f>+VLOOKUP(O243,Product!$A$1:$B$26,2,0)</f>
        <v>Gratus</v>
      </c>
      <c r="O243" s="1">
        <v>7</v>
      </c>
      <c r="P243" s="11">
        <v>1205633</v>
      </c>
      <c r="Q243" s="3">
        <v>120563.3</v>
      </c>
      <c r="R243" s="1">
        <v>41730</v>
      </c>
      <c r="S243" s="4">
        <v>366.45763888888899</v>
      </c>
      <c r="T243" s="1">
        <v>2015</v>
      </c>
      <c r="U243" s="1">
        <v>4</v>
      </c>
      <c r="V243" s="1" t="s">
        <v>1007</v>
      </c>
    </row>
    <row r="244" spans="1:22" x14ac:dyDescent="0.25">
      <c r="A244" t="str">
        <f>VLOOKUP(C244,Opportunity!$A$1:$E$487,5,0)</f>
        <v>Large</v>
      </c>
      <c r="B244">
        <f>VLOOKUP(C244,Opportunity!$A$1:$E$487,3,0)</f>
        <v>420</v>
      </c>
      <c r="C244" s="1">
        <v>204</v>
      </c>
      <c r="D244" s="1" t="str">
        <f>+VLOOKUP(F244,'Sales Stage'!$A$1:$C$6,3,0)</f>
        <v>Qualify</v>
      </c>
      <c r="E244" s="5">
        <f>+VLOOKUP(F244,'Sales Stage'!$A$1:$C$6,2,0)</f>
        <v>0.2</v>
      </c>
      <c r="F244" s="1">
        <v>2</v>
      </c>
      <c r="G244" s="1" t="str">
        <f>VLOOKUP(J244,Account!$A$1:$D$358,2,0)</f>
        <v>Lanetrans</v>
      </c>
      <c r="H244" s="1" t="str">
        <f>+VLOOKUP(J244,Account!$A$1:$C$358,3,0)</f>
        <v>East</v>
      </c>
      <c r="I244" s="1" t="str">
        <f>+VLOOKUP(J244,Account!$A$1:$D$358,4,0)</f>
        <v>Strategic</v>
      </c>
      <c r="J244" s="1">
        <v>14</v>
      </c>
      <c r="K244" s="1" t="str">
        <f>VLOOKUP(M244,Partner!$A$1:$C$102,3,0)</f>
        <v>Yes</v>
      </c>
      <c r="L244" s="1" t="str">
        <f>VLOOKUP(M244,Partner!$A$1:$B$102,2,0)</f>
        <v>Sontaxon</v>
      </c>
      <c r="M244" s="1">
        <v>8</v>
      </c>
      <c r="N244" s="1" t="str">
        <f>+VLOOKUP(O244,Product!$A$1:$B$26,2,0)</f>
        <v>Bellus</v>
      </c>
      <c r="O244" s="1">
        <v>23</v>
      </c>
      <c r="P244" s="11">
        <v>8244139</v>
      </c>
      <c r="Q244" s="3">
        <v>1648827.8</v>
      </c>
      <c r="R244" s="1">
        <v>41645</v>
      </c>
      <c r="S244" s="4">
        <v>449.45763888888899</v>
      </c>
      <c r="T244" s="1">
        <v>2015</v>
      </c>
      <c r="U244" s="1">
        <v>3</v>
      </c>
      <c r="V244" s="1" t="s">
        <v>1008</v>
      </c>
    </row>
    <row r="245" spans="1:22" x14ac:dyDescent="0.25">
      <c r="A245" t="str">
        <f>VLOOKUP(C245,Opportunity!$A$1:$E$487,5,0)</f>
        <v>Large</v>
      </c>
      <c r="B245">
        <f>VLOOKUP(C245,Opportunity!$A$1:$E$487,3,0)</f>
        <v>409</v>
      </c>
      <c r="C245" s="1">
        <v>111</v>
      </c>
      <c r="D245" s="1" t="str">
        <f>+VLOOKUP(F245,'Sales Stage'!$A$1:$C$6,3,0)</f>
        <v>Solution</v>
      </c>
      <c r="E245" s="5">
        <f>+VLOOKUP(F245,'Sales Stage'!$A$1:$C$6,2,0)</f>
        <v>0.4</v>
      </c>
      <c r="F245" s="1">
        <v>3</v>
      </c>
      <c r="G245" s="1" t="str">
        <f>VLOOKUP(J245,Account!$A$1:$D$358,2,0)</f>
        <v>Voyarondax</v>
      </c>
      <c r="H245" s="1" t="str">
        <f>+VLOOKUP(J245,Account!$A$1:$C$358,3,0)</f>
        <v>Central</v>
      </c>
      <c r="I245" s="1" t="str">
        <f>+VLOOKUP(J245,Account!$A$1:$D$358,4,0)</f>
        <v>Strategic</v>
      </c>
      <c r="J245" s="1">
        <v>62</v>
      </c>
      <c r="K245" s="1" t="str">
        <f>VLOOKUP(M245,Partner!$A$1:$C$102,3,0)</f>
        <v>Yes</v>
      </c>
      <c r="L245" s="1" t="str">
        <f>VLOOKUP(M245,Partner!$A$1:$B$102,2,0)</f>
        <v>Sontaxon</v>
      </c>
      <c r="M245" s="1">
        <v>8</v>
      </c>
      <c r="N245" s="1" t="str">
        <f>+VLOOKUP(O245,Product!$A$1:$B$26,2,0)</f>
        <v>Recolo</v>
      </c>
      <c r="O245" s="1">
        <v>17</v>
      </c>
      <c r="P245" s="11">
        <v>7750823</v>
      </c>
      <c r="Q245" s="3">
        <v>3100329.2</v>
      </c>
      <c r="R245" s="1">
        <v>41704</v>
      </c>
      <c r="S245" s="4">
        <v>385.45763888888899</v>
      </c>
      <c r="T245" s="1">
        <v>2015</v>
      </c>
      <c r="U245" s="1">
        <v>3</v>
      </c>
      <c r="V245" s="1" t="s">
        <v>1008</v>
      </c>
    </row>
    <row r="246" spans="1:22" x14ac:dyDescent="0.25">
      <c r="A246" t="str">
        <f>VLOOKUP(C246,Opportunity!$A$1:$E$487,5,0)</f>
        <v>Medium</v>
      </c>
      <c r="B246">
        <f>VLOOKUP(C246,Opportunity!$A$1:$E$487,3,0)</f>
        <v>220</v>
      </c>
      <c r="C246" s="1">
        <v>445</v>
      </c>
      <c r="D246" s="1" t="str">
        <f>+VLOOKUP(F246,'Sales Stage'!$A$1:$C$6,3,0)</f>
        <v>Lead</v>
      </c>
      <c r="E246" s="5">
        <f>+VLOOKUP(F246,'Sales Stage'!$A$1:$C$6,2,0)</f>
        <v>0.1</v>
      </c>
      <c r="F246" s="1">
        <v>1</v>
      </c>
      <c r="G246" s="1" t="str">
        <f>VLOOKUP(J246,Account!$A$1:$D$358,2,0)</f>
        <v>Subtouch</v>
      </c>
      <c r="H246" s="1" t="str">
        <f>+VLOOKUP(J246,Account!$A$1:$C$358,3,0)</f>
        <v>East</v>
      </c>
      <c r="I246" s="1" t="str">
        <f>+VLOOKUP(J246,Account!$A$1:$D$358,4,0)</f>
        <v>Large</v>
      </c>
      <c r="J246" s="1">
        <v>341</v>
      </c>
      <c r="K246" s="1" t="str">
        <f>VLOOKUP(M246,Partner!$A$1:$C$102,3,0)</f>
        <v>Yes</v>
      </c>
      <c r="L246" s="1" t="str">
        <f>VLOOKUP(M246,Partner!$A$1:$B$102,2,0)</f>
        <v>Sontaxon</v>
      </c>
      <c r="M246" s="1">
        <v>8</v>
      </c>
      <c r="N246" s="1" t="str">
        <f>+VLOOKUP(O246,Product!$A$1:$B$26,2,0)</f>
        <v>Eligo</v>
      </c>
      <c r="O246" s="1">
        <v>5</v>
      </c>
      <c r="P246" s="11">
        <v>3583798</v>
      </c>
      <c r="Q246" s="3">
        <v>358379.8</v>
      </c>
      <c r="R246" s="1">
        <v>41659</v>
      </c>
      <c r="S246" s="4">
        <v>429.45763888888899</v>
      </c>
      <c r="T246" s="1">
        <v>2015</v>
      </c>
      <c r="U246" s="1">
        <v>3</v>
      </c>
      <c r="V246" s="1" t="s">
        <v>1008</v>
      </c>
    </row>
    <row r="247" spans="1:22" x14ac:dyDescent="0.25">
      <c r="A247" t="str">
        <f>VLOOKUP(C247,Opportunity!$A$1:$E$487,5,0)</f>
        <v>Medium</v>
      </c>
      <c r="B247">
        <f>VLOOKUP(C247,Opportunity!$A$1:$E$487,3,0)</f>
        <v>277</v>
      </c>
      <c r="C247" s="1">
        <v>264</v>
      </c>
      <c r="D247" s="1" t="str">
        <f>+VLOOKUP(F247,'Sales Stage'!$A$1:$C$6,3,0)</f>
        <v>Solution</v>
      </c>
      <c r="E247" s="5">
        <f>+VLOOKUP(F247,'Sales Stage'!$A$1:$C$6,2,0)</f>
        <v>0.4</v>
      </c>
      <c r="F247" s="1">
        <v>3</v>
      </c>
      <c r="G247" s="1" t="str">
        <f>VLOOKUP(J247,Account!$A$1:$D$358,2,0)</f>
        <v>Hatzoodom</v>
      </c>
      <c r="H247" s="1" t="str">
        <f>+VLOOKUP(J247,Account!$A$1:$C$358,3,0)</f>
        <v>Central</v>
      </c>
      <c r="I247" s="1" t="str">
        <f>+VLOOKUP(J247,Account!$A$1:$D$358,4,0)</f>
        <v>Strategic</v>
      </c>
      <c r="J247" s="1">
        <v>210</v>
      </c>
      <c r="K247" s="1" t="str">
        <f>VLOOKUP(M247,Partner!$A$1:$C$102,3,0)</f>
        <v>Yes</v>
      </c>
      <c r="L247" s="1" t="str">
        <f>VLOOKUP(M247,Partner!$A$1:$B$102,2,0)</f>
        <v>Sontaxon</v>
      </c>
      <c r="M247" s="1">
        <v>8</v>
      </c>
      <c r="N247" s="1" t="str">
        <f>+VLOOKUP(O247,Product!$A$1:$B$26,2,0)</f>
        <v>Abbas</v>
      </c>
      <c r="O247" s="1">
        <v>1</v>
      </c>
      <c r="P247" s="11">
        <v>4704468</v>
      </c>
      <c r="Q247" s="3">
        <v>1881787.2</v>
      </c>
      <c r="R247" s="1">
        <v>41651</v>
      </c>
      <c r="S247" s="4">
        <v>425.45763888888899</v>
      </c>
      <c r="T247" s="1">
        <v>2015</v>
      </c>
      <c r="U247" s="1">
        <v>3</v>
      </c>
      <c r="V247" s="1" t="s">
        <v>1008</v>
      </c>
    </row>
    <row r="248" spans="1:22" x14ac:dyDescent="0.25">
      <c r="A248" t="str">
        <f>VLOOKUP(C248,Opportunity!$A$1:$E$487,5,0)</f>
        <v>Medium</v>
      </c>
      <c r="B248">
        <f>VLOOKUP(C248,Opportunity!$A$1:$E$487,3,0)</f>
        <v>209</v>
      </c>
      <c r="C248" s="1">
        <v>85</v>
      </c>
      <c r="D248" s="1" t="str">
        <f>+VLOOKUP(F248,'Sales Stage'!$A$1:$C$6,3,0)</f>
        <v>Qualify</v>
      </c>
      <c r="E248" s="5">
        <f>+VLOOKUP(F248,'Sales Stage'!$A$1:$C$6,2,0)</f>
        <v>0.2</v>
      </c>
      <c r="F248" s="1">
        <v>2</v>
      </c>
      <c r="G248" s="1" t="str">
        <f>VLOOKUP(J248,Account!$A$1:$D$358,2,0)</f>
        <v>Latis</v>
      </c>
      <c r="H248" s="1" t="str">
        <f>+VLOOKUP(J248,Account!$A$1:$C$358,3,0)</f>
        <v>Central</v>
      </c>
      <c r="I248" s="1" t="str">
        <f>+VLOOKUP(J248,Account!$A$1:$D$358,4,0)</f>
        <v>Strategic</v>
      </c>
      <c r="J248" s="1">
        <v>73</v>
      </c>
      <c r="K248" s="1" t="str">
        <f>VLOOKUP(M248,Partner!$A$1:$C$102,3,0)</f>
        <v>Yes</v>
      </c>
      <c r="L248" s="1" t="str">
        <f>VLOOKUP(M248,Partner!$A$1:$B$102,2,0)</f>
        <v>Sontaxon</v>
      </c>
      <c r="M248" s="1">
        <v>8</v>
      </c>
      <c r="N248" s="1" t="str">
        <f>+VLOOKUP(O248,Product!$A$1:$B$26,2,0)</f>
        <v>Juvenis</v>
      </c>
      <c r="O248" s="1">
        <v>10</v>
      </c>
      <c r="P248" s="11">
        <v>3396915</v>
      </c>
      <c r="Q248" s="3">
        <v>679383</v>
      </c>
      <c r="R248" s="1">
        <v>41699</v>
      </c>
      <c r="S248" s="4">
        <v>366.45763888888899</v>
      </c>
      <c r="T248" s="1">
        <v>2015</v>
      </c>
      <c r="U248" s="1">
        <v>3</v>
      </c>
      <c r="V248" s="1" t="s">
        <v>1008</v>
      </c>
    </row>
    <row r="249" spans="1:22" x14ac:dyDescent="0.25">
      <c r="A249" t="str">
        <f>VLOOKUP(C249,Opportunity!$A$1:$E$487,5,0)</f>
        <v>Medium</v>
      </c>
      <c r="B249">
        <f>VLOOKUP(C249,Opportunity!$A$1:$E$487,3,0)</f>
        <v>316</v>
      </c>
      <c r="C249" s="1">
        <v>142</v>
      </c>
      <c r="D249" s="1" t="str">
        <f>+VLOOKUP(F249,'Sales Stage'!$A$1:$C$6,3,0)</f>
        <v>Proposal</v>
      </c>
      <c r="E249" s="5">
        <f>+VLOOKUP(F249,'Sales Stage'!$A$1:$C$6,2,0)</f>
        <v>0.6</v>
      </c>
      <c r="F249" s="1">
        <v>4</v>
      </c>
      <c r="G249" s="1" t="str">
        <f>VLOOKUP(J249,Account!$A$1:$D$358,2,0)</f>
        <v>zumplus</v>
      </c>
      <c r="H249" s="1" t="str">
        <f>+VLOOKUP(J249,Account!$A$1:$C$358,3,0)</f>
        <v>East</v>
      </c>
      <c r="I249" s="1" t="str">
        <f>+VLOOKUP(J249,Account!$A$1:$D$358,4,0)</f>
        <v>Strategic</v>
      </c>
      <c r="J249" s="1">
        <v>11</v>
      </c>
      <c r="K249" s="1" t="str">
        <f>VLOOKUP(M249,Partner!$A$1:$C$102,3,0)</f>
        <v>Yes</v>
      </c>
      <c r="L249" s="1" t="str">
        <f>VLOOKUP(M249,Partner!$A$1:$B$102,2,0)</f>
        <v>Sontaxon</v>
      </c>
      <c r="M249" s="1">
        <v>8</v>
      </c>
      <c r="N249" s="1" t="str">
        <f>+VLOOKUP(O249,Product!$A$1:$B$26,2,0)</f>
        <v>Basium</v>
      </c>
      <c r="O249" s="1">
        <v>2</v>
      </c>
      <c r="P249" s="11">
        <v>5422637</v>
      </c>
      <c r="Q249" s="3">
        <v>3253582.2</v>
      </c>
      <c r="R249" s="1">
        <v>41641</v>
      </c>
      <c r="S249" s="4">
        <v>421.45763888888899</v>
      </c>
      <c r="T249" s="1">
        <v>2015</v>
      </c>
      <c r="U249" s="1">
        <v>2</v>
      </c>
      <c r="V249" s="1" t="s">
        <v>1009</v>
      </c>
    </row>
    <row r="250" spans="1:22" x14ac:dyDescent="0.25">
      <c r="A250" t="str">
        <f>VLOOKUP(C250,Opportunity!$A$1:$E$487,5,0)</f>
        <v>Large</v>
      </c>
      <c r="B250">
        <f>VLOOKUP(C250,Opportunity!$A$1:$E$487,3,0)</f>
        <v>390</v>
      </c>
      <c r="C250" s="1">
        <v>62</v>
      </c>
      <c r="D250" s="1" t="str">
        <f>+VLOOKUP(F250,'Sales Stage'!$A$1:$C$6,3,0)</f>
        <v>Solution</v>
      </c>
      <c r="E250" s="5">
        <f>+VLOOKUP(F250,'Sales Stage'!$A$1:$C$6,2,0)</f>
        <v>0.4</v>
      </c>
      <c r="F250" s="1">
        <v>3</v>
      </c>
      <c r="G250" s="1" t="str">
        <f>VLOOKUP(J250,Account!$A$1:$D$358,2,0)</f>
        <v>Acetex</v>
      </c>
      <c r="H250" s="1" t="str">
        <f>+VLOOKUP(J250,Account!$A$1:$C$358,3,0)</f>
        <v>East</v>
      </c>
      <c r="I250" s="1" t="str">
        <f>+VLOOKUP(J250,Account!$A$1:$D$358,4,0)</f>
        <v>Strategic</v>
      </c>
      <c r="J250" s="1">
        <v>53</v>
      </c>
      <c r="K250" s="1" t="str">
        <f>VLOOKUP(M250,Partner!$A$1:$C$102,3,0)</f>
        <v>Yes</v>
      </c>
      <c r="L250" s="1" t="str">
        <f>VLOOKUP(M250,Partner!$A$1:$B$102,2,0)</f>
        <v>Sontaxon</v>
      </c>
      <c r="M250" s="1">
        <v>8</v>
      </c>
      <c r="N250" s="1" t="str">
        <f>+VLOOKUP(O250,Product!$A$1:$B$26,2,0)</f>
        <v>Magis</v>
      </c>
      <c r="O250" s="1">
        <v>12</v>
      </c>
      <c r="P250" s="11">
        <v>7186824</v>
      </c>
      <c r="Q250" s="3">
        <v>2874729.6</v>
      </c>
      <c r="R250" s="1">
        <v>41666</v>
      </c>
      <c r="S250" s="4">
        <v>396.45763888888899</v>
      </c>
      <c r="T250" s="1">
        <v>2015</v>
      </c>
      <c r="U250" s="1">
        <v>2</v>
      </c>
      <c r="V250" s="1" t="s">
        <v>1009</v>
      </c>
    </row>
    <row r="251" spans="1:22" x14ac:dyDescent="0.25">
      <c r="A251" t="str">
        <f>VLOOKUP(C251,Opportunity!$A$1:$E$487,5,0)</f>
        <v>Small</v>
      </c>
      <c r="B251">
        <f>VLOOKUP(C251,Opportunity!$A$1:$E$487,3,0)</f>
        <v>107</v>
      </c>
      <c r="C251" s="1">
        <v>271</v>
      </c>
      <c r="D251" s="1" t="str">
        <f>+VLOOKUP(F251,'Sales Stage'!$A$1:$C$6,3,0)</f>
        <v>Qualify</v>
      </c>
      <c r="E251" s="5">
        <f>+VLOOKUP(F251,'Sales Stage'!$A$1:$C$6,2,0)</f>
        <v>0.2</v>
      </c>
      <c r="F251" s="1">
        <v>2</v>
      </c>
      <c r="G251" s="1" t="str">
        <f>VLOOKUP(J251,Account!$A$1:$D$358,2,0)</f>
        <v>Nimtexon</v>
      </c>
      <c r="H251" s="1" t="str">
        <f>+VLOOKUP(J251,Account!$A$1:$C$358,3,0)</f>
        <v>West</v>
      </c>
      <c r="I251" s="1" t="str">
        <f>+VLOOKUP(J251,Account!$A$1:$D$358,4,0)</f>
        <v>Large</v>
      </c>
      <c r="J251" s="1">
        <v>215</v>
      </c>
      <c r="K251" s="1" t="str">
        <f>VLOOKUP(M251,Partner!$A$1:$C$102,3,0)</f>
        <v>Yes</v>
      </c>
      <c r="L251" s="1" t="str">
        <f>VLOOKUP(M251,Partner!$A$1:$B$102,2,0)</f>
        <v>Sontaxon</v>
      </c>
      <c r="M251" s="1">
        <v>8</v>
      </c>
      <c r="N251" s="1" t="str">
        <f>+VLOOKUP(O251,Product!$A$1:$B$26,2,0)</f>
        <v>Basium</v>
      </c>
      <c r="O251" s="1">
        <v>2</v>
      </c>
      <c r="P251" s="11">
        <v>1603088</v>
      </c>
      <c r="Q251" s="3">
        <v>320617.59999999998</v>
      </c>
      <c r="R251" s="1">
        <v>41680</v>
      </c>
      <c r="S251" s="4">
        <v>382.45763888888899</v>
      </c>
      <c r="T251" s="1">
        <v>2015</v>
      </c>
      <c r="U251" s="1">
        <v>2</v>
      </c>
      <c r="V251" s="1" t="s">
        <v>1009</v>
      </c>
    </row>
    <row r="252" spans="1:22" x14ac:dyDescent="0.25">
      <c r="A252" t="str">
        <f>VLOOKUP(C252,Opportunity!$A$1:$E$487,5,0)</f>
        <v>Large</v>
      </c>
      <c r="B252">
        <f>VLOOKUP(C252,Opportunity!$A$1:$E$487,3,0)</f>
        <v>324</v>
      </c>
      <c r="C252" s="1">
        <v>28</v>
      </c>
      <c r="D252" s="1" t="str">
        <f>+VLOOKUP(F252,'Sales Stage'!$A$1:$C$6,3,0)</f>
        <v>Proposal</v>
      </c>
      <c r="E252" s="5">
        <f>+VLOOKUP(F252,'Sales Stage'!$A$1:$C$6,2,0)</f>
        <v>0.6</v>
      </c>
      <c r="F252" s="1">
        <v>4</v>
      </c>
      <c r="G252" s="1" t="str">
        <f>VLOOKUP(J252,Account!$A$1:$D$358,2,0)</f>
        <v>stripcorporation</v>
      </c>
      <c r="H252" s="1" t="str">
        <f>+VLOOKUP(J252,Account!$A$1:$C$358,3,0)</f>
        <v>East</v>
      </c>
      <c r="I252" s="1" t="str">
        <f>+VLOOKUP(J252,Account!$A$1:$D$358,4,0)</f>
        <v>Large</v>
      </c>
      <c r="J252" s="1">
        <v>28</v>
      </c>
      <c r="K252" s="1" t="str">
        <f>VLOOKUP(M252,Partner!$A$1:$C$102,3,0)</f>
        <v>Yes</v>
      </c>
      <c r="L252" s="1" t="str">
        <f>VLOOKUP(M252,Partner!$A$1:$B$102,2,0)</f>
        <v>Sontaxon</v>
      </c>
      <c r="M252" s="1">
        <v>8</v>
      </c>
      <c r="N252" s="1" t="str">
        <f>+VLOOKUP(O252,Product!$A$1:$B$26,2,0)</f>
        <v>Aqua</v>
      </c>
      <c r="O252" s="1">
        <v>22</v>
      </c>
      <c r="P252" s="11">
        <v>5636292</v>
      </c>
      <c r="Q252" s="3">
        <v>3381775.2</v>
      </c>
      <c r="R252" s="1">
        <v>41642</v>
      </c>
      <c r="S252" s="4">
        <v>419.45763888888899</v>
      </c>
      <c r="T252" s="1">
        <v>2015</v>
      </c>
      <c r="U252" s="1">
        <v>2</v>
      </c>
      <c r="V252" s="1" t="s">
        <v>1009</v>
      </c>
    </row>
    <row r="253" spans="1:22" x14ac:dyDescent="0.25">
      <c r="A253" t="str">
        <f>VLOOKUP(C253,Opportunity!$A$1:$E$487,5,0)</f>
        <v>Large</v>
      </c>
      <c r="B253">
        <f>VLOOKUP(C253,Opportunity!$A$1:$E$487,3,0)</f>
        <v>457</v>
      </c>
      <c r="C253" s="1">
        <v>236</v>
      </c>
      <c r="D253" s="1" t="str">
        <f>+VLOOKUP(F253,'Sales Stage'!$A$1:$C$6,3,0)</f>
        <v>Proposal</v>
      </c>
      <c r="E253" s="5">
        <f>+VLOOKUP(F253,'Sales Stage'!$A$1:$C$6,2,0)</f>
        <v>0.6</v>
      </c>
      <c r="F253" s="1">
        <v>4</v>
      </c>
      <c r="G253" s="1" t="str">
        <f>VLOOKUP(J253,Account!$A$1:$D$358,2,0)</f>
        <v>Zaptechno</v>
      </c>
      <c r="H253" s="1" t="str">
        <f>+VLOOKUP(J253,Account!$A$1:$C$358,3,0)</f>
        <v>East</v>
      </c>
      <c r="I253" s="1" t="str">
        <f>+VLOOKUP(J253,Account!$A$1:$D$358,4,0)</f>
        <v>Strategic</v>
      </c>
      <c r="J253" s="1">
        <v>33</v>
      </c>
      <c r="K253" s="1" t="str">
        <f>VLOOKUP(M253,Partner!$A$1:$C$102,3,0)</f>
        <v>Yes</v>
      </c>
      <c r="L253" s="1" t="str">
        <f>VLOOKUP(M253,Partner!$A$1:$B$102,2,0)</f>
        <v>Sontaxon</v>
      </c>
      <c r="M253" s="1">
        <v>8</v>
      </c>
      <c r="N253" s="1" t="str">
        <f>+VLOOKUP(O253,Product!$A$1:$B$26,2,0)</f>
        <v>Abbas</v>
      </c>
      <c r="O253" s="1">
        <v>1</v>
      </c>
      <c r="P253" s="11">
        <v>9722121</v>
      </c>
      <c r="Q253" s="3">
        <v>5833272.5999999996</v>
      </c>
      <c r="R253" s="1">
        <v>41658</v>
      </c>
      <c r="S253" s="4">
        <v>376.45763888888899</v>
      </c>
      <c r="T253" s="1">
        <v>2015</v>
      </c>
      <c r="U253" s="1">
        <v>1</v>
      </c>
      <c r="V253" s="1" t="s">
        <v>1013</v>
      </c>
    </row>
    <row r="254" spans="1:22" x14ac:dyDescent="0.25">
      <c r="A254" t="str">
        <f>VLOOKUP(C254,Opportunity!$A$1:$E$487,5,0)</f>
        <v>Large</v>
      </c>
      <c r="B254">
        <f>VLOOKUP(C254,Opportunity!$A$1:$E$487,3,0)</f>
        <v>433</v>
      </c>
      <c r="C254" s="1">
        <v>71</v>
      </c>
      <c r="D254" s="1" t="str">
        <f>+VLOOKUP(F254,'Sales Stage'!$A$1:$C$6,3,0)</f>
        <v>Solution</v>
      </c>
      <c r="E254" s="5">
        <f>+VLOOKUP(F254,'Sales Stage'!$A$1:$C$6,2,0)</f>
        <v>0.4</v>
      </c>
      <c r="F254" s="1">
        <v>3</v>
      </c>
      <c r="G254" s="1" t="str">
        <f>VLOOKUP(J254,Account!$A$1:$D$358,2,0)</f>
        <v>Zumhigh</v>
      </c>
      <c r="H254" s="1" t="str">
        <f>+VLOOKUP(J254,Account!$A$1:$C$358,3,0)</f>
        <v>Central</v>
      </c>
      <c r="I254" s="1" t="str">
        <f>+VLOOKUP(J254,Account!$A$1:$D$358,4,0)</f>
        <v>Large</v>
      </c>
      <c r="J254" s="1">
        <v>59</v>
      </c>
      <c r="K254" s="1" t="str">
        <f>VLOOKUP(M254,Partner!$A$1:$C$102,3,0)</f>
        <v>Yes</v>
      </c>
      <c r="L254" s="1" t="str">
        <f>VLOOKUP(M254,Partner!$A$1:$B$102,2,0)</f>
        <v>Sontaxon</v>
      </c>
      <c r="M254" s="1">
        <v>8</v>
      </c>
      <c r="N254" s="1" t="str">
        <f>+VLOOKUP(O254,Product!$A$1:$B$26,2,0)</f>
        <v>Aqua</v>
      </c>
      <c r="O254" s="1">
        <v>22</v>
      </c>
      <c r="P254" s="11">
        <v>8753459</v>
      </c>
      <c r="Q254" s="3">
        <v>3501383.6</v>
      </c>
      <c r="R254" s="1">
        <v>41643</v>
      </c>
      <c r="S254" s="4">
        <v>391.45763888888899</v>
      </c>
      <c r="T254" s="1">
        <v>2015</v>
      </c>
      <c r="U254" s="1">
        <v>1</v>
      </c>
      <c r="V254" s="1" t="s">
        <v>1013</v>
      </c>
    </row>
    <row r="255" spans="1:22" x14ac:dyDescent="0.25">
      <c r="A255" t="str">
        <f>VLOOKUP(C255,Opportunity!$A$1:$E$487,5,0)</f>
        <v>Large</v>
      </c>
      <c r="B255">
        <f>VLOOKUP(C255,Opportunity!$A$1:$E$487,3,0)</f>
        <v>378</v>
      </c>
      <c r="C255" s="1">
        <v>449</v>
      </c>
      <c r="D255" s="1" t="str">
        <f>+VLOOKUP(F255,'Sales Stage'!$A$1:$C$6,3,0)</f>
        <v>Finalize</v>
      </c>
      <c r="E255" s="5">
        <f>+VLOOKUP(F255,'Sales Stage'!$A$1:$C$6,2,0)</f>
        <v>0.8</v>
      </c>
      <c r="F255" s="1">
        <v>5</v>
      </c>
      <c r="G255" s="1" t="str">
        <f>VLOOKUP(J255,Account!$A$1:$D$358,2,0)</f>
        <v>Latis</v>
      </c>
      <c r="H255" s="1" t="str">
        <f>+VLOOKUP(J255,Account!$A$1:$C$358,3,0)</f>
        <v>Central</v>
      </c>
      <c r="I255" s="1" t="str">
        <f>+VLOOKUP(J255,Account!$A$1:$D$358,4,0)</f>
        <v>Strategic</v>
      </c>
      <c r="J255" s="1">
        <v>73</v>
      </c>
      <c r="K255" s="1" t="str">
        <f>VLOOKUP(M255,Partner!$A$1:$C$102,3,0)</f>
        <v>Yes</v>
      </c>
      <c r="L255" s="1" t="str">
        <f>VLOOKUP(M255,Partner!$A$1:$B$102,2,0)</f>
        <v>Sontaxon</v>
      </c>
      <c r="M255" s="1">
        <v>8</v>
      </c>
      <c r="N255" s="1" t="str">
        <f>+VLOOKUP(O255,Product!$A$1:$B$26,2,0)</f>
        <v>Sato</v>
      </c>
      <c r="O255" s="1">
        <v>18</v>
      </c>
      <c r="P255" s="11">
        <v>6770072</v>
      </c>
      <c r="Q255" s="3">
        <v>5416057.5999999996</v>
      </c>
      <c r="R255" s="1">
        <v>41645</v>
      </c>
      <c r="S255" s="4">
        <v>389.45763888888899</v>
      </c>
      <c r="T255" s="1">
        <v>2015</v>
      </c>
      <c r="U255" s="1">
        <v>1</v>
      </c>
      <c r="V255" s="1" t="s">
        <v>1013</v>
      </c>
    </row>
    <row r="256" spans="1:22" x14ac:dyDescent="0.25">
      <c r="A256" t="str">
        <f>VLOOKUP(C256,Opportunity!$A$1:$E$487,5,0)</f>
        <v>Medium</v>
      </c>
      <c r="B256">
        <f>VLOOKUP(C256,Opportunity!$A$1:$E$487,3,0)</f>
        <v>241</v>
      </c>
      <c r="C256" s="1">
        <v>37</v>
      </c>
      <c r="D256" s="1" t="str">
        <f>+VLOOKUP(F256,'Sales Stage'!$A$1:$C$6,3,0)</f>
        <v>Proposal</v>
      </c>
      <c r="E256" s="5">
        <f>+VLOOKUP(F256,'Sales Stage'!$A$1:$C$6,2,0)</f>
        <v>0.6</v>
      </c>
      <c r="F256" s="1">
        <v>4</v>
      </c>
      <c r="G256" s="1" t="str">
        <f>VLOOKUP(J256,Account!$A$1:$D$358,2,0)</f>
        <v>Quozim</v>
      </c>
      <c r="H256" s="1" t="str">
        <f>+VLOOKUP(J256,Account!$A$1:$C$358,3,0)</f>
        <v>Central</v>
      </c>
      <c r="I256" s="1" t="str">
        <f>+VLOOKUP(J256,Account!$A$1:$D$358,4,0)</f>
        <v>Strategic</v>
      </c>
      <c r="J256" s="1">
        <v>36</v>
      </c>
      <c r="K256" s="1" t="str">
        <f>VLOOKUP(M256,Partner!$A$1:$C$102,3,0)</f>
        <v>Yes</v>
      </c>
      <c r="L256" s="1" t="str">
        <f>VLOOKUP(M256,Partner!$A$1:$B$102,2,0)</f>
        <v>Sontaxon</v>
      </c>
      <c r="M256" s="1">
        <v>8</v>
      </c>
      <c r="N256" s="1" t="str">
        <f>+VLOOKUP(O256,Product!$A$1:$B$26,2,0)</f>
        <v>Eligo</v>
      </c>
      <c r="O256" s="1">
        <v>5</v>
      </c>
      <c r="P256" s="11">
        <v>4001636</v>
      </c>
      <c r="Q256" s="3">
        <v>2400981.6</v>
      </c>
      <c r="R256" s="1">
        <v>41649</v>
      </c>
      <c r="S256" s="4">
        <v>370.45763888888899</v>
      </c>
      <c r="T256" s="1">
        <v>2015</v>
      </c>
      <c r="U256" s="1">
        <v>1</v>
      </c>
      <c r="V256" s="1" t="s">
        <v>1013</v>
      </c>
    </row>
    <row r="257" spans="1:22" x14ac:dyDescent="0.25">
      <c r="A257" t="str">
        <f>VLOOKUP(C257,Opportunity!$A$1:$E$487,5,0)</f>
        <v>Medium</v>
      </c>
      <c r="B257">
        <f>VLOOKUP(C257,Opportunity!$A$1:$E$487,3,0)</f>
        <v>232</v>
      </c>
      <c r="C257" s="1">
        <v>239</v>
      </c>
      <c r="D257" s="1" t="str">
        <f>+VLOOKUP(F257,'Sales Stage'!$A$1:$C$6,3,0)</f>
        <v>Finalize</v>
      </c>
      <c r="E257" s="5">
        <f>+VLOOKUP(F257,'Sales Stage'!$A$1:$C$6,2,0)</f>
        <v>0.8</v>
      </c>
      <c r="F257" s="1">
        <v>5</v>
      </c>
      <c r="G257" s="1" t="str">
        <f>VLOOKUP(J257,Account!$A$1:$D$358,2,0)</f>
        <v>Dontamla</v>
      </c>
      <c r="H257" s="1" t="str">
        <f>+VLOOKUP(J257,Account!$A$1:$C$358,3,0)</f>
        <v>Central</v>
      </c>
      <c r="I257" s="1" t="str">
        <f>+VLOOKUP(J257,Account!$A$1:$D$358,4,0)</f>
        <v>Large</v>
      </c>
      <c r="J257" s="1">
        <v>190</v>
      </c>
      <c r="K257" s="1" t="str">
        <f>VLOOKUP(M257,Partner!$A$1:$C$102,3,0)</f>
        <v>Yes</v>
      </c>
      <c r="L257" s="1" t="str">
        <f>VLOOKUP(M257,Partner!$A$1:$B$102,2,0)</f>
        <v>Sontaxon</v>
      </c>
      <c r="M257" s="1">
        <v>8</v>
      </c>
      <c r="N257" s="1" t="str">
        <f>+VLOOKUP(O257,Product!$A$1:$B$26,2,0)</f>
        <v>Fatum</v>
      </c>
      <c r="O257" s="1">
        <v>6</v>
      </c>
      <c r="P257" s="11">
        <v>3765339</v>
      </c>
      <c r="Q257" s="3">
        <v>3012271.2</v>
      </c>
      <c r="R257" s="1">
        <v>41640</v>
      </c>
      <c r="S257" s="4">
        <v>365.45763888888899</v>
      </c>
      <c r="T257" s="1">
        <v>2015</v>
      </c>
      <c r="U257" s="1">
        <v>1</v>
      </c>
      <c r="V257" s="1" t="s">
        <v>1013</v>
      </c>
    </row>
    <row r="258" spans="1:22" x14ac:dyDescent="0.25">
      <c r="A258" t="str">
        <f>VLOOKUP(C258,Opportunity!$A$1:$E$487,5,0)</f>
        <v>Small</v>
      </c>
      <c r="B258">
        <f>VLOOKUP(C258,Opportunity!$A$1:$E$487,3,0)</f>
        <v>54</v>
      </c>
      <c r="C258" s="1">
        <v>140</v>
      </c>
      <c r="D258" s="1" t="str">
        <f>+VLOOKUP(F258,'Sales Stage'!$A$1:$C$6,3,0)</f>
        <v>Lead</v>
      </c>
      <c r="E258" s="5">
        <f>+VLOOKUP(F258,'Sales Stage'!$A$1:$C$6,2,0)</f>
        <v>0.1</v>
      </c>
      <c r="F258" s="1">
        <v>1</v>
      </c>
      <c r="G258" s="1" t="str">
        <f>VLOOKUP(J258,Account!$A$1:$D$358,2,0)</f>
        <v>Lamdexon</v>
      </c>
      <c r="H258" s="1" t="str">
        <f>+VLOOKUP(J258,Account!$A$1:$C$358,3,0)</f>
        <v>East</v>
      </c>
      <c r="I258" s="1" t="str">
        <f>+VLOOKUP(J258,Account!$A$1:$D$358,4,0)</f>
        <v>Strategic</v>
      </c>
      <c r="J258" s="1">
        <v>22</v>
      </c>
      <c r="K258" s="1" t="str">
        <f>VLOOKUP(M258,Partner!$A$1:$C$102,3,0)</f>
        <v>Yes</v>
      </c>
      <c r="L258" s="1" t="str">
        <f>VLOOKUP(M258,Partner!$A$1:$B$102,2,0)</f>
        <v>Sontaxon</v>
      </c>
      <c r="M258" s="1">
        <v>8</v>
      </c>
      <c r="N258" s="1" t="str">
        <f>+VLOOKUP(O258,Product!$A$1:$B$26,2,0)</f>
        <v>Habitus</v>
      </c>
      <c r="O258" s="1">
        <v>8</v>
      </c>
      <c r="P258" s="11">
        <v>698103</v>
      </c>
      <c r="Q258" s="3">
        <v>69810.3</v>
      </c>
      <c r="R258" s="1">
        <v>41792</v>
      </c>
      <c r="S258" s="4">
        <v>577.45763888888905</v>
      </c>
      <c r="T258" s="1">
        <v>2015</v>
      </c>
      <c r="U258" s="1">
        <v>12</v>
      </c>
      <c r="V258" s="1" t="s">
        <v>1010</v>
      </c>
    </row>
    <row r="259" spans="1:22" x14ac:dyDescent="0.25">
      <c r="A259" t="str">
        <f>VLOOKUP(C259,Opportunity!$A$1:$E$487,5,0)</f>
        <v>Large</v>
      </c>
      <c r="B259">
        <f>VLOOKUP(C259,Opportunity!$A$1:$E$487,3,0)</f>
        <v>361</v>
      </c>
      <c r="C259" s="1">
        <v>90</v>
      </c>
      <c r="D259" s="1" t="str">
        <f>+VLOOKUP(F259,'Sales Stage'!$A$1:$C$6,3,0)</f>
        <v>Lead</v>
      </c>
      <c r="E259" s="5">
        <f>+VLOOKUP(F259,'Sales Stage'!$A$1:$C$6,2,0)</f>
        <v>0.1</v>
      </c>
      <c r="F259" s="1">
        <v>1</v>
      </c>
      <c r="G259" s="1" t="str">
        <f>VLOOKUP(J259,Account!$A$1:$D$358,2,0)</f>
        <v>Voltamcore</v>
      </c>
      <c r="H259" s="1" t="str">
        <f>+VLOOKUP(J259,Account!$A$1:$C$358,3,0)</f>
        <v>East</v>
      </c>
      <c r="I259" s="1" t="str">
        <f>+VLOOKUP(J259,Account!$A$1:$D$358,4,0)</f>
        <v>Strategic</v>
      </c>
      <c r="J259" s="1">
        <v>78</v>
      </c>
      <c r="K259" s="1" t="str">
        <f>VLOOKUP(M259,Partner!$A$1:$C$102,3,0)</f>
        <v>Yes</v>
      </c>
      <c r="L259" s="1" t="str">
        <f>VLOOKUP(M259,Partner!$A$1:$B$102,2,0)</f>
        <v>Sontaxon</v>
      </c>
      <c r="M259" s="1">
        <v>8</v>
      </c>
      <c r="N259" s="1" t="str">
        <f>+VLOOKUP(O259,Product!$A$1:$B$26,2,0)</f>
        <v>Campana</v>
      </c>
      <c r="O259" s="1">
        <v>3</v>
      </c>
      <c r="P259" s="11">
        <v>6338810</v>
      </c>
      <c r="Q259" s="3">
        <v>633881</v>
      </c>
      <c r="R259" s="1">
        <v>41729</v>
      </c>
      <c r="S259" s="4">
        <v>640.45763888888905</v>
      </c>
      <c r="T259" s="1">
        <v>2015</v>
      </c>
      <c r="U259" s="1">
        <v>12</v>
      </c>
      <c r="V259" s="1" t="s">
        <v>1010</v>
      </c>
    </row>
    <row r="260" spans="1:22" x14ac:dyDescent="0.25">
      <c r="A260" t="str">
        <f>VLOOKUP(C260,Opportunity!$A$1:$E$487,5,0)</f>
        <v>Large</v>
      </c>
      <c r="B260">
        <f>VLOOKUP(C260,Opportunity!$A$1:$E$487,3,0)</f>
        <v>392</v>
      </c>
      <c r="C260" s="1">
        <v>238</v>
      </c>
      <c r="D260" s="1" t="str">
        <f>+VLOOKUP(F260,'Sales Stage'!$A$1:$C$6,3,0)</f>
        <v>Lead</v>
      </c>
      <c r="E260" s="5">
        <f>+VLOOKUP(F260,'Sales Stage'!$A$1:$C$6,2,0)</f>
        <v>0.1</v>
      </c>
      <c r="F260" s="1">
        <v>1</v>
      </c>
      <c r="G260" s="1" t="str">
        <f>VLOOKUP(J260,Account!$A$1:$D$358,2,0)</f>
        <v>Zoncanline</v>
      </c>
      <c r="H260" s="1" t="str">
        <f>+VLOOKUP(J260,Account!$A$1:$C$358,3,0)</f>
        <v>Central</v>
      </c>
      <c r="I260" s="1" t="str">
        <f>+VLOOKUP(J260,Account!$A$1:$D$358,4,0)</f>
        <v>Strategic</v>
      </c>
      <c r="J260" s="1">
        <v>189</v>
      </c>
      <c r="K260" s="1" t="str">
        <f>VLOOKUP(M260,Partner!$A$1:$C$102,3,0)</f>
        <v>Yes</v>
      </c>
      <c r="L260" s="1" t="str">
        <f>VLOOKUP(M260,Partner!$A$1:$B$102,2,0)</f>
        <v>Sontaxon</v>
      </c>
      <c r="M260" s="1">
        <v>8</v>
      </c>
      <c r="N260" s="1" t="str">
        <f>+VLOOKUP(O260,Product!$A$1:$B$26,2,0)</f>
        <v>Omins</v>
      </c>
      <c r="O260" s="1">
        <v>14</v>
      </c>
      <c r="P260" s="11">
        <v>7197080</v>
      </c>
      <c r="Q260" s="3">
        <v>719708</v>
      </c>
      <c r="R260" s="1">
        <v>41712</v>
      </c>
      <c r="S260" s="4">
        <v>657.45763888888905</v>
      </c>
      <c r="T260" s="1">
        <v>2015</v>
      </c>
      <c r="U260" s="1">
        <v>12</v>
      </c>
      <c r="V260" s="1" t="s">
        <v>1010</v>
      </c>
    </row>
    <row r="261" spans="1:22" x14ac:dyDescent="0.25">
      <c r="A261" t="str">
        <f>VLOOKUP(C261,Opportunity!$A$1:$E$487,5,0)</f>
        <v>Large</v>
      </c>
      <c r="B261">
        <f>VLOOKUP(C261,Opportunity!$A$1:$E$487,3,0)</f>
        <v>430</v>
      </c>
      <c r="C261" s="1">
        <v>296</v>
      </c>
      <c r="D261" s="1" t="str">
        <f>+VLOOKUP(F261,'Sales Stage'!$A$1:$C$6,3,0)</f>
        <v>Lead</v>
      </c>
      <c r="E261" s="5">
        <f>+VLOOKUP(F261,'Sales Stage'!$A$1:$C$6,2,0)</f>
        <v>0.1</v>
      </c>
      <c r="F261" s="1">
        <v>1</v>
      </c>
      <c r="G261" s="1" t="str">
        <f>VLOOKUP(J261,Account!$A$1:$D$358,2,0)</f>
        <v>Blackplex</v>
      </c>
      <c r="H261" s="1" t="str">
        <f>+VLOOKUP(J261,Account!$A$1:$C$358,3,0)</f>
        <v>Central</v>
      </c>
      <c r="I261" s="1" t="str">
        <f>+VLOOKUP(J261,Account!$A$1:$D$358,4,0)</f>
        <v>Strategic</v>
      </c>
      <c r="J261" s="1">
        <v>234</v>
      </c>
      <c r="K261" s="1" t="str">
        <f>VLOOKUP(M261,Partner!$A$1:$C$102,3,0)</f>
        <v>Yes</v>
      </c>
      <c r="L261" s="1" t="str">
        <f>VLOOKUP(M261,Partner!$A$1:$B$102,2,0)</f>
        <v>Sontaxon</v>
      </c>
      <c r="M261" s="1">
        <v>8</v>
      </c>
      <c r="N261" s="1" t="str">
        <f>+VLOOKUP(O261,Product!$A$1:$B$26,2,0)</f>
        <v>Decimus</v>
      </c>
      <c r="O261" s="1">
        <v>4</v>
      </c>
      <c r="P261" s="11">
        <v>8682166</v>
      </c>
      <c r="Q261" s="3">
        <v>868216.6</v>
      </c>
      <c r="R261" s="1">
        <v>41997</v>
      </c>
      <c r="S261" s="4">
        <v>372.45763888888899</v>
      </c>
      <c r="T261" s="1">
        <v>2015</v>
      </c>
      <c r="U261" s="1">
        <v>12</v>
      </c>
      <c r="V261" s="1" t="s">
        <v>1010</v>
      </c>
    </row>
    <row r="262" spans="1:22" x14ac:dyDescent="0.25">
      <c r="A262" t="str">
        <f>VLOOKUP(C262,Opportunity!$A$1:$E$487,5,0)</f>
        <v>Large</v>
      </c>
      <c r="B262">
        <f>VLOOKUP(C262,Opportunity!$A$1:$E$487,3,0)</f>
        <v>398</v>
      </c>
      <c r="C262" s="1">
        <v>455</v>
      </c>
      <c r="D262" s="1" t="str">
        <f>+VLOOKUP(F262,'Sales Stage'!$A$1:$C$6,3,0)</f>
        <v>Lead</v>
      </c>
      <c r="E262" s="5">
        <f>+VLOOKUP(F262,'Sales Stage'!$A$1:$C$6,2,0)</f>
        <v>0.1</v>
      </c>
      <c r="F262" s="1">
        <v>1</v>
      </c>
      <c r="G262" s="1" t="str">
        <f>VLOOKUP(J262,Account!$A$1:$D$358,2,0)</f>
        <v>techiplex</v>
      </c>
      <c r="H262" s="1" t="str">
        <f>+VLOOKUP(J262,Account!$A$1:$C$358,3,0)</f>
        <v>Central</v>
      </c>
      <c r="I262" s="1" t="str">
        <f>+VLOOKUP(J262,Account!$A$1:$D$358,4,0)</f>
        <v>Large</v>
      </c>
      <c r="J262" s="1">
        <v>54</v>
      </c>
      <c r="K262" s="1" t="str">
        <f>VLOOKUP(M262,Partner!$A$1:$C$102,3,0)</f>
        <v>Yes</v>
      </c>
      <c r="L262" s="1" t="str">
        <f>VLOOKUP(M262,Partner!$A$1:$B$102,2,0)</f>
        <v>Sontaxon</v>
      </c>
      <c r="M262" s="1">
        <v>8</v>
      </c>
      <c r="N262" s="1" t="str">
        <f>+VLOOKUP(O262,Product!$A$1:$B$26,2,0)</f>
        <v>Paratus</v>
      </c>
      <c r="O262" s="1">
        <v>15</v>
      </c>
      <c r="P262" s="11">
        <v>7337198</v>
      </c>
      <c r="Q262" s="3">
        <v>733719.8</v>
      </c>
      <c r="R262" s="1">
        <v>41951</v>
      </c>
      <c r="S262" s="4">
        <v>418.45763888888899</v>
      </c>
      <c r="T262" s="1">
        <v>2015</v>
      </c>
      <c r="U262" s="1">
        <v>12</v>
      </c>
      <c r="V262" s="1" t="s">
        <v>1010</v>
      </c>
    </row>
    <row r="263" spans="1:22" x14ac:dyDescent="0.25">
      <c r="A263" t="str">
        <f>VLOOKUP(C263,Opportunity!$A$1:$E$487,5,0)</f>
        <v>Large</v>
      </c>
      <c r="B263">
        <f>VLOOKUP(C263,Opportunity!$A$1:$E$487,3,0)</f>
        <v>414</v>
      </c>
      <c r="C263" s="1">
        <v>463</v>
      </c>
      <c r="D263" s="1" t="str">
        <f>+VLOOKUP(F263,'Sales Stage'!$A$1:$C$6,3,0)</f>
        <v>Lead</v>
      </c>
      <c r="E263" s="5">
        <f>+VLOOKUP(F263,'Sales Stage'!$A$1:$C$6,2,0)</f>
        <v>0.1</v>
      </c>
      <c r="F263" s="1">
        <v>1</v>
      </c>
      <c r="G263" s="1" t="str">
        <f>VLOOKUP(J263,Account!$A$1:$D$358,2,0)</f>
        <v>Gold-fase</v>
      </c>
      <c r="H263" s="1" t="str">
        <f>+VLOOKUP(J263,Account!$A$1:$C$358,3,0)</f>
        <v>West</v>
      </c>
      <c r="I263" s="1" t="str">
        <f>+VLOOKUP(J263,Account!$A$1:$D$358,4,0)</f>
        <v>Strategic</v>
      </c>
      <c r="J263" s="1">
        <v>193</v>
      </c>
      <c r="K263" s="1" t="str">
        <f>VLOOKUP(M263,Partner!$A$1:$C$102,3,0)</f>
        <v>Yes</v>
      </c>
      <c r="L263" s="1" t="str">
        <f>VLOOKUP(M263,Partner!$A$1:$B$102,2,0)</f>
        <v>Sontaxon</v>
      </c>
      <c r="M263" s="1">
        <v>8</v>
      </c>
      <c r="N263" s="1" t="str">
        <f>+VLOOKUP(O263,Product!$A$1:$B$26,2,0)</f>
        <v>Nimis</v>
      </c>
      <c r="O263" s="1">
        <v>13</v>
      </c>
      <c r="P263" s="11">
        <v>8003726</v>
      </c>
      <c r="Q263" s="3">
        <v>800372.6</v>
      </c>
      <c r="R263" s="1">
        <v>41948</v>
      </c>
      <c r="S263" s="4">
        <v>421.45763888888899</v>
      </c>
      <c r="T263" s="1">
        <v>2015</v>
      </c>
      <c r="U263" s="1">
        <v>12</v>
      </c>
      <c r="V263" s="1" t="s">
        <v>1010</v>
      </c>
    </row>
    <row r="264" spans="1:22" x14ac:dyDescent="0.25">
      <c r="A264" t="str">
        <f>VLOOKUP(C264,Opportunity!$A$1:$E$487,5,0)</f>
        <v>Small</v>
      </c>
      <c r="B264">
        <f>VLOOKUP(C264,Opportunity!$A$1:$E$487,3,0)</f>
        <v>129</v>
      </c>
      <c r="C264" s="1">
        <v>464</v>
      </c>
      <c r="D264" s="1" t="str">
        <f>+VLOOKUP(F264,'Sales Stage'!$A$1:$C$6,3,0)</f>
        <v>Lead</v>
      </c>
      <c r="E264" s="5">
        <f>+VLOOKUP(F264,'Sales Stage'!$A$1:$C$6,2,0)</f>
        <v>0.1</v>
      </c>
      <c r="F264" s="1">
        <v>1</v>
      </c>
      <c r="G264" s="1" t="str">
        <f>VLOOKUP(J264,Account!$A$1:$D$358,2,0)</f>
        <v>Zontam</v>
      </c>
      <c r="H264" s="1" t="str">
        <f>+VLOOKUP(J264,Account!$A$1:$C$358,3,0)</f>
        <v>West</v>
      </c>
      <c r="I264" s="1" t="str">
        <f>+VLOOKUP(J264,Account!$A$1:$D$358,4,0)</f>
        <v>Strategic</v>
      </c>
      <c r="J264" s="1">
        <v>113</v>
      </c>
      <c r="K264" s="1" t="str">
        <f>VLOOKUP(M264,Partner!$A$1:$C$102,3,0)</f>
        <v>Yes</v>
      </c>
      <c r="L264" s="1" t="str">
        <f>VLOOKUP(M264,Partner!$A$1:$B$102,2,0)</f>
        <v>Sontaxon</v>
      </c>
      <c r="M264" s="1">
        <v>8</v>
      </c>
      <c r="N264" s="1" t="str">
        <f>+VLOOKUP(O264,Product!$A$1:$B$26,2,0)</f>
        <v>Ignis</v>
      </c>
      <c r="O264" s="1">
        <v>9</v>
      </c>
      <c r="P264" s="11">
        <v>1901171</v>
      </c>
      <c r="Q264" s="3">
        <v>190117.1</v>
      </c>
      <c r="R264" s="1">
        <v>41780</v>
      </c>
      <c r="S264" s="4">
        <v>589.45763888888905</v>
      </c>
      <c r="T264" s="1">
        <v>2015</v>
      </c>
      <c r="U264" s="1">
        <v>12</v>
      </c>
      <c r="V264" s="1" t="s">
        <v>1010</v>
      </c>
    </row>
    <row r="265" spans="1:22" x14ac:dyDescent="0.25">
      <c r="A265" t="str">
        <f>VLOOKUP(C265,Opportunity!$A$1:$E$487,5,0)</f>
        <v>Large</v>
      </c>
      <c r="B265">
        <f>VLOOKUP(C265,Opportunity!$A$1:$E$487,3,0)</f>
        <v>480</v>
      </c>
      <c r="C265" s="1">
        <v>467</v>
      </c>
      <c r="D265" s="1" t="str">
        <f>+VLOOKUP(F265,'Sales Stage'!$A$1:$C$6,3,0)</f>
        <v>Lead</v>
      </c>
      <c r="E265" s="5">
        <f>+VLOOKUP(F265,'Sales Stage'!$A$1:$C$6,2,0)</f>
        <v>0.1</v>
      </c>
      <c r="F265" s="1">
        <v>1</v>
      </c>
      <c r="G265" s="1" t="str">
        <f>VLOOKUP(J265,Account!$A$1:$D$358,2,0)</f>
        <v>Jayhigh</v>
      </c>
      <c r="H265" s="1" t="str">
        <f>+VLOOKUP(J265,Account!$A$1:$C$358,3,0)</f>
        <v>Central</v>
      </c>
      <c r="I265" s="1" t="str">
        <f>+VLOOKUP(J265,Account!$A$1:$D$358,4,0)</f>
        <v>Large</v>
      </c>
      <c r="J265" s="1">
        <v>191</v>
      </c>
      <c r="K265" s="1" t="str">
        <f>VLOOKUP(M265,Partner!$A$1:$C$102,3,0)</f>
        <v>Yes</v>
      </c>
      <c r="L265" s="1" t="str">
        <f>VLOOKUP(M265,Partner!$A$1:$B$102,2,0)</f>
        <v>Sontaxon</v>
      </c>
      <c r="M265" s="1">
        <v>8</v>
      </c>
      <c r="N265" s="1" t="str">
        <f>+VLOOKUP(O265,Product!$A$1:$B$26,2,0)</f>
        <v>Lacuna</v>
      </c>
      <c r="O265" s="1">
        <v>11</v>
      </c>
      <c r="P265" s="11">
        <v>11529542</v>
      </c>
      <c r="Q265" s="3">
        <v>1152954.2</v>
      </c>
      <c r="R265" s="1">
        <v>41647</v>
      </c>
      <c r="S265" s="4">
        <v>722.45763888888905</v>
      </c>
      <c r="T265" s="1">
        <v>2015</v>
      </c>
      <c r="U265" s="1">
        <v>12</v>
      </c>
      <c r="V265" s="1" t="s">
        <v>1010</v>
      </c>
    </row>
    <row r="266" spans="1:22" x14ac:dyDescent="0.25">
      <c r="A266" t="str">
        <f>VLOOKUP(C266,Opportunity!$A$1:$E$487,5,0)</f>
        <v>Medium</v>
      </c>
      <c r="B266">
        <f>VLOOKUP(C266,Opportunity!$A$1:$E$487,3,0)</f>
        <v>304</v>
      </c>
      <c r="C266" s="1">
        <v>475</v>
      </c>
      <c r="D266" s="1" t="str">
        <f>+VLOOKUP(F266,'Sales Stage'!$A$1:$C$6,3,0)</f>
        <v>Lead</v>
      </c>
      <c r="E266" s="5">
        <f>+VLOOKUP(F266,'Sales Stage'!$A$1:$C$6,2,0)</f>
        <v>0.1</v>
      </c>
      <c r="F266" s="1">
        <v>1</v>
      </c>
      <c r="G266" s="1" t="str">
        <f>VLOOKUP(J266,Account!$A$1:$D$358,2,0)</f>
        <v>Greencorporation</v>
      </c>
      <c r="H266" s="1" t="str">
        <f>+VLOOKUP(J266,Account!$A$1:$C$358,3,0)</f>
        <v>West</v>
      </c>
      <c r="I266" s="1" t="str">
        <f>+VLOOKUP(J266,Account!$A$1:$D$358,4,0)</f>
        <v>Large</v>
      </c>
      <c r="J266" s="1">
        <v>281</v>
      </c>
      <c r="K266" s="1" t="str">
        <f>VLOOKUP(M266,Partner!$A$1:$C$102,3,0)</f>
        <v>Yes</v>
      </c>
      <c r="L266" s="1" t="str">
        <f>VLOOKUP(M266,Partner!$A$1:$B$102,2,0)</f>
        <v>Sontaxon</v>
      </c>
      <c r="M266" s="1">
        <v>8</v>
      </c>
      <c r="N266" s="1" t="str">
        <f>+VLOOKUP(O266,Product!$A$1:$B$26,2,0)</f>
        <v>Umbra</v>
      </c>
      <c r="O266" s="1">
        <v>20</v>
      </c>
      <c r="P266" s="11">
        <v>5169474</v>
      </c>
      <c r="Q266" s="3">
        <v>516947.4</v>
      </c>
      <c r="R266" s="1">
        <v>41708</v>
      </c>
      <c r="S266" s="4">
        <v>661.45763888888905</v>
      </c>
      <c r="T266" s="1">
        <v>2015</v>
      </c>
      <c r="U266" s="1">
        <v>12</v>
      </c>
      <c r="V266" s="1" t="s">
        <v>1010</v>
      </c>
    </row>
    <row r="267" spans="1:22" x14ac:dyDescent="0.25">
      <c r="A267" t="str">
        <f>VLOOKUP(C267,Opportunity!$A$1:$E$487,5,0)</f>
        <v>Small</v>
      </c>
      <c r="B267">
        <f>VLOOKUP(C267,Opportunity!$A$1:$E$487,3,0)</f>
        <v>126</v>
      </c>
      <c r="C267" s="1">
        <v>82</v>
      </c>
      <c r="D267" s="1" t="str">
        <f>+VLOOKUP(F267,'Sales Stage'!$A$1:$C$6,3,0)</f>
        <v>Lead</v>
      </c>
      <c r="E267" s="5">
        <f>+VLOOKUP(F267,'Sales Stage'!$A$1:$C$6,2,0)</f>
        <v>0.1</v>
      </c>
      <c r="F267" s="1">
        <v>1</v>
      </c>
      <c r="G267" s="1" t="str">
        <f>VLOOKUP(J267,Account!$A$1:$D$358,2,0)</f>
        <v>Keystreet</v>
      </c>
      <c r="H267" s="1" t="str">
        <f>+VLOOKUP(J267,Account!$A$1:$C$358,3,0)</f>
        <v>West</v>
      </c>
      <c r="I267" s="1" t="str">
        <f>+VLOOKUP(J267,Account!$A$1:$D$358,4,0)</f>
        <v>Large</v>
      </c>
      <c r="J267" s="1">
        <v>70</v>
      </c>
      <c r="K267" s="1" t="str">
        <f>VLOOKUP(M267,Partner!$A$1:$C$102,3,0)</f>
        <v>Yes</v>
      </c>
      <c r="L267" s="1" t="str">
        <f>VLOOKUP(M267,Partner!$A$1:$B$102,2,0)</f>
        <v>Sontaxon</v>
      </c>
      <c r="M267" s="1">
        <v>8</v>
      </c>
      <c r="N267" s="1" t="str">
        <f>+VLOOKUP(O267,Product!$A$1:$B$26,2,0)</f>
        <v>Recolo</v>
      </c>
      <c r="O267" s="1">
        <v>17</v>
      </c>
      <c r="P267" s="11">
        <v>1866052</v>
      </c>
      <c r="Q267" s="3">
        <v>186605.2</v>
      </c>
      <c r="R267" s="1">
        <v>41998</v>
      </c>
      <c r="S267" s="4">
        <v>371.45763888888899</v>
      </c>
      <c r="T267" s="1">
        <v>2015</v>
      </c>
      <c r="U267" s="1">
        <v>12</v>
      </c>
      <c r="V267" s="1" t="s">
        <v>1010</v>
      </c>
    </row>
    <row r="268" spans="1:22" x14ac:dyDescent="0.25">
      <c r="A268" t="str">
        <f>VLOOKUP(C268,Opportunity!$A$1:$E$487,5,0)</f>
        <v>Large</v>
      </c>
      <c r="B268">
        <f>VLOOKUP(C268,Opportunity!$A$1:$E$487,3,0)</f>
        <v>439</v>
      </c>
      <c r="C268" s="1">
        <v>109</v>
      </c>
      <c r="D268" s="1" t="str">
        <f>+VLOOKUP(F268,'Sales Stage'!$A$1:$C$6,3,0)</f>
        <v>Lead</v>
      </c>
      <c r="E268" s="5">
        <f>+VLOOKUP(F268,'Sales Stage'!$A$1:$C$6,2,0)</f>
        <v>0.1</v>
      </c>
      <c r="F268" s="1">
        <v>1</v>
      </c>
      <c r="G268" s="1" t="str">
        <f>VLOOKUP(J268,Account!$A$1:$D$358,2,0)</f>
        <v>Inkix</v>
      </c>
      <c r="H268" s="1" t="str">
        <f>+VLOOKUP(J268,Account!$A$1:$C$358,3,0)</f>
        <v>Central</v>
      </c>
      <c r="I268" s="1" t="str">
        <f>+VLOOKUP(J268,Account!$A$1:$D$358,4,0)</f>
        <v>Strategic</v>
      </c>
      <c r="J268" s="1">
        <v>93</v>
      </c>
      <c r="K268" s="1" t="str">
        <f>VLOOKUP(M268,Partner!$A$1:$C$102,3,0)</f>
        <v>Yes</v>
      </c>
      <c r="L268" s="1" t="str">
        <f>VLOOKUP(M268,Partner!$A$1:$B$102,2,0)</f>
        <v>Sontaxon</v>
      </c>
      <c r="M268" s="1">
        <v>8</v>
      </c>
      <c r="N268" s="1" t="str">
        <f>+VLOOKUP(O268,Product!$A$1:$B$26,2,0)</f>
        <v>Talus</v>
      </c>
      <c r="O268" s="1">
        <v>19</v>
      </c>
      <c r="P268" s="11">
        <v>8938421</v>
      </c>
      <c r="Q268" s="3">
        <v>893842.1</v>
      </c>
      <c r="R268" s="1">
        <v>41944</v>
      </c>
      <c r="S268" s="4">
        <v>425.45763888888899</v>
      </c>
      <c r="T268" s="1">
        <v>2015</v>
      </c>
      <c r="U268" s="1">
        <v>12</v>
      </c>
      <c r="V268" s="1" t="s">
        <v>1010</v>
      </c>
    </row>
    <row r="269" spans="1:22" x14ac:dyDescent="0.25">
      <c r="A269" t="str">
        <f>VLOOKUP(C269,Opportunity!$A$1:$E$487,5,0)</f>
        <v>Large</v>
      </c>
      <c r="B269">
        <f>VLOOKUP(C269,Opportunity!$A$1:$E$487,3,0)</f>
        <v>385</v>
      </c>
      <c r="C269" s="1">
        <v>222</v>
      </c>
      <c r="D269" s="1" t="str">
        <f>+VLOOKUP(F269,'Sales Stage'!$A$1:$C$6,3,0)</f>
        <v>Lead</v>
      </c>
      <c r="E269" s="5">
        <f>+VLOOKUP(F269,'Sales Stage'!$A$1:$C$6,2,0)</f>
        <v>0.1</v>
      </c>
      <c r="F269" s="1">
        <v>1</v>
      </c>
      <c r="G269" s="1" t="str">
        <f>VLOOKUP(J269,Account!$A$1:$D$358,2,0)</f>
        <v>Inkix</v>
      </c>
      <c r="H269" s="1" t="str">
        <f>+VLOOKUP(J269,Account!$A$1:$C$358,3,0)</f>
        <v>Central</v>
      </c>
      <c r="I269" s="1" t="str">
        <f>+VLOOKUP(J269,Account!$A$1:$D$358,4,0)</f>
        <v>Strategic</v>
      </c>
      <c r="J269" s="1">
        <v>93</v>
      </c>
      <c r="K269" s="1" t="str">
        <f>VLOOKUP(M269,Partner!$A$1:$C$102,3,0)</f>
        <v>Yes</v>
      </c>
      <c r="L269" s="1" t="str">
        <f>VLOOKUP(M269,Partner!$A$1:$B$102,2,0)</f>
        <v>Sontaxon</v>
      </c>
      <c r="M269" s="1">
        <v>8</v>
      </c>
      <c r="N269" s="1" t="str">
        <f>+VLOOKUP(O269,Product!$A$1:$B$26,2,0)</f>
        <v>Sato</v>
      </c>
      <c r="O269" s="1">
        <v>18</v>
      </c>
      <c r="P269" s="11">
        <v>7003479</v>
      </c>
      <c r="Q269" s="3">
        <v>700347.9</v>
      </c>
      <c r="R269" s="1">
        <v>41852</v>
      </c>
      <c r="S269" s="4">
        <v>517.45763888888905</v>
      </c>
      <c r="T269" s="1">
        <v>2015</v>
      </c>
      <c r="U269" s="1">
        <v>12</v>
      </c>
      <c r="V269" s="1" t="s">
        <v>1010</v>
      </c>
    </row>
    <row r="270" spans="1:22" x14ac:dyDescent="0.25">
      <c r="A270" t="str">
        <f>VLOOKUP(C270,Opportunity!$A$1:$E$487,5,0)</f>
        <v>Large</v>
      </c>
      <c r="B270">
        <f>VLOOKUP(C270,Opportunity!$A$1:$E$487,3,0)</f>
        <v>410</v>
      </c>
      <c r="C270" s="1">
        <v>237</v>
      </c>
      <c r="D270" s="1" t="str">
        <f>+VLOOKUP(F270,'Sales Stage'!$A$1:$C$6,3,0)</f>
        <v>Lead</v>
      </c>
      <c r="E270" s="5">
        <f>+VLOOKUP(F270,'Sales Stage'!$A$1:$C$6,2,0)</f>
        <v>0.1</v>
      </c>
      <c r="F270" s="1">
        <v>1</v>
      </c>
      <c r="G270" s="1" t="str">
        <f>VLOOKUP(J270,Account!$A$1:$D$358,2,0)</f>
        <v>Geoity</v>
      </c>
      <c r="H270" s="1" t="str">
        <f>+VLOOKUP(J270,Account!$A$1:$C$358,3,0)</f>
        <v>East</v>
      </c>
      <c r="I270" s="1" t="str">
        <f>+VLOOKUP(J270,Account!$A$1:$D$358,4,0)</f>
        <v>Strategic</v>
      </c>
      <c r="J270" s="1">
        <v>188</v>
      </c>
      <c r="K270" s="1" t="str">
        <f>VLOOKUP(M270,Partner!$A$1:$C$102,3,0)</f>
        <v>Yes</v>
      </c>
      <c r="L270" s="1" t="str">
        <f>VLOOKUP(M270,Partner!$A$1:$B$102,2,0)</f>
        <v>Sontaxon</v>
      </c>
      <c r="M270" s="1">
        <v>8</v>
      </c>
      <c r="N270" s="1" t="str">
        <f>+VLOOKUP(O270,Product!$A$1:$B$26,2,0)</f>
        <v>Vero</v>
      </c>
      <c r="O270" s="1">
        <v>21</v>
      </c>
      <c r="P270" s="11">
        <v>7759466</v>
      </c>
      <c r="Q270" s="3">
        <v>775946.6</v>
      </c>
      <c r="R270" s="1">
        <v>41930</v>
      </c>
      <c r="S270" s="4">
        <v>439.45763888888899</v>
      </c>
      <c r="T270" s="1">
        <v>2015</v>
      </c>
      <c r="U270" s="1">
        <v>12</v>
      </c>
      <c r="V270" s="1" t="s">
        <v>1010</v>
      </c>
    </row>
    <row r="271" spans="1:22" x14ac:dyDescent="0.25">
      <c r="A271" t="str">
        <f>VLOOKUP(C271,Opportunity!$A$1:$E$487,5,0)</f>
        <v>Small</v>
      </c>
      <c r="B271">
        <f>VLOOKUP(C271,Opportunity!$A$1:$E$487,3,0)</f>
        <v>132</v>
      </c>
      <c r="C271" s="1">
        <v>459</v>
      </c>
      <c r="D271" s="1" t="str">
        <f>+VLOOKUP(F271,'Sales Stage'!$A$1:$C$6,3,0)</f>
        <v>Lead</v>
      </c>
      <c r="E271" s="5">
        <f>+VLOOKUP(F271,'Sales Stage'!$A$1:$C$6,2,0)</f>
        <v>0.1</v>
      </c>
      <c r="F271" s="1">
        <v>1</v>
      </c>
      <c r="G271" s="1" t="str">
        <f>VLOOKUP(J271,Account!$A$1:$D$358,2,0)</f>
        <v>Zonfind</v>
      </c>
      <c r="H271" s="1" t="str">
        <f>+VLOOKUP(J271,Account!$A$1:$C$358,3,0)</f>
        <v>East</v>
      </c>
      <c r="I271" s="1" t="str">
        <f>+VLOOKUP(J271,Account!$A$1:$D$358,4,0)</f>
        <v>Large</v>
      </c>
      <c r="J271" s="1">
        <v>217</v>
      </c>
      <c r="K271" s="1" t="str">
        <f>VLOOKUP(M271,Partner!$A$1:$C$102,3,0)</f>
        <v>Yes</v>
      </c>
      <c r="L271" s="1" t="str">
        <f>VLOOKUP(M271,Partner!$A$1:$B$102,2,0)</f>
        <v>Sontaxon</v>
      </c>
      <c r="M271" s="1">
        <v>8</v>
      </c>
      <c r="N271" s="1" t="str">
        <f>+VLOOKUP(O271,Product!$A$1:$B$26,2,0)</f>
        <v>Ignis</v>
      </c>
      <c r="O271" s="1">
        <v>9</v>
      </c>
      <c r="P271" s="11">
        <v>1942288</v>
      </c>
      <c r="Q271" s="3">
        <v>194228.8</v>
      </c>
      <c r="R271" s="1">
        <v>41775</v>
      </c>
      <c r="S271" s="4">
        <v>594.45763888888905</v>
      </c>
      <c r="T271" s="1">
        <v>2015</v>
      </c>
      <c r="U271" s="1">
        <v>12</v>
      </c>
      <c r="V271" s="1" t="s">
        <v>1010</v>
      </c>
    </row>
    <row r="272" spans="1:22" x14ac:dyDescent="0.25">
      <c r="A272" t="str">
        <f>VLOOKUP(C272,Opportunity!$A$1:$E$487,5,0)</f>
        <v>Medium</v>
      </c>
      <c r="B272">
        <f>VLOOKUP(C272,Opportunity!$A$1:$E$487,3,0)</f>
        <v>238</v>
      </c>
      <c r="C272" s="1">
        <v>443</v>
      </c>
      <c r="D272" s="1" t="str">
        <f>+VLOOKUP(F272,'Sales Stage'!$A$1:$C$6,3,0)</f>
        <v>Lead</v>
      </c>
      <c r="E272" s="5">
        <f>+VLOOKUP(F272,'Sales Stage'!$A$1:$C$6,2,0)</f>
        <v>0.1</v>
      </c>
      <c r="F272" s="1">
        <v>1</v>
      </c>
      <c r="G272" s="1" t="str">
        <f>VLOOKUP(J272,Account!$A$1:$D$358,2,0)</f>
        <v>acelex</v>
      </c>
      <c r="H272" s="1" t="str">
        <f>+VLOOKUP(J272,Account!$A$1:$C$358,3,0)</f>
        <v>Central</v>
      </c>
      <c r="I272" s="1" t="str">
        <f>+VLOOKUP(J272,Account!$A$1:$D$358,4,0)</f>
        <v>Strategic</v>
      </c>
      <c r="J272" s="1">
        <v>204</v>
      </c>
      <c r="K272" s="1" t="str">
        <f>VLOOKUP(M272,Partner!$A$1:$C$102,3,0)</f>
        <v>Yes</v>
      </c>
      <c r="L272" s="1" t="str">
        <f>VLOOKUP(M272,Partner!$A$1:$B$102,2,0)</f>
        <v>Sontaxon</v>
      </c>
      <c r="M272" s="1">
        <v>8</v>
      </c>
      <c r="N272" s="1" t="str">
        <f>+VLOOKUP(O272,Product!$A$1:$B$26,2,0)</f>
        <v>Paratus</v>
      </c>
      <c r="O272" s="1">
        <v>15</v>
      </c>
      <c r="P272" s="11">
        <v>3933011</v>
      </c>
      <c r="Q272" s="3">
        <v>393301.1</v>
      </c>
      <c r="R272" s="1">
        <v>41947</v>
      </c>
      <c r="S272" s="4">
        <v>422.45763888888899</v>
      </c>
      <c r="T272" s="1">
        <v>2015</v>
      </c>
      <c r="U272" s="1">
        <v>12</v>
      </c>
      <c r="V272" s="1" t="s">
        <v>1010</v>
      </c>
    </row>
    <row r="273" spans="1:22" x14ac:dyDescent="0.25">
      <c r="A273" t="str">
        <f>VLOOKUP(C273,Opportunity!$A$1:$E$487,5,0)</f>
        <v>Large</v>
      </c>
      <c r="B273">
        <f>VLOOKUP(C273,Opportunity!$A$1:$E$487,3,0)</f>
        <v>401</v>
      </c>
      <c r="C273" s="1">
        <v>138</v>
      </c>
      <c r="D273" s="1" t="str">
        <f>+VLOOKUP(F273,'Sales Stage'!$A$1:$C$6,3,0)</f>
        <v>Lead</v>
      </c>
      <c r="E273" s="5">
        <f>+VLOOKUP(F273,'Sales Stage'!$A$1:$C$6,2,0)</f>
        <v>0.1</v>
      </c>
      <c r="F273" s="1">
        <v>1</v>
      </c>
      <c r="G273" s="1" t="str">
        <f>VLOOKUP(J273,Account!$A$1:$D$358,2,0)</f>
        <v>tintechno</v>
      </c>
      <c r="H273" s="1" t="str">
        <f>+VLOOKUP(J273,Account!$A$1:$C$358,3,0)</f>
        <v>East</v>
      </c>
      <c r="I273" s="1" t="str">
        <f>+VLOOKUP(J273,Account!$A$1:$D$358,4,0)</f>
        <v>Strategic</v>
      </c>
      <c r="J273" s="1">
        <v>112</v>
      </c>
      <c r="K273" s="1" t="str">
        <f>VLOOKUP(M273,Partner!$A$1:$C$102,3,0)</f>
        <v>Yes</v>
      </c>
      <c r="L273" s="1" t="str">
        <f>VLOOKUP(M273,Partner!$A$1:$B$102,2,0)</f>
        <v>Sontaxon</v>
      </c>
      <c r="M273" s="1">
        <v>8</v>
      </c>
      <c r="N273" s="1" t="str">
        <f>+VLOOKUP(O273,Product!$A$1:$B$26,2,0)</f>
        <v>Lacuna</v>
      </c>
      <c r="O273" s="1">
        <v>11</v>
      </c>
      <c r="P273" s="11">
        <v>7487601</v>
      </c>
      <c r="Q273" s="3">
        <v>748760.1</v>
      </c>
      <c r="R273" s="1">
        <v>41678</v>
      </c>
      <c r="S273" s="4">
        <v>691.45763888888905</v>
      </c>
      <c r="T273" s="1">
        <v>2015</v>
      </c>
      <c r="U273" s="1">
        <v>12</v>
      </c>
      <c r="V273" s="1" t="s">
        <v>1010</v>
      </c>
    </row>
    <row r="274" spans="1:22" x14ac:dyDescent="0.25">
      <c r="A274" t="str">
        <f>VLOOKUP(C274,Opportunity!$A$1:$E$487,5,0)</f>
        <v>Medium</v>
      </c>
      <c r="B274">
        <f>VLOOKUP(C274,Opportunity!$A$1:$E$487,3,0)</f>
        <v>246</v>
      </c>
      <c r="C274" s="1">
        <v>104</v>
      </c>
      <c r="D274" s="1" t="str">
        <f>+VLOOKUP(F274,'Sales Stage'!$A$1:$C$6,3,0)</f>
        <v>Lead</v>
      </c>
      <c r="E274" s="5">
        <f>+VLOOKUP(F274,'Sales Stage'!$A$1:$C$6,2,0)</f>
        <v>0.1</v>
      </c>
      <c r="F274" s="1">
        <v>1</v>
      </c>
      <c r="G274" s="1" t="str">
        <f>VLOOKUP(J274,Account!$A$1:$D$358,2,0)</f>
        <v>Plexkaying</v>
      </c>
      <c r="H274" s="1" t="str">
        <f>+VLOOKUP(J274,Account!$A$1:$C$358,3,0)</f>
        <v>Central</v>
      </c>
      <c r="I274" s="1" t="str">
        <f>+VLOOKUP(J274,Account!$A$1:$D$358,4,0)</f>
        <v>Large</v>
      </c>
      <c r="J274" s="1">
        <v>89</v>
      </c>
      <c r="K274" s="1" t="str">
        <f>VLOOKUP(M274,Partner!$A$1:$C$102,3,0)</f>
        <v>Yes</v>
      </c>
      <c r="L274" s="1" t="str">
        <f>VLOOKUP(M274,Partner!$A$1:$B$102,2,0)</f>
        <v>Sontaxon</v>
      </c>
      <c r="M274" s="1">
        <v>8</v>
      </c>
      <c r="N274" s="1" t="str">
        <f>+VLOOKUP(O274,Product!$A$1:$B$26,2,0)</f>
        <v>Umbra</v>
      </c>
      <c r="O274" s="1">
        <v>20</v>
      </c>
      <c r="P274" s="11">
        <v>4047326</v>
      </c>
      <c r="Q274" s="3">
        <v>404732.6</v>
      </c>
      <c r="R274" s="1">
        <v>41856</v>
      </c>
      <c r="S274" s="4">
        <v>513.45763888888905</v>
      </c>
      <c r="T274" s="1">
        <v>2015</v>
      </c>
      <c r="U274" s="1">
        <v>12</v>
      </c>
      <c r="V274" s="1" t="s">
        <v>1010</v>
      </c>
    </row>
    <row r="275" spans="1:22" x14ac:dyDescent="0.25">
      <c r="A275" t="str">
        <f>VLOOKUP(C275,Opportunity!$A$1:$E$487,5,0)</f>
        <v>Small</v>
      </c>
      <c r="B275">
        <f>VLOOKUP(C275,Opportunity!$A$1:$E$487,3,0)</f>
        <v>108</v>
      </c>
      <c r="C275" s="1">
        <v>227</v>
      </c>
      <c r="D275" s="1" t="str">
        <f>+VLOOKUP(F275,'Sales Stage'!$A$1:$C$6,3,0)</f>
        <v>Lead</v>
      </c>
      <c r="E275" s="5">
        <f>+VLOOKUP(F275,'Sales Stage'!$A$1:$C$6,2,0)</f>
        <v>0.1</v>
      </c>
      <c r="F275" s="1">
        <v>1</v>
      </c>
      <c r="G275" s="1" t="str">
        <f>VLOOKUP(J275,Account!$A$1:$D$358,2,0)</f>
        <v>Blueredlab</v>
      </c>
      <c r="H275" s="1" t="str">
        <f>+VLOOKUP(J275,Account!$A$1:$C$358,3,0)</f>
        <v>Central</v>
      </c>
      <c r="I275" s="1" t="str">
        <f>+VLOOKUP(J275,Account!$A$1:$D$358,4,0)</f>
        <v>Large</v>
      </c>
      <c r="J275" s="1">
        <v>179</v>
      </c>
      <c r="K275" s="1" t="str">
        <f>VLOOKUP(M275,Partner!$A$1:$C$102,3,0)</f>
        <v>Yes</v>
      </c>
      <c r="L275" s="1" t="str">
        <f>VLOOKUP(M275,Partner!$A$1:$B$102,2,0)</f>
        <v>Sontaxon</v>
      </c>
      <c r="M275" s="1">
        <v>8</v>
      </c>
      <c r="N275" s="1" t="str">
        <f>+VLOOKUP(O275,Product!$A$1:$B$26,2,0)</f>
        <v>Abbas</v>
      </c>
      <c r="O275" s="1">
        <v>1</v>
      </c>
      <c r="P275" s="11">
        <v>1605822</v>
      </c>
      <c r="Q275" s="3">
        <v>160582.20000000001</v>
      </c>
      <c r="R275" s="1">
        <v>41908</v>
      </c>
      <c r="S275" s="4">
        <v>461.45763888888899</v>
      </c>
      <c r="T275" s="1">
        <v>2015</v>
      </c>
      <c r="U275" s="1">
        <v>12</v>
      </c>
      <c r="V275" s="1" t="s">
        <v>1010</v>
      </c>
    </row>
    <row r="276" spans="1:22" x14ac:dyDescent="0.25">
      <c r="A276" t="str">
        <f>VLOOKUP(C276,Opportunity!$A$1:$E$487,5,0)</f>
        <v>Small</v>
      </c>
      <c r="B276">
        <f>VLOOKUP(C276,Opportunity!$A$1:$E$487,3,0)</f>
        <v>116</v>
      </c>
      <c r="C276" s="1">
        <v>11</v>
      </c>
      <c r="D276" s="1" t="str">
        <f>+VLOOKUP(F276,'Sales Stage'!$A$1:$C$6,3,0)</f>
        <v>Lead</v>
      </c>
      <c r="E276" s="5">
        <f>+VLOOKUP(F276,'Sales Stage'!$A$1:$C$6,2,0)</f>
        <v>0.1</v>
      </c>
      <c r="F276" s="1">
        <v>1</v>
      </c>
      <c r="G276" s="1" t="str">
        <f>VLOOKUP(J276,Account!$A$1:$D$358,2,0)</f>
        <v>zumplus</v>
      </c>
      <c r="H276" s="1" t="str">
        <f>+VLOOKUP(J276,Account!$A$1:$C$358,3,0)</f>
        <v>East</v>
      </c>
      <c r="I276" s="1" t="str">
        <f>+VLOOKUP(J276,Account!$A$1:$D$358,4,0)</f>
        <v>Strategic</v>
      </c>
      <c r="J276" s="1">
        <v>11</v>
      </c>
      <c r="K276" s="1" t="str">
        <f>VLOOKUP(M276,Partner!$A$1:$C$102,3,0)</f>
        <v>Yes</v>
      </c>
      <c r="L276" s="1" t="str">
        <f>VLOOKUP(M276,Partner!$A$1:$B$102,2,0)</f>
        <v>Sontaxon</v>
      </c>
      <c r="M276" s="1">
        <v>8</v>
      </c>
      <c r="N276" s="1" t="str">
        <f>+VLOOKUP(O276,Product!$A$1:$B$26,2,0)</f>
        <v>Maximus</v>
      </c>
      <c r="O276" s="1">
        <v>25</v>
      </c>
      <c r="P276" s="11">
        <v>1744860</v>
      </c>
      <c r="Q276" s="3">
        <v>174486</v>
      </c>
      <c r="R276" s="1">
        <v>41642</v>
      </c>
      <c r="S276" s="4">
        <v>696.45763888888905</v>
      </c>
      <c r="T276" s="1">
        <v>2015</v>
      </c>
      <c r="U276" s="1">
        <v>11</v>
      </c>
      <c r="V276" s="1" t="s">
        <v>1003</v>
      </c>
    </row>
    <row r="277" spans="1:22" x14ac:dyDescent="0.25">
      <c r="A277" t="str">
        <f>VLOOKUP(C277,Opportunity!$A$1:$E$487,5,0)</f>
        <v>Large</v>
      </c>
      <c r="B277">
        <f>VLOOKUP(C277,Opportunity!$A$1:$E$487,3,0)</f>
        <v>424</v>
      </c>
      <c r="C277" s="1">
        <v>447</v>
      </c>
      <c r="D277" s="1" t="str">
        <f>+VLOOKUP(F277,'Sales Stage'!$A$1:$C$6,3,0)</f>
        <v>Lead</v>
      </c>
      <c r="E277" s="5">
        <f>+VLOOKUP(F277,'Sales Stage'!$A$1:$C$6,2,0)</f>
        <v>0.1</v>
      </c>
      <c r="F277" s="1">
        <v>1</v>
      </c>
      <c r="G277" s="1" t="str">
        <f>VLOOKUP(J277,Account!$A$1:$D$358,2,0)</f>
        <v>Key-lex</v>
      </c>
      <c r="H277" s="1" t="str">
        <f>+VLOOKUP(J277,Account!$A$1:$C$358,3,0)</f>
        <v>West</v>
      </c>
      <c r="I277" s="1" t="str">
        <f>+VLOOKUP(J277,Account!$A$1:$D$358,4,0)</f>
        <v>Small &amp; Medium</v>
      </c>
      <c r="J277" s="1">
        <v>343</v>
      </c>
      <c r="K277" s="1" t="str">
        <f>VLOOKUP(M277,Partner!$A$1:$C$102,3,0)</f>
        <v>Yes</v>
      </c>
      <c r="L277" s="1" t="str">
        <f>VLOOKUP(M277,Partner!$A$1:$B$102,2,0)</f>
        <v>Sontaxon</v>
      </c>
      <c r="M277" s="1">
        <v>8</v>
      </c>
      <c r="N277" s="1" t="str">
        <f>+VLOOKUP(O277,Product!$A$1:$B$26,2,0)</f>
        <v>Magis</v>
      </c>
      <c r="O277" s="1">
        <v>12</v>
      </c>
      <c r="P277" s="11">
        <v>8332937</v>
      </c>
      <c r="Q277" s="3">
        <v>833293.7</v>
      </c>
      <c r="R277" s="1">
        <v>41822</v>
      </c>
      <c r="S277" s="4">
        <v>516.45763888888905</v>
      </c>
      <c r="T277" s="1">
        <v>2015</v>
      </c>
      <c r="U277" s="1">
        <v>11</v>
      </c>
      <c r="V277" s="1" t="s">
        <v>1003</v>
      </c>
    </row>
    <row r="278" spans="1:22" x14ac:dyDescent="0.25">
      <c r="A278" t="str">
        <f>VLOOKUP(C278,Opportunity!$A$1:$E$487,5,0)</f>
        <v>Medium</v>
      </c>
      <c r="B278">
        <f>VLOOKUP(C278,Opportunity!$A$1:$E$487,3,0)</f>
        <v>217</v>
      </c>
      <c r="C278" s="1">
        <v>12</v>
      </c>
      <c r="D278" s="1" t="str">
        <f>+VLOOKUP(F278,'Sales Stage'!$A$1:$C$6,3,0)</f>
        <v>Lead</v>
      </c>
      <c r="E278" s="5">
        <f>+VLOOKUP(F278,'Sales Stage'!$A$1:$C$6,2,0)</f>
        <v>0.1</v>
      </c>
      <c r="F278" s="1">
        <v>1</v>
      </c>
      <c r="G278" s="1" t="str">
        <f>VLOOKUP(J278,Account!$A$1:$D$358,2,0)</f>
        <v>Zummadom</v>
      </c>
      <c r="H278" s="1" t="str">
        <f>+VLOOKUP(J278,Account!$A$1:$C$358,3,0)</f>
        <v>West</v>
      </c>
      <c r="I278" s="1" t="str">
        <f>+VLOOKUP(J278,Account!$A$1:$D$358,4,0)</f>
        <v>Strategic</v>
      </c>
      <c r="J278" s="1">
        <v>12</v>
      </c>
      <c r="K278" s="1" t="str">
        <f>VLOOKUP(M278,Partner!$A$1:$C$102,3,0)</f>
        <v>Yes</v>
      </c>
      <c r="L278" s="1" t="str">
        <f>VLOOKUP(M278,Partner!$A$1:$B$102,2,0)</f>
        <v>Sontaxon</v>
      </c>
      <c r="M278" s="1">
        <v>8</v>
      </c>
      <c r="N278" s="1" t="str">
        <f>+VLOOKUP(O278,Product!$A$1:$B$26,2,0)</f>
        <v>Juvenis</v>
      </c>
      <c r="O278" s="1">
        <v>10</v>
      </c>
      <c r="P278" s="11">
        <v>3503207</v>
      </c>
      <c r="Q278" s="3">
        <v>350320.7</v>
      </c>
      <c r="R278" s="1">
        <v>41881</v>
      </c>
      <c r="S278" s="4">
        <v>427.45763888888899</v>
      </c>
      <c r="T278" s="1">
        <v>2015</v>
      </c>
      <c r="U278" s="1">
        <v>10</v>
      </c>
      <c r="V278" s="1" t="s">
        <v>1011</v>
      </c>
    </row>
    <row r="279" spans="1:22" x14ac:dyDescent="0.25">
      <c r="A279" t="str">
        <f>VLOOKUP(C279,Opportunity!$A$1:$E$487,5,0)</f>
        <v>Large</v>
      </c>
      <c r="B279">
        <f>VLOOKUP(C279,Opportunity!$A$1:$E$487,3,0)</f>
        <v>454</v>
      </c>
      <c r="C279" s="1">
        <v>438</v>
      </c>
      <c r="D279" s="1" t="str">
        <f>+VLOOKUP(F279,'Sales Stage'!$A$1:$C$6,3,0)</f>
        <v>Lead</v>
      </c>
      <c r="E279" s="5">
        <f>+VLOOKUP(F279,'Sales Stage'!$A$1:$C$6,2,0)</f>
        <v>0.1</v>
      </c>
      <c r="F279" s="1">
        <v>1</v>
      </c>
      <c r="G279" s="1" t="str">
        <f>VLOOKUP(J279,Account!$A$1:$D$358,2,0)</f>
        <v>Dentohigh</v>
      </c>
      <c r="H279" s="1" t="str">
        <f>+VLOOKUP(J279,Account!$A$1:$C$358,3,0)</f>
        <v>West</v>
      </c>
      <c r="I279" s="1" t="str">
        <f>+VLOOKUP(J279,Account!$A$1:$D$358,4,0)</f>
        <v>Large</v>
      </c>
      <c r="J279" s="1">
        <v>335</v>
      </c>
      <c r="K279" s="1" t="str">
        <f>VLOOKUP(M279,Partner!$A$1:$C$102,3,0)</f>
        <v>Yes</v>
      </c>
      <c r="L279" s="1" t="str">
        <f>VLOOKUP(M279,Partner!$A$1:$B$102,2,0)</f>
        <v>Sontaxon</v>
      </c>
      <c r="M279" s="1">
        <v>8</v>
      </c>
      <c r="N279" s="1" t="str">
        <f>+VLOOKUP(O279,Product!$A$1:$B$26,2,0)</f>
        <v>Ignis</v>
      </c>
      <c r="O279" s="1">
        <v>9</v>
      </c>
      <c r="P279" s="11">
        <v>9597240</v>
      </c>
      <c r="Q279" s="3">
        <v>959724</v>
      </c>
      <c r="R279" s="1">
        <v>41753</v>
      </c>
      <c r="S279" s="4">
        <v>555.45763888888905</v>
      </c>
      <c r="T279" s="1">
        <v>2015</v>
      </c>
      <c r="U279" s="1">
        <v>10</v>
      </c>
      <c r="V279" s="1" t="s">
        <v>1011</v>
      </c>
    </row>
    <row r="280" spans="1:22" x14ac:dyDescent="0.25">
      <c r="A280" t="str">
        <f>VLOOKUP(C280,Opportunity!$A$1:$E$487,5,0)</f>
        <v>Large</v>
      </c>
      <c r="B280">
        <f>VLOOKUP(C280,Opportunity!$A$1:$E$487,3,0)</f>
        <v>427</v>
      </c>
      <c r="C280" s="1">
        <v>460</v>
      </c>
      <c r="D280" s="1" t="str">
        <f>+VLOOKUP(F280,'Sales Stage'!$A$1:$C$6,3,0)</f>
        <v>Lead</v>
      </c>
      <c r="E280" s="5">
        <f>+VLOOKUP(F280,'Sales Stage'!$A$1:$C$6,2,0)</f>
        <v>0.1</v>
      </c>
      <c r="F280" s="1">
        <v>1</v>
      </c>
      <c r="G280" s="1" t="str">
        <f>VLOOKUP(J280,Account!$A$1:$D$358,2,0)</f>
        <v>Keystreet</v>
      </c>
      <c r="H280" s="1" t="str">
        <f>+VLOOKUP(J280,Account!$A$1:$C$358,3,0)</f>
        <v>West</v>
      </c>
      <c r="I280" s="1" t="str">
        <f>+VLOOKUP(J280,Account!$A$1:$D$358,4,0)</f>
        <v>Large</v>
      </c>
      <c r="J280" s="1">
        <v>70</v>
      </c>
      <c r="K280" s="1" t="str">
        <f>VLOOKUP(M280,Partner!$A$1:$C$102,3,0)</f>
        <v>Yes</v>
      </c>
      <c r="L280" s="1" t="str">
        <f>VLOOKUP(M280,Partner!$A$1:$B$102,2,0)</f>
        <v>Sontaxon</v>
      </c>
      <c r="M280" s="1">
        <v>8</v>
      </c>
      <c r="N280" s="1" t="str">
        <f>+VLOOKUP(O280,Product!$A$1:$B$26,2,0)</f>
        <v>Fatum</v>
      </c>
      <c r="O280" s="1">
        <v>6</v>
      </c>
      <c r="P280" s="11">
        <v>8473963</v>
      </c>
      <c r="Q280" s="3">
        <v>847396.3</v>
      </c>
      <c r="R280" s="1">
        <v>41711</v>
      </c>
      <c r="S280" s="4">
        <v>597.45763888888905</v>
      </c>
      <c r="T280" s="1">
        <v>2015</v>
      </c>
      <c r="U280" s="1">
        <v>10</v>
      </c>
      <c r="V280" s="1" t="s">
        <v>1011</v>
      </c>
    </row>
    <row r="281" spans="1:22" x14ac:dyDescent="0.25">
      <c r="A281" t="str">
        <f>VLOOKUP(C281,Opportunity!$A$1:$E$487,5,0)</f>
        <v>Large</v>
      </c>
      <c r="B281">
        <f>VLOOKUP(C281,Opportunity!$A$1:$E$487,3,0)</f>
        <v>359</v>
      </c>
      <c r="C281" s="1">
        <v>461</v>
      </c>
      <c r="D281" s="1" t="str">
        <f>+VLOOKUP(F281,'Sales Stage'!$A$1:$C$6,3,0)</f>
        <v>Lead</v>
      </c>
      <c r="E281" s="5">
        <f>+VLOOKUP(F281,'Sales Stage'!$A$1:$C$6,2,0)</f>
        <v>0.1</v>
      </c>
      <c r="F281" s="1">
        <v>1</v>
      </c>
      <c r="G281" s="1" t="str">
        <f>VLOOKUP(J281,Account!$A$1:$D$358,2,0)</f>
        <v>Danmedia</v>
      </c>
      <c r="H281" s="1" t="str">
        <f>+VLOOKUP(J281,Account!$A$1:$C$358,3,0)</f>
        <v>West</v>
      </c>
      <c r="I281" s="1" t="str">
        <f>+VLOOKUP(J281,Account!$A$1:$D$358,4,0)</f>
        <v>Large</v>
      </c>
      <c r="J281" s="1">
        <v>3</v>
      </c>
      <c r="K281" s="1" t="str">
        <f>VLOOKUP(M281,Partner!$A$1:$C$102,3,0)</f>
        <v>Yes</v>
      </c>
      <c r="L281" s="1" t="str">
        <f>VLOOKUP(M281,Partner!$A$1:$B$102,2,0)</f>
        <v>Sontaxon</v>
      </c>
      <c r="M281" s="1">
        <v>8</v>
      </c>
      <c r="N281" s="1" t="str">
        <f>+VLOOKUP(O281,Product!$A$1:$B$26,2,0)</f>
        <v>Paratus</v>
      </c>
      <c r="O281" s="1">
        <v>15</v>
      </c>
      <c r="P281" s="11">
        <v>6329746</v>
      </c>
      <c r="Q281" s="3">
        <v>632974.6</v>
      </c>
      <c r="R281" s="1">
        <v>41911</v>
      </c>
      <c r="S281" s="4">
        <v>397.45763888888899</v>
      </c>
      <c r="T281" s="1">
        <v>2015</v>
      </c>
      <c r="U281" s="1">
        <v>10</v>
      </c>
      <c r="V281" s="1" t="s">
        <v>1011</v>
      </c>
    </row>
    <row r="282" spans="1:22" x14ac:dyDescent="0.25">
      <c r="A282" t="str">
        <f>VLOOKUP(C282,Opportunity!$A$1:$E$487,5,0)</f>
        <v>Large</v>
      </c>
      <c r="B282">
        <f>VLOOKUP(C282,Opportunity!$A$1:$E$487,3,0)</f>
        <v>469</v>
      </c>
      <c r="C282" s="1">
        <v>50</v>
      </c>
      <c r="D282" s="1" t="str">
        <f>+VLOOKUP(F282,'Sales Stage'!$A$1:$C$6,3,0)</f>
        <v>Lead</v>
      </c>
      <c r="E282" s="5">
        <f>+VLOOKUP(F282,'Sales Stage'!$A$1:$C$6,2,0)</f>
        <v>0.1</v>
      </c>
      <c r="F282" s="1">
        <v>1</v>
      </c>
      <c r="G282" s="1" t="str">
        <f>VLOOKUP(J282,Account!$A$1:$D$358,2,0)</f>
        <v>zumplus</v>
      </c>
      <c r="H282" s="1" t="str">
        <f>+VLOOKUP(J282,Account!$A$1:$C$358,3,0)</f>
        <v>East</v>
      </c>
      <c r="I282" s="1" t="str">
        <f>+VLOOKUP(J282,Account!$A$1:$D$358,4,0)</f>
        <v>Strategic</v>
      </c>
      <c r="J282" s="1">
        <v>11</v>
      </c>
      <c r="K282" s="1" t="str">
        <f>VLOOKUP(M282,Partner!$A$1:$C$102,3,0)</f>
        <v>Yes</v>
      </c>
      <c r="L282" s="1" t="str">
        <f>VLOOKUP(M282,Partner!$A$1:$B$102,2,0)</f>
        <v>Sontaxon</v>
      </c>
      <c r="M282" s="1">
        <v>8</v>
      </c>
      <c r="N282" s="1" t="str">
        <f>+VLOOKUP(O282,Product!$A$1:$B$26,2,0)</f>
        <v>Lacuna</v>
      </c>
      <c r="O282" s="1">
        <v>11</v>
      </c>
      <c r="P282" s="11">
        <v>10342876</v>
      </c>
      <c r="Q282" s="3">
        <v>1034287.6</v>
      </c>
      <c r="R282" s="1">
        <v>41778</v>
      </c>
      <c r="S282" s="4">
        <v>530.45763888888905</v>
      </c>
      <c r="T282" s="1">
        <v>2015</v>
      </c>
      <c r="U282" s="1">
        <v>10</v>
      </c>
      <c r="V282" s="1" t="s">
        <v>1011</v>
      </c>
    </row>
    <row r="283" spans="1:22" x14ac:dyDescent="0.25">
      <c r="A283" t="str">
        <f>VLOOKUP(C283,Opportunity!$A$1:$E$487,5,0)</f>
        <v>Small</v>
      </c>
      <c r="B283">
        <f>VLOOKUP(C283,Opportunity!$A$1:$E$487,3,0)</f>
        <v>9</v>
      </c>
      <c r="C283" s="1">
        <v>486</v>
      </c>
      <c r="D283" s="1" t="str">
        <f>+VLOOKUP(F283,'Sales Stage'!$A$1:$C$6,3,0)</f>
        <v>Lead</v>
      </c>
      <c r="E283" s="5">
        <f>+VLOOKUP(F283,'Sales Stage'!$A$1:$C$6,2,0)</f>
        <v>0.1</v>
      </c>
      <c r="F283" s="1">
        <v>1</v>
      </c>
      <c r="G283" s="1" t="str">
        <f>VLOOKUP(J283,Account!$A$1:$D$358,2,0)</f>
        <v>Anjob</v>
      </c>
      <c r="H283" s="1" t="str">
        <f>+VLOOKUP(J283,Account!$A$1:$C$358,3,0)</f>
        <v>East</v>
      </c>
      <c r="I283" s="1" t="str">
        <f>+VLOOKUP(J283,Account!$A$1:$D$358,4,0)</f>
        <v>Small &amp; Medium</v>
      </c>
      <c r="J283" s="1">
        <v>98</v>
      </c>
      <c r="K283" s="1" t="str">
        <f>VLOOKUP(M283,Partner!$A$1:$C$102,3,0)</f>
        <v>Yes</v>
      </c>
      <c r="L283" s="1" t="str">
        <f>VLOOKUP(M283,Partner!$A$1:$B$102,2,0)</f>
        <v>Sontaxon</v>
      </c>
      <c r="M283" s="1">
        <v>8</v>
      </c>
      <c r="N283" s="1" t="str">
        <f>+VLOOKUP(O283,Product!$A$1:$B$26,2,0)</f>
        <v>Magis</v>
      </c>
      <c r="O283" s="1">
        <v>12</v>
      </c>
      <c r="P283" s="11">
        <v>80355</v>
      </c>
      <c r="Q283" s="3">
        <v>8035.5</v>
      </c>
      <c r="R283" s="1">
        <v>41904</v>
      </c>
      <c r="S283" s="4">
        <v>404.45763888888899</v>
      </c>
      <c r="T283" s="1">
        <v>2015</v>
      </c>
      <c r="U283" s="1">
        <v>10</v>
      </c>
      <c r="V283" s="1" t="s">
        <v>1011</v>
      </c>
    </row>
    <row r="284" spans="1:22" x14ac:dyDescent="0.25">
      <c r="A284" t="str">
        <f>VLOOKUP(C284,Opportunity!$A$1:$E$487,5,0)</f>
        <v>Large</v>
      </c>
      <c r="B284">
        <f>VLOOKUP(C284,Opportunity!$A$1:$E$487,3,0)</f>
        <v>363</v>
      </c>
      <c r="C284" s="1">
        <v>17</v>
      </c>
      <c r="D284" s="1" t="str">
        <f>+VLOOKUP(F284,'Sales Stage'!$A$1:$C$6,3,0)</f>
        <v>Lead</v>
      </c>
      <c r="E284" s="5">
        <f>+VLOOKUP(F284,'Sales Stage'!$A$1:$C$6,2,0)</f>
        <v>0.1</v>
      </c>
      <c r="F284" s="1">
        <v>1</v>
      </c>
      <c r="G284" s="1" t="str">
        <f>VLOOKUP(J284,Account!$A$1:$D$358,2,0)</f>
        <v>Stanfase</v>
      </c>
      <c r="H284" s="1" t="str">
        <f>+VLOOKUP(J284,Account!$A$1:$C$358,3,0)</f>
        <v>East</v>
      </c>
      <c r="I284" s="1" t="str">
        <f>+VLOOKUP(J284,Account!$A$1:$D$358,4,0)</f>
        <v>Strategic</v>
      </c>
      <c r="J284" s="1">
        <v>17</v>
      </c>
      <c r="K284" s="1" t="str">
        <f>VLOOKUP(M284,Partner!$A$1:$C$102,3,0)</f>
        <v>Yes</v>
      </c>
      <c r="L284" s="1" t="str">
        <f>VLOOKUP(M284,Partner!$A$1:$B$102,2,0)</f>
        <v>Sontaxon</v>
      </c>
      <c r="M284" s="1">
        <v>8</v>
      </c>
      <c r="N284" s="1" t="str">
        <f>+VLOOKUP(O284,Product!$A$1:$B$26,2,0)</f>
        <v>Vero</v>
      </c>
      <c r="O284" s="1">
        <v>21</v>
      </c>
      <c r="P284" s="11">
        <v>6396351</v>
      </c>
      <c r="Q284" s="3">
        <v>639635.1</v>
      </c>
      <c r="R284" s="1">
        <v>41915</v>
      </c>
      <c r="S284" s="4">
        <v>393.45763888888899</v>
      </c>
      <c r="T284" s="1">
        <v>2015</v>
      </c>
      <c r="U284" s="1">
        <v>10</v>
      </c>
      <c r="V284" s="1" t="s">
        <v>1011</v>
      </c>
    </row>
    <row r="285" spans="1:22" x14ac:dyDescent="0.25">
      <c r="A285" t="str">
        <f>VLOOKUP(C285,Opportunity!$A$1:$E$487,5,0)</f>
        <v>Medium</v>
      </c>
      <c r="B285">
        <f>VLOOKUP(C285,Opportunity!$A$1:$E$487,3,0)</f>
        <v>310</v>
      </c>
      <c r="C285" s="1">
        <v>141</v>
      </c>
      <c r="D285" s="1" t="str">
        <f>+VLOOKUP(F285,'Sales Stage'!$A$1:$C$6,3,0)</f>
        <v>Qualify</v>
      </c>
      <c r="E285" s="5">
        <f>+VLOOKUP(F285,'Sales Stage'!$A$1:$C$6,2,0)</f>
        <v>0.2</v>
      </c>
      <c r="F285" s="1">
        <v>2</v>
      </c>
      <c r="G285" s="1" t="str">
        <f>VLOOKUP(J285,Account!$A$1:$D$358,2,0)</f>
        <v>Zontam</v>
      </c>
      <c r="H285" s="1" t="str">
        <f>+VLOOKUP(J285,Account!$A$1:$C$358,3,0)</f>
        <v>West</v>
      </c>
      <c r="I285" s="1" t="str">
        <f>+VLOOKUP(J285,Account!$A$1:$D$358,4,0)</f>
        <v>Strategic</v>
      </c>
      <c r="J285" s="1">
        <v>113</v>
      </c>
      <c r="K285" s="1" t="str">
        <f>VLOOKUP(M285,Partner!$A$1:$C$102,3,0)</f>
        <v>Yes</v>
      </c>
      <c r="L285" s="1" t="str">
        <f>VLOOKUP(M285,Partner!$A$1:$B$102,2,0)</f>
        <v>Sontaxon</v>
      </c>
      <c r="M285" s="1">
        <v>8</v>
      </c>
      <c r="N285" s="1" t="str">
        <f>+VLOOKUP(O285,Product!$A$1:$B$26,2,0)</f>
        <v>Recolo</v>
      </c>
      <c r="O285" s="1">
        <v>17</v>
      </c>
      <c r="P285" s="11">
        <v>5294952</v>
      </c>
      <c r="Q285" s="3">
        <v>1058990.3999999999</v>
      </c>
      <c r="R285" s="1">
        <v>41704</v>
      </c>
      <c r="S285" s="4">
        <v>543.45763888888905</v>
      </c>
      <c r="T285" s="1">
        <v>2015</v>
      </c>
      <c r="U285" s="1">
        <v>8</v>
      </c>
      <c r="V285" s="1" t="s">
        <v>1004</v>
      </c>
    </row>
    <row r="286" spans="1:22" x14ac:dyDescent="0.25">
      <c r="A286" t="str">
        <f>VLOOKUP(C286,Opportunity!$A$1:$E$487,5,0)</f>
        <v>Large</v>
      </c>
      <c r="B286">
        <f>VLOOKUP(C286,Opportunity!$A$1:$E$487,3,0)</f>
        <v>416</v>
      </c>
      <c r="C286" s="1">
        <v>456</v>
      </c>
      <c r="D286" s="1" t="str">
        <f>+VLOOKUP(F286,'Sales Stage'!$A$1:$C$6,3,0)</f>
        <v>Qualify</v>
      </c>
      <c r="E286" s="5">
        <f>+VLOOKUP(F286,'Sales Stage'!$A$1:$C$6,2,0)</f>
        <v>0.2</v>
      </c>
      <c r="F286" s="1">
        <v>2</v>
      </c>
      <c r="G286" s="1" t="str">
        <f>VLOOKUP(J286,Account!$A$1:$D$358,2,0)</f>
        <v>Nimtexon</v>
      </c>
      <c r="H286" s="1" t="str">
        <f>+VLOOKUP(J286,Account!$A$1:$C$358,3,0)</f>
        <v>West</v>
      </c>
      <c r="I286" s="1" t="str">
        <f>+VLOOKUP(J286,Account!$A$1:$D$358,4,0)</f>
        <v>Large</v>
      </c>
      <c r="J286" s="1">
        <v>215</v>
      </c>
      <c r="K286" s="1" t="str">
        <f>VLOOKUP(M286,Partner!$A$1:$C$102,3,0)</f>
        <v>Yes</v>
      </c>
      <c r="L286" s="1" t="str">
        <f>VLOOKUP(M286,Partner!$A$1:$B$102,2,0)</f>
        <v>Sontaxon</v>
      </c>
      <c r="M286" s="1">
        <v>8</v>
      </c>
      <c r="N286" s="1" t="str">
        <f>+VLOOKUP(O286,Product!$A$1:$B$26,2,0)</f>
        <v>Eligo</v>
      </c>
      <c r="O286" s="1">
        <v>5</v>
      </c>
      <c r="P286" s="11">
        <v>8054791</v>
      </c>
      <c r="Q286" s="3">
        <v>1610958.2</v>
      </c>
      <c r="R286" s="1">
        <v>41798</v>
      </c>
      <c r="S286" s="4">
        <v>449.45763888888899</v>
      </c>
      <c r="T286" s="1">
        <v>2015</v>
      </c>
      <c r="U286" s="1">
        <v>8</v>
      </c>
      <c r="V286" s="1" t="s">
        <v>1004</v>
      </c>
    </row>
    <row r="287" spans="1:22" x14ac:dyDescent="0.25">
      <c r="A287" t="str">
        <f>VLOOKUP(C287,Opportunity!$A$1:$E$487,5,0)</f>
        <v>Medium</v>
      </c>
      <c r="B287">
        <f>VLOOKUP(C287,Opportunity!$A$1:$E$487,3,0)</f>
        <v>226</v>
      </c>
      <c r="C287" s="1">
        <v>452</v>
      </c>
      <c r="D287" s="1" t="str">
        <f>+VLOOKUP(F287,'Sales Stage'!$A$1:$C$6,3,0)</f>
        <v>Lead</v>
      </c>
      <c r="E287" s="5">
        <f>+VLOOKUP(F287,'Sales Stage'!$A$1:$C$6,2,0)</f>
        <v>0.1</v>
      </c>
      <c r="F287" s="1">
        <v>1</v>
      </c>
      <c r="G287" s="1" t="str">
        <f>VLOOKUP(J287,Account!$A$1:$D$358,2,0)</f>
        <v>Toughjob</v>
      </c>
      <c r="H287" s="1" t="str">
        <f>+VLOOKUP(J287,Account!$A$1:$C$358,3,0)</f>
        <v>Central</v>
      </c>
      <c r="I287" s="1" t="str">
        <f>+VLOOKUP(J287,Account!$A$1:$D$358,4,0)</f>
        <v>Strategic</v>
      </c>
      <c r="J287" s="1">
        <v>1</v>
      </c>
      <c r="K287" s="1" t="str">
        <f>VLOOKUP(M287,Partner!$A$1:$C$102,3,0)</f>
        <v>Yes</v>
      </c>
      <c r="L287" s="1" t="str">
        <f>VLOOKUP(M287,Partner!$A$1:$B$102,2,0)</f>
        <v>Sontaxon</v>
      </c>
      <c r="M287" s="1">
        <v>8</v>
      </c>
      <c r="N287" s="1" t="str">
        <f>+VLOOKUP(O287,Product!$A$1:$B$26,2,0)</f>
        <v>Magis</v>
      </c>
      <c r="O287" s="1">
        <v>12</v>
      </c>
      <c r="P287" s="11">
        <v>3673659</v>
      </c>
      <c r="Q287" s="3">
        <v>367365.9</v>
      </c>
      <c r="R287" s="1">
        <v>41861</v>
      </c>
      <c r="S287" s="4">
        <v>386.45763888888899</v>
      </c>
      <c r="T287" s="1">
        <v>2015</v>
      </c>
      <c r="U287" s="1">
        <v>8</v>
      </c>
      <c r="V287" s="1" t="s">
        <v>1004</v>
      </c>
    </row>
    <row r="288" spans="1:22" x14ac:dyDescent="0.25">
      <c r="A288" t="str">
        <f>VLOOKUP(C288,Opportunity!$A$1:$E$487,5,0)</f>
        <v>Small</v>
      </c>
      <c r="B288">
        <f>VLOOKUP(C288,Opportunity!$A$1:$E$487,3,0)</f>
        <v>90</v>
      </c>
      <c r="C288" s="1">
        <v>457</v>
      </c>
      <c r="D288" s="1" t="str">
        <f>+VLOOKUP(F288,'Sales Stage'!$A$1:$C$6,3,0)</f>
        <v>Lead</v>
      </c>
      <c r="E288" s="5">
        <f>+VLOOKUP(F288,'Sales Stage'!$A$1:$C$6,2,0)</f>
        <v>0.1</v>
      </c>
      <c r="F288" s="1">
        <v>1</v>
      </c>
      <c r="G288" s="1" t="str">
        <f>VLOOKUP(J288,Account!$A$1:$D$358,2,0)</f>
        <v>techiplex</v>
      </c>
      <c r="H288" s="1" t="str">
        <f>+VLOOKUP(J288,Account!$A$1:$C$358,3,0)</f>
        <v>Central</v>
      </c>
      <c r="I288" s="1" t="str">
        <f>+VLOOKUP(J288,Account!$A$1:$D$358,4,0)</f>
        <v>Large</v>
      </c>
      <c r="J288" s="1">
        <v>54</v>
      </c>
      <c r="K288" s="1" t="str">
        <f>VLOOKUP(M288,Partner!$A$1:$C$102,3,0)</f>
        <v>Yes</v>
      </c>
      <c r="L288" s="1" t="str">
        <f>VLOOKUP(M288,Partner!$A$1:$B$102,2,0)</f>
        <v>Sontaxon</v>
      </c>
      <c r="M288" s="1">
        <v>8</v>
      </c>
      <c r="N288" s="1" t="str">
        <f>+VLOOKUP(O288,Product!$A$1:$B$26,2,0)</f>
        <v>Abbas</v>
      </c>
      <c r="O288" s="1">
        <v>1</v>
      </c>
      <c r="P288" s="11">
        <v>1353549</v>
      </c>
      <c r="Q288" s="3">
        <v>135354.9</v>
      </c>
      <c r="R288" s="1">
        <v>41843</v>
      </c>
      <c r="S288" s="4">
        <v>465.45763888888899</v>
      </c>
      <c r="T288" s="1">
        <v>2015</v>
      </c>
      <c r="U288" s="1">
        <v>10</v>
      </c>
      <c r="V288" s="1" t="s">
        <v>1011</v>
      </c>
    </row>
    <row r="289" spans="1:22" x14ac:dyDescent="0.25">
      <c r="A289" t="str">
        <f>VLOOKUP(C289,Opportunity!$A$1:$E$487,5,0)</f>
        <v>Small</v>
      </c>
      <c r="B289">
        <f>VLOOKUP(C289,Opportunity!$A$1:$E$487,3,0)</f>
        <v>29</v>
      </c>
      <c r="C289" s="1">
        <v>458</v>
      </c>
      <c r="D289" s="1" t="str">
        <f>+VLOOKUP(F289,'Sales Stage'!$A$1:$C$6,3,0)</f>
        <v>Lead</v>
      </c>
      <c r="E289" s="5">
        <f>+VLOOKUP(F289,'Sales Stage'!$A$1:$C$6,2,0)</f>
        <v>0.1</v>
      </c>
      <c r="F289" s="1">
        <v>1</v>
      </c>
      <c r="G289" s="1" t="str">
        <f>VLOOKUP(J289,Account!$A$1:$D$358,2,0)</f>
        <v>techiplex</v>
      </c>
      <c r="H289" s="1" t="str">
        <f>+VLOOKUP(J289,Account!$A$1:$C$358,3,0)</f>
        <v>Central</v>
      </c>
      <c r="I289" s="1" t="str">
        <f>+VLOOKUP(J289,Account!$A$1:$D$358,4,0)</f>
        <v>Large</v>
      </c>
      <c r="J289" s="1">
        <v>54</v>
      </c>
      <c r="K289" s="1" t="str">
        <f>VLOOKUP(M289,Partner!$A$1:$C$102,3,0)</f>
        <v>Yes</v>
      </c>
      <c r="L289" s="1" t="str">
        <f>VLOOKUP(M289,Partner!$A$1:$B$102,2,0)</f>
        <v>Sontaxon</v>
      </c>
      <c r="M289" s="1">
        <v>8</v>
      </c>
      <c r="N289" s="1" t="str">
        <f>+VLOOKUP(O289,Product!$A$1:$B$26,2,0)</f>
        <v>Eligo</v>
      </c>
      <c r="O289" s="1">
        <v>5</v>
      </c>
      <c r="P289" s="11">
        <v>305329</v>
      </c>
      <c r="Q289" s="3">
        <v>30532.9</v>
      </c>
      <c r="R289" s="1">
        <v>41804</v>
      </c>
      <c r="S289" s="4">
        <v>504.45763888888899</v>
      </c>
      <c r="T289" s="1">
        <v>2015</v>
      </c>
      <c r="U289" s="1">
        <v>10</v>
      </c>
      <c r="V289" s="1" t="s">
        <v>1011</v>
      </c>
    </row>
    <row r="290" spans="1:22" x14ac:dyDescent="0.25">
      <c r="A290" t="str">
        <f>VLOOKUP(C290,Opportunity!$A$1:$E$487,5,0)</f>
        <v>Medium</v>
      </c>
      <c r="B290">
        <f>VLOOKUP(C290,Opportunity!$A$1:$E$487,3,0)</f>
        <v>278</v>
      </c>
      <c r="C290" s="1">
        <v>462</v>
      </c>
      <c r="D290" s="1" t="str">
        <f>+VLOOKUP(F290,'Sales Stage'!$A$1:$C$6,3,0)</f>
        <v>Lead</v>
      </c>
      <c r="E290" s="5">
        <f>+VLOOKUP(F290,'Sales Stage'!$A$1:$C$6,2,0)</f>
        <v>0.1</v>
      </c>
      <c r="F290" s="1">
        <v>1</v>
      </c>
      <c r="G290" s="1" t="str">
        <f>VLOOKUP(J290,Account!$A$1:$D$358,2,0)</f>
        <v>Voyaholdings</v>
      </c>
      <c r="H290" s="1" t="str">
        <f>+VLOOKUP(J290,Account!$A$1:$C$358,3,0)</f>
        <v>Central</v>
      </c>
      <c r="I290" s="1" t="str">
        <f>+VLOOKUP(J290,Account!$A$1:$D$358,4,0)</f>
        <v>Large</v>
      </c>
      <c r="J290" s="1">
        <v>347</v>
      </c>
      <c r="K290" s="1" t="str">
        <f>VLOOKUP(M290,Partner!$A$1:$C$102,3,0)</f>
        <v>Yes</v>
      </c>
      <c r="L290" s="1" t="str">
        <f>VLOOKUP(M290,Partner!$A$1:$B$102,2,0)</f>
        <v>Sontaxon</v>
      </c>
      <c r="M290" s="1">
        <v>8</v>
      </c>
      <c r="N290" s="1" t="str">
        <f>+VLOOKUP(O290,Product!$A$1:$B$26,2,0)</f>
        <v>Bellus</v>
      </c>
      <c r="O290" s="1">
        <v>23</v>
      </c>
      <c r="P290" s="11">
        <v>4716033</v>
      </c>
      <c r="Q290" s="3">
        <v>471603.3</v>
      </c>
      <c r="R290" s="1">
        <v>41684</v>
      </c>
      <c r="S290" s="4">
        <v>624.45763888888905</v>
      </c>
      <c r="T290" s="1">
        <v>2015</v>
      </c>
      <c r="U290" s="1">
        <v>10</v>
      </c>
      <c r="V290" s="1" t="s">
        <v>1011</v>
      </c>
    </row>
    <row r="291" spans="1:22" x14ac:dyDescent="0.25">
      <c r="A291" t="str">
        <f>VLOOKUP(C291,Opportunity!$A$1:$E$487,5,0)</f>
        <v>Small</v>
      </c>
      <c r="B291">
        <f>VLOOKUP(C291,Opportunity!$A$1:$E$487,3,0)</f>
        <v>148</v>
      </c>
      <c r="C291" s="1">
        <v>287</v>
      </c>
      <c r="D291" s="1" t="str">
        <f>+VLOOKUP(F291,'Sales Stage'!$A$1:$C$6,3,0)</f>
        <v>Lead</v>
      </c>
      <c r="E291" s="5">
        <f>+VLOOKUP(F291,'Sales Stage'!$A$1:$C$6,2,0)</f>
        <v>0.1</v>
      </c>
      <c r="F291" s="1">
        <v>1</v>
      </c>
      <c r="G291" s="1" t="str">
        <f>VLOOKUP(J291,Account!$A$1:$D$358,2,0)</f>
        <v>Daltla</v>
      </c>
      <c r="H291" s="1" t="str">
        <f>+VLOOKUP(J291,Account!$A$1:$C$358,3,0)</f>
        <v>Central</v>
      </c>
      <c r="I291" s="1" t="str">
        <f>+VLOOKUP(J291,Account!$A$1:$D$358,4,0)</f>
        <v>Large</v>
      </c>
      <c r="J291" s="1">
        <v>218</v>
      </c>
      <c r="K291" s="1" t="str">
        <f>VLOOKUP(M291,Partner!$A$1:$C$102,3,0)</f>
        <v>Yes</v>
      </c>
      <c r="L291" s="1" t="str">
        <f>VLOOKUP(M291,Partner!$A$1:$B$102,2,0)</f>
        <v>Sontaxon</v>
      </c>
      <c r="M291" s="1">
        <v>8</v>
      </c>
      <c r="N291" s="1" t="str">
        <f>+VLOOKUP(O291,Product!$A$1:$B$26,2,0)</f>
        <v>Aqua</v>
      </c>
      <c r="O291" s="1">
        <v>22</v>
      </c>
      <c r="P291" s="11">
        <v>2203900</v>
      </c>
      <c r="Q291" s="3">
        <v>220390</v>
      </c>
      <c r="R291" s="1">
        <v>41836</v>
      </c>
      <c r="S291" s="4">
        <v>441.45763888888899</v>
      </c>
      <c r="T291" s="1">
        <v>2015</v>
      </c>
      <c r="U291" s="1">
        <v>9</v>
      </c>
      <c r="V291" s="1" t="s">
        <v>1014</v>
      </c>
    </row>
    <row r="292" spans="1:22" x14ac:dyDescent="0.25">
      <c r="A292" t="str">
        <f>VLOOKUP(C292,Opportunity!$A$1:$E$487,5,0)</f>
        <v>Large</v>
      </c>
      <c r="B292">
        <f>VLOOKUP(C292,Opportunity!$A$1:$E$487,3,0)</f>
        <v>471</v>
      </c>
      <c r="C292" s="1">
        <v>281</v>
      </c>
      <c r="D292" s="1" t="str">
        <f>+VLOOKUP(F292,'Sales Stage'!$A$1:$C$6,3,0)</f>
        <v>Qualify</v>
      </c>
      <c r="E292" s="5">
        <f>+VLOOKUP(F292,'Sales Stage'!$A$1:$C$6,2,0)</f>
        <v>0.2</v>
      </c>
      <c r="F292" s="1">
        <v>2</v>
      </c>
      <c r="G292" s="1" t="str">
        <f>VLOOKUP(J292,Account!$A$1:$D$358,2,0)</f>
        <v>Acetex</v>
      </c>
      <c r="H292" s="1" t="str">
        <f>+VLOOKUP(J292,Account!$A$1:$C$358,3,0)</f>
        <v>East</v>
      </c>
      <c r="I292" s="1" t="str">
        <f>+VLOOKUP(J292,Account!$A$1:$D$358,4,0)</f>
        <v>Strategic</v>
      </c>
      <c r="J292" s="1">
        <v>53</v>
      </c>
      <c r="K292" s="1" t="str">
        <f>VLOOKUP(M292,Partner!$A$1:$C$102,3,0)</f>
        <v>Yes</v>
      </c>
      <c r="L292" s="1" t="str">
        <f>VLOOKUP(M292,Partner!$A$1:$B$102,2,0)</f>
        <v>Sontaxon</v>
      </c>
      <c r="M292" s="1">
        <v>8</v>
      </c>
      <c r="N292" s="1" t="str">
        <f>+VLOOKUP(O292,Product!$A$1:$B$26,2,0)</f>
        <v>Talus</v>
      </c>
      <c r="O292" s="1">
        <v>19</v>
      </c>
      <c r="P292" s="11">
        <v>10420204</v>
      </c>
      <c r="Q292" s="3">
        <v>2084040.8</v>
      </c>
      <c r="R292" s="1">
        <v>41863</v>
      </c>
      <c r="S292" s="4">
        <v>414.45763888888899</v>
      </c>
      <c r="T292" s="1">
        <v>2015</v>
      </c>
      <c r="U292" s="1">
        <v>9</v>
      </c>
      <c r="V292" s="1" t="s">
        <v>1014</v>
      </c>
    </row>
    <row r="293" spans="1:22" x14ac:dyDescent="0.25">
      <c r="A293" t="str">
        <f>VLOOKUP(C293,Opportunity!$A$1:$E$487,5,0)</f>
        <v>Small</v>
      </c>
      <c r="B293">
        <f>VLOOKUP(C293,Opportunity!$A$1:$E$487,3,0)</f>
        <v>99</v>
      </c>
      <c r="C293" s="1">
        <v>258</v>
      </c>
      <c r="D293" s="1" t="str">
        <f>+VLOOKUP(F293,'Sales Stage'!$A$1:$C$6,3,0)</f>
        <v>Lead</v>
      </c>
      <c r="E293" s="5">
        <f>+VLOOKUP(F293,'Sales Stage'!$A$1:$C$6,2,0)</f>
        <v>0.1</v>
      </c>
      <c r="F293" s="1">
        <v>1</v>
      </c>
      <c r="G293" s="1" t="str">
        <f>VLOOKUP(J293,Account!$A$1:$D$358,2,0)</f>
        <v>Sumcity</v>
      </c>
      <c r="H293" s="1" t="str">
        <f>+VLOOKUP(J293,Account!$A$1:$C$358,3,0)</f>
        <v>East</v>
      </c>
      <c r="I293" s="1" t="str">
        <f>+VLOOKUP(J293,Account!$A$1:$D$358,4,0)</f>
        <v>Large</v>
      </c>
      <c r="J293" s="1">
        <v>105</v>
      </c>
      <c r="K293" s="1" t="str">
        <f>VLOOKUP(M293,Partner!$A$1:$C$102,3,0)</f>
        <v>Yes</v>
      </c>
      <c r="L293" s="1" t="str">
        <f>VLOOKUP(M293,Partner!$A$1:$B$102,2,0)</f>
        <v>Sontaxon</v>
      </c>
      <c r="M293" s="1">
        <v>8</v>
      </c>
      <c r="N293" s="1" t="str">
        <f>+VLOOKUP(O293,Product!$A$1:$B$26,2,0)</f>
        <v>Maximus</v>
      </c>
      <c r="O293" s="1">
        <v>25</v>
      </c>
      <c r="P293" s="11">
        <v>1456290</v>
      </c>
      <c r="Q293" s="3">
        <v>145629</v>
      </c>
      <c r="R293" s="1">
        <v>41689</v>
      </c>
      <c r="S293" s="4">
        <v>588.45763888888905</v>
      </c>
      <c r="T293" s="1">
        <v>2015</v>
      </c>
      <c r="U293" s="1">
        <v>9</v>
      </c>
      <c r="V293" s="1" t="s">
        <v>1014</v>
      </c>
    </row>
    <row r="294" spans="1:22" x14ac:dyDescent="0.25">
      <c r="A294" t="str">
        <f>VLOOKUP(C294,Opportunity!$A$1:$E$487,5,0)</f>
        <v>Large</v>
      </c>
      <c r="B294">
        <f>VLOOKUP(C294,Opportunity!$A$1:$E$487,3,0)</f>
        <v>379</v>
      </c>
      <c r="C294" s="1">
        <v>235</v>
      </c>
      <c r="D294" s="1" t="str">
        <f>+VLOOKUP(F294,'Sales Stage'!$A$1:$C$6,3,0)</f>
        <v>Lead</v>
      </c>
      <c r="E294" s="5">
        <f>+VLOOKUP(F294,'Sales Stage'!$A$1:$C$6,2,0)</f>
        <v>0.1</v>
      </c>
      <c r="F294" s="1">
        <v>1</v>
      </c>
      <c r="G294" s="1" t="str">
        <f>VLOOKUP(J294,Account!$A$1:$D$358,2,0)</f>
        <v>Technocan</v>
      </c>
      <c r="H294" s="1" t="str">
        <f>+VLOOKUP(J294,Account!$A$1:$C$358,3,0)</f>
        <v>East</v>
      </c>
      <c r="I294" s="1" t="str">
        <f>+VLOOKUP(J294,Account!$A$1:$D$358,4,0)</f>
        <v>Large</v>
      </c>
      <c r="J294" s="1">
        <v>187</v>
      </c>
      <c r="K294" s="1" t="str">
        <f>VLOOKUP(M294,Partner!$A$1:$C$102,3,0)</f>
        <v>Yes</v>
      </c>
      <c r="L294" s="1" t="str">
        <f>VLOOKUP(M294,Partner!$A$1:$B$102,2,0)</f>
        <v>Sontaxon</v>
      </c>
      <c r="M294" s="1">
        <v>8</v>
      </c>
      <c r="N294" s="1" t="str">
        <f>+VLOOKUP(O294,Product!$A$1:$B$26,2,0)</f>
        <v>Ignis</v>
      </c>
      <c r="O294" s="1">
        <v>9</v>
      </c>
      <c r="P294" s="11">
        <v>6794643</v>
      </c>
      <c r="Q294" s="3">
        <v>679464.3</v>
      </c>
      <c r="R294" s="1">
        <v>41765</v>
      </c>
      <c r="S294" s="4">
        <v>512.45763888888905</v>
      </c>
      <c r="T294" s="1">
        <v>2015</v>
      </c>
      <c r="U294" s="1">
        <v>9</v>
      </c>
      <c r="V294" s="1" t="s">
        <v>1014</v>
      </c>
    </row>
    <row r="295" spans="1:22" x14ac:dyDescent="0.25">
      <c r="A295" t="str">
        <f>VLOOKUP(C295,Opportunity!$A$1:$E$487,5,0)</f>
        <v>Small</v>
      </c>
      <c r="B295">
        <f>VLOOKUP(C295,Opportunity!$A$1:$E$487,3,0)</f>
        <v>31</v>
      </c>
      <c r="C295" s="1">
        <v>246</v>
      </c>
      <c r="D295" s="1" t="str">
        <f>+VLOOKUP(F295,'Sales Stage'!$A$1:$C$6,3,0)</f>
        <v>Lead</v>
      </c>
      <c r="E295" s="5">
        <f>+VLOOKUP(F295,'Sales Stage'!$A$1:$C$6,2,0)</f>
        <v>0.1</v>
      </c>
      <c r="F295" s="1">
        <v>1</v>
      </c>
      <c r="G295" s="1" t="str">
        <f>VLOOKUP(J295,Account!$A$1:$D$358,2,0)</f>
        <v>Hotunidax</v>
      </c>
      <c r="H295" s="1" t="str">
        <f>+VLOOKUP(J295,Account!$A$1:$C$358,3,0)</f>
        <v>East</v>
      </c>
      <c r="I295" s="1" t="str">
        <f>+VLOOKUP(J295,Account!$A$1:$D$358,4,0)</f>
        <v>Small &amp; Medium</v>
      </c>
      <c r="J295" s="1">
        <v>197</v>
      </c>
      <c r="K295" s="1" t="str">
        <f>VLOOKUP(M295,Partner!$A$1:$C$102,3,0)</f>
        <v>Yes</v>
      </c>
      <c r="L295" s="1" t="str">
        <f>VLOOKUP(M295,Partner!$A$1:$B$102,2,0)</f>
        <v>Sontaxon</v>
      </c>
      <c r="M295" s="1">
        <v>8</v>
      </c>
      <c r="N295" s="1" t="str">
        <f>+VLOOKUP(O295,Product!$A$1:$B$26,2,0)</f>
        <v>Aqua</v>
      </c>
      <c r="O295" s="1">
        <v>22</v>
      </c>
      <c r="P295" s="11">
        <v>328421</v>
      </c>
      <c r="Q295" s="3">
        <v>32842.1</v>
      </c>
      <c r="R295" s="1">
        <v>41643</v>
      </c>
      <c r="S295" s="4">
        <v>634.45763888888905</v>
      </c>
      <c r="T295" s="1">
        <v>2015</v>
      </c>
      <c r="U295" s="1">
        <v>9</v>
      </c>
      <c r="V295" s="1" t="s">
        <v>1014</v>
      </c>
    </row>
    <row r="296" spans="1:22" x14ac:dyDescent="0.25">
      <c r="A296" t="str">
        <f>VLOOKUP(C296,Opportunity!$A$1:$E$487,5,0)</f>
        <v>Small</v>
      </c>
      <c r="B296">
        <f>VLOOKUP(C296,Opportunity!$A$1:$E$487,3,0)</f>
        <v>30</v>
      </c>
      <c r="C296" s="1">
        <v>257</v>
      </c>
      <c r="D296" s="1" t="str">
        <f>+VLOOKUP(F296,'Sales Stage'!$A$1:$C$6,3,0)</f>
        <v>Lead</v>
      </c>
      <c r="E296" s="5">
        <f>+VLOOKUP(F296,'Sales Stage'!$A$1:$C$6,2,0)</f>
        <v>0.1</v>
      </c>
      <c r="F296" s="1">
        <v>1</v>
      </c>
      <c r="G296" s="1" t="str">
        <f>VLOOKUP(J296,Account!$A$1:$D$358,2,0)</f>
        <v>Conzumtex</v>
      </c>
      <c r="H296" s="1" t="str">
        <f>+VLOOKUP(J296,Account!$A$1:$C$358,3,0)</f>
        <v>East</v>
      </c>
      <c r="I296" s="1" t="str">
        <f>+VLOOKUP(J296,Account!$A$1:$D$358,4,0)</f>
        <v>Small &amp; Medium</v>
      </c>
      <c r="J296" s="1">
        <v>206</v>
      </c>
      <c r="K296" s="1" t="str">
        <f>VLOOKUP(M296,Partner!$A$1:$C$102,3,0)</f>
        <v>Yes</v>
      </c>
      <c r="L296" s="1" t="str">
        <f>VLOOKUP(M296,Partner!$A$1:$B$102,2,0)</f>
        <v>Sontaxon</v>
      </c>
      <c r="M296" s="1">
        <v>8</v>
      </c>
      <c r="N296" s="1" t="str">
        <f>+VLOOKUP(O296,Product!$A$1:$B$26,2,0)</f>
        <v>Juvenis</v>
      </c>
      <c r="O296" s="1">
        <v>10</v>
      </c>
      <c r="P296" s="11">
        <v>319833</v>
      </c>
      <c r="Q296" s="3">
        <v>31983.3</v>
      </c>
      <c r="R296" s="1">
        <v>41688</v>
      </c>
      <c r="S296" s="4">
        <v>589.45763888888905</v>
      </c>
      <c r="T296" s="1">
        <v>2015</v>
      </c>
      <c r="U296" s="1">
        <v>9</v>
      </c>
      <c r="V296" s="1" t="s">
        <v>1014</v>
      </c>
    </row>
    <row r="297" spans="1:22" x14ac:dyDescent="0.25">
      <c r="A297" t="str">
        <f>VLOOKUP(C297,Opportunity!$A$1:$E$487,5,0)</f>
        <v>Small</v>
      </c>
      <c r="B297">
        <f>VLOOKUP(C297,Opportunity!$A$1:$E$487,3,0)</f>
        <v>156</v>
      </c>
      <c r="C297" s="1">
        <v>280</v>
      </c>
      <c r="D297" s="1" t="str">
        <f>+VLOOKUP(F297,'Sales Stage'!$A$1:$C$6,3,0)</f>
        <v>Lead</v>
      </c>
      <c r="E297" s="5">
        <f>+VLOOKUP(F297,'Sales Stage'!$A$1:$C$6,2,0)</f>
        <v>0.1</v>
      </c>
      <c r="F297" s="1">
        <v>1</v>
      </c>
      <c r="G297" s="1" t="str">
        <f>VLOOKUP(J297,Account!$A$1:$D$358,2,0)</f>
        <v>Reddex</v>
      </c>
      <c r="H297" s="1" t="str">
        <f>+VLOOKUP(J297,Account!$A$1:$C$358,3,0)</f>
        <v>East</v>
      </c>
      <c r="I297" s="1" t="str">
        <f>+VLOOKUP(J297,Account!$A$1:$D$358,4,0)</f>
        <v>Strategic</v>
      </c>
      <c r="J297" s="1">
        <v>224</v>
      </c>
      <c r="K297" s="1" t="str">
        <f>VLOOKUP(M297,Partner!$A$1:$C$102,3,0)</f>
        <v>Yes</v>
      </c>
      <c r="L297" s="1" t="str">
        <f>VLOOKUP(M297,Partner!$A$1:$B$102,2,0)</f>
        <v>Sontaxon</v>
      </c>
      <c r="M297" s="1">
        <v>8</v>
      </c>
      <c r="N297" s="1" t="str">
        <f>+VLOOKUP(O297,Product!$A$1:$B$26,2,0)</f>
        <v>Campana</v>
      </c>
      <c r="O297" s="1">
        <v>3</v>
      </c>
      <c r="P297" s="11">
        <v>2379340</v>
      </c>
      <c r="Q297" s="3">
        <v>237934</v>
      </c>
      <c r="R297" s="1">
        <v>41912</v>
      </c>
      <c r="S297" s="4">
        <v>365.45763888888899</v>
      </c>
      <c r="T297" s="1">
        <v>2015</v>
      </c>
      <c r="U297" s="1">
        <v>9</v>
      </c>
      <c r="V297" s="1" t="s">
        <v>1014</v>
      </c>
    </row>
    <row r="298" spans="1:22" x14ac:dyDescent="0.25">
      <c r="A298" t="str">
        <f>VLOOKUP(C298,Opportunity!$A$1:$E$487,5,0)</f>
        <v>Large</v>
      </c>
      <c r="B298">
        <f>VLOOKUP(C298,Opportunity!$A$1:$E$487,3,0)</f>
        <v>449</v>
      </c>
      <c r="C298" s="1">
        <v>283</v>
      </c>
      <c r="D298" s="1" t="str">
        <f>+VLOOKUP(F298,'Sales Stage'!$A$1:$C$6,3,0)</f>
        <v>Lead</v>
      </c>
      <c r="E298" s="5">
        <f>+VLOOKUP(F298,'Sales Stage'!$A$1:$C$6,2,0)</f>
        <v>0.1</v>
      </c>
      <c r="F298" s="1">
        <v>1</v>
      </c>
      <c r="G298" s="1" t="str">
        <f>VLOOKUP(J298,Account!$A$1:$D$358,2,0)</f>
        <v>can-house</v>
      </c>
      <c r="H298" s="1" t="str">
        <f>+VLOOKUP(J298,Account!$A$1:$C$358,3,0)</f>
        <v>East</v>
      </c>
      <c r="I298" s="1" t="str">
        <f>+VLOOKUP(J298,Account!$A$1:$D$358,4,0)</f>
        <v>Large</v>
      </c>
      <c r="J298" s="1">
        <v>226</v>
      </c>
      <c r="K298" s="1" t="str">
        <f>VLOOKUP(M298,Partner!$A$1:$C$102,3,0)</f>
        <v>Yes</v>
      </c>
      <c r="L298" s="1" t="str">
        <f>VLOOKUP(M298,Partner!$A$1:$B$102,2,0)</f>
        <v>Sontaxon</v>
      </c>
      <c r="M298" s="1">
        <v>8</v>
      </c>
      <c r="N298" s="1" t="str">
        <f>+VLOOKUP(O298,Product!$A$1:$B$26,2,0)</f>
        <v>Umbra</v>
      </c>
      <c r="O298" s="1">
        <v>20</v>
      </c>
      <c r="P298" s="11">
        <v>9254244</v>
      </c>
      <c r="Q298" s="3">
        <v>925424.4</v>
      </c>
      <c r="R298" s="1">
        <v>41758</v>
      </c>
      <c r="S298" s="4">
        <v>519.45763888888905</v>
      </c>
      <c r="T298" s="1">
        <v>2015</v>
      </c>
      <c r="U298" s="1">
        <v>9</v>
      </c>
      <c r="V298" s="1" t="s">
        <v>1014</v>
      </c>
    </row>
    <row r="299" spans="1:22" x14ac:dyDescent="0.25">
      <c r="A299" t="str">
        <f>VLOOKUP(C299,Opportunity!$A$1:$E$487,5,0)</f>
        <v>Large</v>
      </c>
      <c r="B299">
        <f>VLOOKUP(C299,Opportunity!$A$1:$E$487,3,0)</f>
        <v>451</v>
      </c>
      <c r="C299" s="1">
        <v>224</v>
      </c>
      <c r="D299" s="1" t="str">
        <f>+VLOOKUP(F299,'Sales Stage'!$A$1:$C$6,3,0)</f>
        <v>Solution</v>
      </c>
      <c r="E299" s="5">
        <f>+VLOOKUP(F299,'Sales Stage'!$A$1:$C$6,2,0)</f>
        <v>0.4</v>
      </c>
      <c r="F299" s="1">
        <v>3</v>
      </c>
      <c r="G299" s="1" t="str">
        <f>VLOOKUP(J299,Account!$A$1:$D$358,2,0)</f>
        <v>Lanetrans</v>
      </c>
      <c r="H299" s="1" t="str">
        <f>+VLOOKUP(J299,Account!$A$1:$C$358,3,0)</f>
        <v>East</v>
      </c>
      <c r="I299" s="1" t="str">
        <f>+VLOOKUP(J299,Account!$A$1:$D$358,4,0)</f>
        <v>Strategic</v>
      </c>
      <c r="J299" s="1">
        <v>14</v>
      </c>
      <c r="K299" s="1" t="str">
        <f>VLOOKUP(M299,Partner!$A$1:$C$102,3,0)</f>
        <v>Yes</v>
      </c>
      <c r="L299" s="1" t="str">
        <f>VLOOKUP(M299,Partner!$A$1:$B$102,2,0)</f>
        <v>Sontaxon</v>
      </c>
      <c r="M299" s="1">
        <v>8</v>
      </c>
      <c r="N299" s="1" t="str">
        <f>+VLOOKUP(O299,Product!$A$1:$B$26,2,0)</f>
        <v>Aqua</v>
      </c>
      <c r="O299" s="1">
        <v>22</v>
      </c>
      <c r="P299" s="11">
        <v>9303462</v>
      </c>
      <c r="Q299" s="3">
        <v>3721384.8</v>
      </c>
      <c r="R299" s="1">
        <v>41763</v>
      </c>
      <c r="S299" s="4">
        <v>514.45763888888905</v>
      </c>
      <c r="T299" s="1">
        <v>2015</v>
      </c>
      <c r="U299" s="1">
        <v>9</v>
      </c>
      <c r="V299" s="1" t="s">
        <v>1014</v>
      </c>
    </row>
    <row r="300" spans="1:22" x14ac:dyDescent="0.25">
      <c r="A300" t="str">
        <f>VLOOKUP(C300,Opportunity!$A$1:$E$487,5,0)</f>
        <v>Large</v>
      </c>
      <c r="B300">
        <f>VLOOKUP(C300,Opportunity!$A$1:$E$487,3,0)</f>
        <v>470</v>
      </c>
      <c r="C300" s="1">
        <v>454</v>
      </c>
      <c r="D300" s="1" t="str">
        <f>+VLOOKUP(F300,'Sales Stage'!$A$1:$C$6,3,0)</f>
        <v>Lead</v>
      </c>
      <c r="E300" s="5">
        <f>+VLOOKUP(F300,'Sales Stage'!$A$1:$C$6,2,0)</f>
        <v>0.1</v>
      </c>
      <c r="F300" s="1">
        <v>1</v>
      </c>
      <c r="G300" s="1" t="str">
        <f>VLOOKUP(J300,Account!$A$1:$D$358,2,0)</f>
        <v>Standrill</v>
      </c>
      <c r="H300" s="1" t="str">
        <f>+VLOOKUP(J300,Account!$A$1:$C$358,3,0)</f>
        <v>East</v>
      </c>
      <c r="I300" s="1" t="str">
        <f>+VLOOKUP(J300,Account!$A$1:$D$358,4,0)</f>
        <v>Small &amp; Medium</v>
      </c>
      <c r="J300" s="1">
        <v>118</v>
      </c>
      <c r="K300" s="1" t="str">
        <f>VLOOKUP(M300,Partner!$A$1:$C$102,3,0)</f>
        <v>Yes</v>
      </c>
      <c r="L300" s="1" t="str">
        <f>VLOOKUP(M300,Partner!$A$1:$B$102,2,0)</f>
        <v>Sontaxon</v>
      </c>
      <c r="M300" s="1">
        <v>8</v>
      </c>
      <c r="N300" s="1" t="str">
        <f>+VLOOKUP(O300,Product!$A$1:$B$26,2,0)</f>
        <v>Ignis</v>
      </c>
      <c r="O300" s="1">
        <v>9</v>
      </c>
      <c r="P300" s="11">
        <v>10344442</v>
      </c>
      <c r="Q300" s="3">
        <v>1034444.2</v>
      </c>
      <c r="R300" s="1">
        <v>41789</v>
      </c>
      <c r="S300" s="4">
        <v>488.45763888888899</v>
      </c>
      <c r="T300" s="1">
        <v>2015</v>
      </c>
      <c r="U300" s="1">
        <v>9</v>
      </c>
      <c r="V300" s="1" t="s">
        <v>1014</v>
      </c>
    </row>
    <row r="301" spans="1:22" x14ac:dyDescent="0.25">
      <c r="A301" t="str">
        <f>VLOOKUP(C301,Opportunity!$A$1:$E$487,5,0)</f>
        <v>Large</v>
      </c>
      <c r="B301">
        <f>VLOOKUP(C301,Opportunity!$A$1:$E$487,3,0)</f>
        <v>400</v>
      </c>
      <c r="C301" s="1">
        <v>472</v>
      </c>
      <c r="D301" s="1" t="str">
        <f>+VLOOKUP(F301,'Sales Stage'!$A$1:$C$6,3,0)</f>
        <v>Qualify</v>
      </c>
      <c r="E301" s="5">
        <f>+VLOOKUP(F301,'Sales Stage'!$A$1:$C$6,2,0)</f>
        <v>0.2</v>
      </c>
      <c r="F301" s="1">
        <v>2</v>
      </c>
      <c r="G301" s="1" t="str">
        <f>VLOOKUP(J301,Account!$A$1:$D$358,2,0)</f>
        <v>Stanfase</v>
      </c>
      <c r="H301" s="1" t="str">
        <f>+VLOOKUP(J301,Account!$A$1:$C$358,3,0)</f>
        <v>East</v>
      </c>
      <c r="I301" s="1" t="str">
        <f>+VLOOKUP(J301,Account!$A$1:$D$358,4,0)</f>
        <v>Strategic</v>
      </c>
      <c r="J301" s="1">
        <v>17</v>
      </c>
      <c r="K301" s="1" t="str">
        <f>VLOOKUP(M301,Partner!$A$1:$C$102,3,0)</f>
        <v>Yes</v>
      </c>
      <c r="L301" s="1" t="str">
        <f>VLOOKUP(M301,Partner!$A$1:$B$102,2,0)</f>
        <v>Sontaxon</v>
      </c>
      <c r="M301" s="1">
        <v>8</v>
      </c>
      <c r="N301" s="1" t="str">
        <f>+VLOOKUP(O301,Product!$A$1:$B$26,2,0)</f>
        <v>Maximus</v>
      </c>
      <c r="O301" s="1">
        <v>25</v>
      </c>
      <c r="P301" s="11">
        <v>7486925</v>
      </c>
      <c r="Q301" s="3">
        <v>1497385</v>
      </c>
      <c r="R301" s="1">
        <v>41687</v>
      </c>
      <c r="S301" s="4">
        <v>554.29166666666401</v>
      </c>
      <c r="T301" s="1">
        <v>2015</v>
      </c>
      <c r="U301" s="1">
        <v>8</v>
      </c>
      <c r="V301" s="1" t="s">
        <v>1004</v>
      </c>
    </row>
    <row r="302" spans="1:22" x14ac:dyDescent="0.25">
      <c r="A302" t="str">
        <f>VLOOKUP(C302,Opportunity!$A$1:$E$487,5,0)</f>
        <v>Large</v>
      </c>
      <c r="B302">
        <f>VLOOKUP(C302,Opportunity!$A$1:$E$487,3,0)</f>
        <v>391</v>
      </c>
      <c r="C302" s="1">
        <v>267</v>
      </c>
      <c r="D302" s="1" t="str">
        <f>+VLOOKUP(F302,'Sales Stage'!$A$1:$C$6,3,0)</f>
        <v>Lead</v>
      </c>
      <c r="E302" s="5">
        <f>+VLOOKUP(F302,'Sales Stage'!$A$1:$C$6,2,0)</f>
        <v>0.1</v>
      </c>
      <c r="F302" s="1">
        <v>1</v>
      </c>
      <c r="G302" s="1" t="str">
        <f>VLOOKUP(J302,Account!$A$1:$D$358,2,0)</f>
        <v>Fasehotzap</v>
      </c>
      <c r="H302" s="1" t="str">
        <f>+VLOOKUP(J302,Account!$A$1:$C$358,3,0)</f>
        <v>East</v>
      </c>
      <c r="I302" s="1" t="str">
        <f>+VLOOKUP(J302,Account!$A$1:$D$358,4,0)</f>
        <v>Strategic</v>
      </c>
      <c r="J302" s="1">
        <v>212</v>
      </c>
      <c r="K302" s="1" t="str">
        <f>VLOOKUP(M302,Partner!$A$1:$C$102,3,0)</f>
        <v>Yes</v>
      </c>
      <c r="L302" s="1" t="str">
        <f>VLOOKUP(M302,Partner!$A$1:$B$102,2,0)</f>
        <v>Sontaxon</v>
      </c>
      <c r="M302" s="1">
        <v>8</v>
      </c>
      <c r="N302" s="1" t="str">
        <f>+VLOOKUP(O302,Product!$A$1:$B$26,2,0)</f>
        <v>Habitus</v>
      </c>
      <c r="O302" s="1">
        <v>8</v>
      </c>
      <c r="P302" s="11">
        <v>7195385</v>
      </c>
      <c r="Q302" s="3">
        <v>719538.5</v>
      </c>
      <c r="R302" s="1">
        <v>41776</v>
      </c>
      <c r="S302" s="4">
        <v>440.29166666666401</v>
      </c>
      <c r="T302" s="1">
        <v>2015</v>
      </c>
      <c r="U302" s="1">
        <v>7</v>
      </c>
      <c r="V302" s="1" t="s">
        <v>1012</v>
      </c>
    </row>
    <row r="303" spans="1:22" x14ac:dyDescent="0.25">
      <c r="A303" t="str">
        <f>VLOOKUP(C303,Opportunity!$A$1:$E$487,5,0)</f>
        <v>Large</v>
      </c>
      <c r="B303">
        <f>VLOOKUP(C303,Opportunity!$A$1:$E$487,3,0)</f>
        <v>380</v>
      </c>
      <c r="C303" s="1">
        <v>275</v>
      </c>
      <c r="D303" s="1" t="str">
        <f>+VLOOKUP(F303,'Sales Stage'!$A$1:$C$6,3,0)</f>
        <v>Qualify</v>
      </c>
      <c r="E303" s="5">
        <f>+VLOOKUP(F303,'Sales Stage'!$A$1:$C$6,2,0)</f>
        <v>0.2</v>
      </c>
      <c r="F303" s="1">
        <v>2</v>
      </c>
      <c r="G303" s="1" t="str">
        <f>VLOOKUP(J303,Account!$A$1:$D$358,2,0)</f>
        <v>Labcom</v>
      </c>
      <c r="H303" s="1" t="str">
        <f>+VLOOKUP(J303,Account!$A$1:$C$358,3,0)</f>
        <v>East</v>
      </c>
      <c r="I303" s="1" t="str">
        <f>+VLOOKUP(J303,Account!$A$1:$D$358,4,0)</f>
        <v>Large</v>
      </c>
      <c r="J303" s="1">
        <v>219</v>
      </c>
      <c r="K303" s="1" t="str">
        <f>VLOOKUP(M303,Partner!$A$1:$C$102,3,0)</f>
        <v>Yes</v>
      </c>
      <c r="L303" s="1" t="str">
        <f>VLOOKUP(M303,Partner!$A$1:$B$102,2,0)</f>
        <v>Sontaxon</v>
      </c>
      <c r="M303" s="1">
        <v>8</v>
      </c>
      <c r="N303" s="1" t="str">
        <f>+VLOOKUP(O303,Product!$A$1:$B$26,2,0)</f>
        <v>Umbra</v>
      </c>
      <c r="O303" s="1">
        <v>20</v>
      </c>
      <c r="P303" s="11">
        <v>6818253</v>
      </c>
      <c r="Q303" s="3">
        <v>1363650.6</v>
      </c>
      <c r="R303" s="1">
        <v>41779</v>
      </c>
      <c r="S303" s="4">
        <v>437.29166666666401</v>
      </c>
      <c r="T303" s="1">
        <v>2015</v>
      </c>
      <c r="U303" s="1">
        <v>7</v>
      </c>
      <c r="V303" s="1" t="s">
        <v>1012</v>
      </c>
    </row>
    <row r="304" spans="1:22" x14ac:dyDescent="0.25">
      <c r="A304" t="str">
        <f>VLOOKUP(C304,Opportunity!$A$1:$E$487,5,0)</f>
        <v>Medium</v>
      </c>
      <c r="B304">
        <f>VLOOKUP(C304,Opportunity!$A$1:$E$487,3,0)</f>
        <v>206</v>
      </c>
      <c r="C304" s="1">
        <v>252</v>
      </c>
      <c r="D304" s="1" t="str">
        <f>+VLOOKUP(F304,'Sales Stage'!$A$1:$C$6,3,0)</f>
        <v>Qualify</v>
      </c>
      <c r="E304" s="5">
        <f>+VLOOKUP(F304,'Sales Stage'!$A$1:$C$6,2,0)</f>
        <v>0.2</v>
      </c>
      <c r="F304" s="1">
        <v>2</v>
      </c>
      <c r="G304" s="1" t="str">
        <f>VLOOKUP(J304,Account!$A$1:$D$358,2,0)</f>
        <v>Techiway</v>
      </c>
      <c r="H304" s="1" t="str">
        <f>+VLOOKUP(J304,Account!$A$1:$C$358,3,0)</f>
        <v>East</v>
      </c>
      <c r="I304" s="1" t="str">
        <f>+VLOOKUP(J304,Account!$A$1:$D$358,4,0)</f>
        <v>Small &amp; Medium</v>
      </c>
      <c r="J304" s="1">
        <v>202</v>
      </c>
      <c r="K304" s="1" t="str">
        <f>VLOOKUP(M304,Partner!$A$1:$C$102,3,0)</f>
        <v>Yes</v>
      </c>
      <c r="L304" s="1" t="str">
        <f>VLOOKUP(M304,Partner!$A$1:$B$102,2,0)</f>
        <v>Sontaxon</v>
      </c>
      <c r="M304" s="1">
        <v>8</v>
      </c>
      <c r="N304" s="1" t="str">
        <f>+VLOOKUP(O304,Product!$A$1:$B$26,2,0)</f>
        <v>Maximus</v>
      </c>
      <c r="O304" s="1">
        <v>25</v>
      </c>
      <c r="P304" s="11">
        <v>3334564</v>
      </c>
      <c r="Q304" s="3">
        <v>666912.80000000005</v>
      </c>
      <c r="R304" s="1">
        <v>41704</v>
      </c>
      <c r="S304" s="4">
        <v>512.29166666666401</v>
      </c>
      <c r="T304" s="1">
        <v>2015</v>
      </c>
      <c r="U304" s="1">
        <v>7</v>
      </c>
      <c r="V304" s="1" t="s">
        <v>1012</v>
      </c>
    </row>
    <row r="305" spans="1:22" x14ac:dyDescent="0.25">
      <c r="A305" t="str">
        <f>VLOOKUP(C305,Opportunity!$A$1:$E$487,5,0)</f>
        <v>Large</v>
      </c>
      <c r="B305">
        <f>VLOOKUP(C305,Opportunity!$A$1:$E$487,3,0)</f>
        <v>440</v>
      </c>
      <c r="C305" s="1">
        <v>284</v>
      </c>
      <c r="D305" s="1" t="str">
        <f>+VLOOKUP(F305,'Sales Stage'!$A$1:$C$6,3,0)</f>
        <v>Lead</v>
      </c>
      <c r="E305" s="5">
        <f>+VLOOKUP(F305,'Sales Stage'!$A$1:$C$6,2,0)</f>
        <v>0.1</v>
      </c>
      <c r="F305" s="1">
        <v>1</v>
      </c>
      <c r="G305" s="1" t="str">
        <f>VLOOKUP(J305,Account!$A$1:$D$358,2,0)</f>
        <v>kaycorporation</v>
      </c>
      <c r="H305" s="1" t="str">
        <f>+VLOOKUP(J305,Account!$A$1:$C$358,3,0)</f>
        <v>East</v>
      </c>
      <c r="I305" s="1" t="str">
        <f>+VLOOKUP(J305,Account!$A$1:$D$358,4,0)</f>
        <v>Strategic</v>
      </c>
      <c r="J305" s="1">
        <v>227</v>
      </c>
      <c r="K305" s="1" t="str">
        <f>VLOOKUP(M305,Partner!$A$1:$C$102,3,0)</f>
        <v>Yes</v>
      </c>
      <c r="L305" s="1" t="str">
        <f>VLOOKUP(M305,Partner!$A$1:$B$102,2,0)</f>
        <v>Sontaxon</v>
      </c>
      <c r="M305" s="1">
        <v>8</v>
      </c>
      <c r="N305" s="1" t="str">
        <f>+VLOOKUP(O305,Product!$A$1:$B$26,2,0)</f>
        <v>Eligo</v>
      </c>
      <c r="O305" s="1">
        <v>5</v>
      </c>
      <c r="P305" s="11">
        <v>8976166</v>
      </c>
      <c r="Q305" s="3">
        <v>897616.6</v>
      </c>
      <c r="R305" s="1">
        <v>41843</v>
      </c>
      <c r="S305" s="4">
        <v>373.29166666666401</v>
      </c>
      <c r="T305" s="1">
        <v>2015</v>
      </c>
      <c r="U305" s="1">
        <v>7</v>
      </c>
      <c r="V305" s="1" t="s">
        <v>1012</v>
      </c>
    </row>
    <row r="306" spans="1:22" x14ac:dyDescent="0.25">
      <c r="A306" t="str">
        <f>VLOOKUP(C306,Opportunity!$A$1:$E$487,5,0)</f>
        <v>Medium</v>
      </c>
      <c r="B306">
        <f>VLOOKUP(C306,Opportunity!$A$1:$E$487,3,0)</f>
        <v>195</v>
      </c>
      <c r="C306" s="1">
        <v>272</v>
      </c>
      <c r="D306" s="1" t="str">
        <f>+VLOOKUP(F306,'Sales Stage'!$A$1:$C$6,3,0)</f>
        <v>Qualify</v>
      </c>
      <c r="E306" s="5">
        <f>+VLOOKUP(F306,'Sales Stage'!$A$1:$C$6,2,0)</f>
        <v>0.2</v>
      </c>
      <c r="F306" s="1">
        <v>2</v>
      </c>
      <c r="G306" s="1" t="str">
        <f>VLOOKUP(J306,Account!$A$1:$D$358,2,0)</f>
        <v>Dongdox</v>
      </c>
      <c r="H306" s="1" t="str">
        <f>+VLOOKUP(J306,Account!$A$1:$C$358,3,0)</f>
        <v>East</v>
      </c>
      <c r="I306" s="1" t="str">
        <f>+VLOOKUP(J306,Account!$A$1:$D$358,4,0)</f>
        <v>Small &amp; Medium</v>
      </c>
      <c r="J306" s="1">
        <v>216</v>
      </c>
      <c r="K306" s="1" t="str">
        <f>VLOOKUP(M306,Partner!$A$1:$C$102,3,0)</f>
        <v>Yes</v>
      </c>
      <c r="L306" s="1" t="str">
        <f>VLOOKUP(M306,Partner!$A$1:$B$102,2,0)</f>
        <v>Sontaxon</v>
      </c>
      <c r="M306" s="1">
        <v>8</v>
      </c>
      <c r="N306" s="1" t="str">
        <f>+VLOOKUP(O306,Product!$A$1:$B$26,2,0)</f>
        <v>Basium</v>
      </c>
      <c r="O306" s="1">
        <v>2</v>
      </c>
      <c r="P306" s="11">
        <v>3185673</v>
      </c>
      <c r="Q306" s="3">
        <v>637134.6</v>
      </c>
      <c r="R306" s="1">
        <v>41688</v>
      </c>
      <c r="S306" s="4">
        <v>528.33333333333599</v>
      </c>
      <c r="T306" s="1">
        <v>2015</v>
      </c>
      <c r="U306" s="1">
        <v>7</v>
      </c>
      <c r="V306" s="1" t="s">
        <v>1012</v>
      </c>
    </row>
    <row r="307" spans="1:22" x14ac:dyDescent="0.25">
      <c r="A307" t="str">
        <f>VLOOKUP(C307,Opportunity!$A$1:$E$487,5,0)</f>
        <v>Large</v>
      </c>
      <c r="B307">
        <f>VLOOKUP(C307,Opportunity!$A$1:$E$487,3,0)</f>
        <v>432</v>
      </c>
      <c r="C307" s="1">
        <v>446</v>
      </c>
      <c r="D307" s="1" t="str">
        <f>+VLOOKUP(F307,'Sales Stage'!$A$1:$C$6,3,0)</f>
        <v>Lead</v>
      </c>
      <c r="E307" s="5">
        <f>+VLOOKUP(F307,'Sales Stage'!$A$1:$C$6,2,0)</f>
        <v>0.1</v>
      </c>
      <c r="F307" s="1">
        <v>1</v>
      </c>
      <c r="G307" s="1" t="str">
        <f>VLOOKUP(J307,Account!$A$1:$D$358,2,0)</f>
        <v>Freshtrans</v>
      </c>
      <c r="H307" s="1" t="str">
        <f>+VLOOKUP(J307,Account!$A$1:$C$358,3,0)</f>
        <v>Central</v>
      </c>
      <c r="I307" s="1" t="str">
        <f>+VLOOKUP(J307,Account!$A$1:$D$358,4,0)</f>
        <v>Small &amp; Medium</v>
      </c>
      <c r="J307" s="1">
        <v>342</v>
      </c>
      <c r="K307" s="1" t="str">
        <f>VLOOKUP(M307,Partner!$A$1:$C$102,3,0)</f>
        <v>Yes</v>
      </c>
      <c r="L307" s="1" t="str">
        <f>VLOOKUP(M307,Partner!$A$1:$B$102,2,0)</f>
        <v>Sontaxon</v>
      </c>
      <c r="M307" s="1">
        <v>8</v>
      </c>
      <c r="N307" s="1" t="str">
        <f>+VLOOKUP(O307,Product!$A$1:$B$26,2,0)</f>
        <v>Juvenis</v>
      </c>
      <c r="O307" s="1">
        <v>10</v>
      </c>
      <c r="P307" s="11">
        <v>8720248</v>
      </c>
      <c r="Q307" s="3">
        <v>872024.8</v>
      </c>
      <c r="R307" s="1">
        <v>41776</v>
      </c>
      <c r="S307" s="4">
        <v>440.33333333333599</v>
      </c>
      <c r="T307" s="1">
        <v>2015</v>
      </c>
      <c r="U307" s="1">
        <v>7</v>
      </c>
      <c r="V307" s="1" t="s">
        <v>1012</v>
      </c>
    </row>
    <row r="308" spans="1:22" x14ac:dyDescent="0.25">
      <c r="A308" t="str">
        <f>VLOOKUP(C308,Opportunity!$A$1:$E$487,5,0)</f>
        <v>Large</v>
      </c>
      <c r="B308">
        <f>VLOOKUP(C308,Opportunity!$A$1:$E$487,3,0)</f>
        <v>462</v>
      </c>
      <c r="C308" s="1">
        <v>442</v>
      </c>
      <c r="D308" s="1" t="str">
        <f>+VLOOKUP(F308,'Sales Stage'!$A$1:$C$6,3,0)</f>
        <v>Lead</v>
      </c>
      <c r="E308" s="5">
        <f>+VLOOKUP(F308,'Sales Stage'!$A$1:$C$6,2,0)</f>
        <v>0.1</v>
      </c>
      <c r="F308" s="1">
        <v>1</v>
      </c>
      <c r="G308" s="1" t="str">
        <f>VLOOKUP(J308,Account!$A$1:$D$358,2,0)</f>
        <v>Stripgreen</v>
      </c>
      <c r="H308" s="1" t="str">
        <f>+VLOOKUP(J308,Account!$A$1:$C$358,3,0)</f>
        <v>West</v>
      </c>
      <c r="I308" s="1" t="str">
        <f>+VLOOKUP(J308,Account!$A$1:$D$358,4,0)</f>
        <v>Strategic</v>
      </c>
      <c r="J308" s="1">
        <v>339</v>
      </c>
      <c r="K308" s="1" t="str">
        <f>VLOOKUP(M308,Partner!$A$1:$C$102,3,0)</f>
        <v>Yes</v>
      </c>
      <c r="L308" s="1" t="str">
        <f>VLOOKUP(M308,Partner!$A$1:$B$102,2,0)</f>
        <v>Sontaxon</v>
      </c>
      <c r="M308" s="1">
        <v>8</v>
      </c>
      <c r="N308" s="1" t="str">
        <f>+VLOOKUP(O308,Product!$A$1:$B$26,2,0)</f>
        <v>Aqua</v>
      </c>
      <c r="O308" s="1">
        <v>22</v>
      </c>
      <c r="P308" s="11">
        <v>9930347</v>
      </c>
      <c r="Q308" s="3">
        <v>993034.7</v>
      </c>
      <c r="R308" s="1">
        <v>41774</v>
      </c>
      <c r="S308" s="4">
        <v>442.33333333333599</v>
      </c>
      <c r="T308" s="1">
        <v>2015</v>
      </c>
      <c r="U308" s="1">
        <v>7</v>
      </c>
      <c r="V308" s="1" t="s">
        <v>1012</v>
      </c>
    </row>
    <row r="309" spans="1:22" x14ac:dyDescent="0.25">
      <c r="A309" t="str">
        <f>VLOOKUP(C309,Opportunity!$A$1:$E$487,5,0)</f>
        <v>Large</v>
      </c>
      <c r="B309">
        <f>VLOOKUP(C309,Opportunity!$A$1:$E$487,3,0)</f>
        <v>473</v>
      </c>
      <c r="C309" s="1">
        <v>444</v>
      </c>
      <c r="D309" s="1" t="str">
        <f>+VLOOKUP(F309,'Sales Stage'!$A$1:$C$6,3,0)</f>
        <v>Solution</v>
      </c>
      <c r="E309" s="5">
        <f>+VLOOKUP(F309,'Sales Stage'!$A$1:$C$6,2,0)</f>
        <v>0.4</v>
      </c>
      <c r="F309" s="1">
        <v>3</v>
      </c>
      <c r="G309" s="1" t="str">
        <f>VLOOKUP(J309,Account!$A$1:$D$358,2,0)</f>
        <v>Basehatbam</v>
      </c>
      <c r="H309" s="1" t="str">
        <f>+VLOOKUP(J309,Account!$A$1:$C$358,3,0)</f>
        <v>West</v>
      </c>
      <c r="I309" s="1" t="str">
        <f>+VLOOKUP(J309,Account!$A$1:$D$358,4,0)</f>
        <v>Small &amp; Medium</v>
      </c>
      <c r="J309" s="1">
        <v>340</v>
      </c>
      <c r="K309" s="1" t="str">
        <f>VLOOKUP(M309,Partner!$A$1:$C$102,3,0)</f>
        <v>Yes</v>
      </c>
      <c r="L309" s="1" t="str">
        <f>VLOOKUP(M309,Partner!$A$1:$B$102,2,0)</f>
        <v>Indiity</v>
      </c>
      <c r="M309" s="1">
        <v>97</v>
      </c>
      <c r="N309" s="1" t="str">
        <f>+VLOOKUP(O309,Product!$A$1:$B$26,2,0)</f>
        <v>Nimis</v>
      </c>
      <c r="O309" s="1">
        <v>13</v>
      </c>
      <c r="P309" s="11">
        <v>10875494</v>
      </c>
      <c r="Q309" s="3">
        <v>4350197.5999999996</v>
      </c>
      <c r="R309" s="1">
        <v>41732</v>
      </c>
      <c r="S309" s="4">
        <v>457.45763888888899</v>
      </c>
      <c r="T309" s="1">
        <v>2015</v>
      </c>
      <c r="U309" s="1">
        <v>7</v>
      </c>
      <c r="V309" s="1" t="s">
        <v>1012</v>
      </c>
    </row>
    <row r="310" spans="1:22" x14ac:dyDescent="0.25">
      <c r="A310" t="str">
        <f>VLOOKUP(C310,Opportunity!$A$1:$E$487,5,0)</f>
        <v>Medium</v>
      </c>
      <c r="B310">
        <f>VLOOKUP(C310,Opportunity!$A$1:$E$487,3,0)</f>
        <v>240</v>
      </c>
      <c r="C310" s="1">
        <v>274</v>
      </c>
      <c r="D310" s="1" t="str">
        <f>+VLOOKUP(F310,'Sales Stage'!$A$1:$C$6,3,0)</f>
        <v>Solution</v>
      </c>
      <c r="E310" s="5">
        <f>+VLOOKUP(F310,'Sales Stage'!$A$1:$C$6,2,0)</f>
        <v>0.4</v>
      </c>
      <c r="F310" s="1">
        <v>3</v>
      </c>
      <c r="G310" s="1" t="str">
        <f>VLOOKUP(J310,Account!$A$1:$D$358,2,0)</f>
        <v>Daltla</v>
      </c>
      <c r="H310" s="1" t="str">
        <f>+VLOOKUP(J310,Account!$A$1:$C$358,3,0)</f>
        <v>Central</v>
      </c>
      <c r="I310" s="1" t="str">
        <f>+VLOOKUP(J310,Account!$A$1:$D$358,4,0)</f>
        <v>Large</v>
      </c>
      <c r="J310" s="1">
        <v>218</v>
      </c>
      <c r="K310" s="1" t="str">
        <f>VLOOKUP(M310,Partner!$A$1:$C$102,3,0)</f>
        <v>Yes</v>
      </c>
      <c r="L310" s="1" t="str">
        <f>VLOOKUP(M310,Partner!$A$1:$B$102,2,0)</f>
        <v>Doublestreet</v>
      </c>
      <c r="M310" s="1">
        <v>71</v>
      </c>
      <c r="N310" s="1" t="str">
        <f>+VLOOKUP(O310,Product!$A$1:$B$26,2,0)</f>
        <v>Abbas</v>
      </c>
      <c r="O310" s="1">
        <v>1</v>
      </c>
      <c r="P310" s="11">
        <v>3962803</v>
      </c>
      <c r="Q310" s="3">
        <v>1585121.2</v>
      </c>
      <c r="R310" s="1">
        <v>41744</v>
      </c>
      <c r="S310" s="4">
        <v>441.45763888888899</v>
      </c>
      <c r="T310" s="1">
        <v>2015</v>
      </c>
      <c r="U310" s="1">
        <v>6</v>
      </c>
      <c r="V310" s="1" t="s">
        <v>1005</v>
      </c>
    </row>
    <row r="311" spans="1:22" x14ac:dyDescent="0.25">
      <c r="A311" t="str">
        <f>VLOOKUP(C311,Opportunity!$A$1:$E$487,5,0)</f>
        <v>Small</v>
      </c>
      <c r="B311">
        <f>VLOOKUP(C311,Opportunity!$A$1:$E$487,3,0)</f>
        <v>114</v>
      </c>
      <c r="C311" s="1">
        <v>317</v>
      </c>
      <c r="D311" s="1" t="str">
        <f>+VLOOKUP(F311,'Sales Stage'!$A$1:$C$6,3,0)</f>
        <v>Qualify</v>
      </c>
      <c r="E311" s="5">
        <f>+VLOOKUP(F311,'Sales Stage'!$A$1:$C$6,2,0)</f>
        <v>0.2</v>
      </c>
      <c r="F311" s="1">
        <v>2</v>
      </c>
      <c r="G311" s="1" t="str">
        <f>VLOOKUP(J311,Account!$A$1:$D$358,2,0)</f>
        <v>Ozersolcon</v>
      </c>
      <c r="H311" s="1" t="str">
        <f>+VLOOKUP(J311,Account!$A$1:$C$358,3,0)</f>
        <v>East</v>
      </c>
      <c r="I311" s="1" t="str">
        <f>+VLOOKUP(J311,Account!$A$1:$D$358,4,0)</f>
        <v>Strategic</v>
      </c>
      <c r="J311" s="1">
        <v>246</v>
      </c>
      <c r="K311" s="1" t="str">
        <f>VLOOKUP(M311,Partner!$A$1:$C$102,3,0)</f>
        <v>Yes</v>
      </c>
      <c r="L311" s="1" t="str">
        <f>VLOOKUP(M311,Partner!$A$1:$B$102,2,0)</f>
        <v>Konzozdax</v>
      </c>
      <c r="M311" s="1">
        <v>67</v>
      </c>
      <c r="N311" s="1" t="str">
        <f>+VLOOKUP(O311,Product!$A$1:$B$26,2,0)</f>
        <v>Quanti</v>
      </c>
      <c r="O311" s="1">
        <v>16</v>
      </c>
      <c r="P311" s="11">
        <v>1698708</v>
      </c>
      <c r="Q311" s="3">
        <v>339741.6</v>
      </c>
      <c r="R311" s="1">
        <v>41782</v>
      </c>
      <c r="S311" s="4">
        <v>398.45763888888899</v>
      </c>
      <c r="T311" s="1">
        <v>2015</v>
      </c>
      <c r="U311" s="1">
        <v>6</v>
      </c>
      <c r="V311" s="1" t="s">
        <v>1005</v>
      </c>
    </row>
    <row r="312" spans="1:22" x14ac:dyDescent="0.25">
      <c r="A312" t="str">
        <f>VLOOKUP(C312,Opportunity!$A$1:$E$487,5,0)</f>
        <v>Small</v>
      </c>
      <c r="B312">
        <f>VLOOKUP(C312,Opportunity!$A$1:$E$487,3,0)</f>
        <v>27</v>
      </c>
      <c r="C312" s="1">
        <v>49</v>
      </c>
      <c r="D312" s="1" t="str">
        <f>+VLOOKUP(F312,'Sales Stage'!$A$1:$C$6,3,0)</f>
        <v>Solution</v>
      </c>
      <c r="E312" s="5">
        <f>+VLOOKUP(F312,'Sales Stage'!$A$1:$C$6,2,0)</f>
        <v>0.4</v>
      </c>
      <c r="F312" s="1">
        <v>3</v>
      </c>
      <c r="G312" s="1" t="str">
        <f>VLOOKUP(J312,Account!$A$1:$D$358,2,0)</f>
        <v>Transphase</v>
      </c>
      <c r="H312" s="1" t="str">
        <f>+VLOOKUP(J312,Account!$A$1:$C$358,3,0)</f>
        <v>Central</v>
      </c>
      <c r="I312" s="1" t="str">
        <f>+VLOOKUP(J312,Account!$A$1:$D$358,4,0)</f>
        <v>Small &amp; Medium</v>
      </c>
      <c r="J312" s="1">
        <v>46</v>
      </c>
      <c r="K312" s="1" t="str">
        <f>VLOOKUP(M312,Partner!$A$1:$C$102,3,0)</f>
        <v>Yes</v>
      </c>
      <c r="L312" s="1" t="str">
        <f>VLOOKUP(M312,Partner!$A$1:$B$102,2,0)</f>
        <v>Joblamcon</v>
      </c>
      <c r="M312" s="1">
        <v>3</v>
      </c>
      <c r="N312" s="1" t="str">
        <f>+VLOOKUP(O312,Product!$A$1:$B$26,2,0)</f>
        <v>Maximus</v>
      </c>
      <c r="O312" s="1">
        <v>25</v>
      </c>
      <c r="P312" s="11">
        <v>239200</v>
      </c>
      <c r="Q312" s="3">
        <v>95680</v>
      </c>
      <c r="R312" s="1">
        <v>41644</v>
      </c>
      <c r="S312" s="4">
        <v>529.45763888888905</v>
      </c>
      <c r="T312" s="1">
        <v>2015</v>
      </c>
      <c r="U312" s="1">
        <v>6</v>
      </c>
      <c r="V312" s="1" t="s">
        <v>1005</v>
      </c>
    </row>
    <row r="313" spans="1:22" x14ac:dyDescent="0.25">
      <c r="A313" t="str">
        <f>VLOOKUP(C313,Opportunity!$A$1:$E$487,5,0)</f>
        <v>Large</v>
      </c>
      <c r="B313">
        <f>VLOOKUP(C313,Opportunity!$A$1:$E$487,3,0)</f>
        <v>441</v>
      </c>
      <c r="C313" s="1">
        <v>149</v>
      </c>
      <c r="D313" s="1" t="str">
        <f>+VLOOKUP(F313,'Sales Stage'!$A$1:$C$6,3,0)</f>
        <v>Qualify</v>
      </c>
      <c r="E313" s="5">
        <f>+VLOOKUP(F313,'Sales Stage'!$A$1:$C$6,2,0)</f>
        <v>0.2</v>
      </c>
      <c r="F313" s="1">
        <v>2</v>
      </c>
      <c r="G313" s="1" t="str">
        <f>VLOOKUP(J313,Account!$A$1:$D$358,2,0)</f>
        <v>Standrill</v>
      </c>
      <c r="H313" s="1" t="str">
        <f>+VLOOKUP(J313,Account!$A$1:$C$358,3,0)</f>
        <v>East</v>
      </c>
      <c r="I313" s="1" t="str">
        <f>+VLOOKUP(J313,Account!$A$1:$D$358,4,0)</f>
        <v>Small &amp; Medium</v>
      </c>
      <c r="J313" s="1">
        <v>118</v>
      </c>
      <c r="K313" s="1" t="str">
        <f>VLOOKUP(M313,Partner!$A$1:$C$102,3,0)</f>
        <v>Yes</v>
      </c>
      <c r="L313" s="1" t="str">
        <f>VLOOKUP(M313,Partner!$A$1:$B$102,2,0)</f>
        <v>Konkdom</v>
      </c>
      <c r="M313" s="1">
        <v>48</v>
      </c>
      <c r="N313" s="1" t="str">
        <f>+VLOOKUP(O313,Product!$A$1:$B$26,2,0)</f>
        <v>Juvenis</v>
      </c>
      <c r="O313" s="1">
        <v>10</v>
      </c>
      <c r="P313" s="11">
        <v>9040519</v>
      </c>
      <c r="Q313" s="3">
        <v>1808103.8</v>
      </c>
      <c r="R313" s="1">
        <v>41650</v>
      </c>
      <c r="S313" s="4">
        <v>520.45763888888905</v>
      </c>
      <c r="T313" s="1">
        <v>2015</v>
      </c>
      <c r="U313" s="1">
        <v>6</v>
      </c>
      <c r="V313" s="1" t="s">
        <v>1005</v>
      </c>
    </row>
    <row r="314" spans="1:22" x14ac:dyDescent="0.25">
      <c r="A314" t="str">
        <f>VLOOKUP(C314,Opportunity!$A$1:$E$487,5,0)</f>
        <v>Small</v>
      </c>
      <c r="B314">
        <f>VLOOKUP(C314,Opportunity!$A$1:$E$487,3,0)</f>
        <v>47</v>
      </c>
      <c r="C314" s="1">
        <v>265</v>
      </c>
      <c r="D314" s="1" t="str">
        <f>+VLOOKUP(F314,'Sales Stage'!$A$1:$C$6,3,0)</f>
        <v>Qualify</v>
      </c>
      <c r="E314" s="5">
        <f>+VLOOKUP(F314,'Sales Stage'!$A$1:$C$6,2,0)</f>
        <v>0.2</v>
      </c>
      <c r="F314" s="1">
        <v>2</v>
      </c>
      <c r="G314" s="1" t="str">
        <f>VLOOKUP(J314,Account!$A$1:$D$358,2,0)</f>
        <v>tintechno</v>
      </c>
      <c r="H314" s="1" t="str">
        <f>+VLOOKUP(J314,Account!$A$1:$C$358,3,0)</f>
        <v>East</v>
      </c>
      <c r="I314" s="1" t="str">
        <f>+VLOOKUP(J314,Account!$A$1:$D$358,4,0)</f>
        <v>Strategic</v>
      </c>
      <c r="J314" s="1">
        <v>112</v>
      </c>
      <c r="K314" s="1" t="str">
        <f>VLOOKUP(M314,Partner!$A$1:$C$102,3,0)</f>
        <v>Yes</v>
      </c>
      <c r="L314" s="1" t="str">
        <f>VLOOKUP(M314,Partner!$A$1:$B$102,2,0)</f>
        <v>Joblamcon</v>
      </c>
      <c r="M314" s="1">
        <v>3</v>
      </c>
      <c r="N314" s="1" t="str">
        <f>+VLOOKUP(O314,Product!$A$1:$B$26,2,0)</f>
        <v>Basium</v>
      </c>
      <c r="O314" s="1">
        <v>2</v>
      </c>
      <c r="P314" s="11">
        <v>573880</v>
      </c>
      <c r="Q314" s="3">
        <v>114776</v>
      </c>
      <c r="R314" s="1">
        <v>41733</v>
      </c>
      <c r="S314" s="4">
        <v>426.45763888888899</v>
      </c>
      <c r="T314" s="1">
        <v>2015</v>
      </c>
      <c r="U314" s="1">
        <v>6</v>
      </c>
      <c r="V314" s="1" t="s">
        <v>1005</v>
      </c>
    </row>
    <row r="315" spans="1:22" x14ac:dyDescent="0.25">
      <c r="A315" t="str">
        <f>VLOOKUP(C315,Opportunity!$A$1:$E$487,5,0)</f>
        <v>Large</v>
      </c>
      <c r="B315">
        <f>VLOOKUP(C315,Opportunity!$A$1:$E$487,3,0)</f>
        <v>455</v>
      </c>
      <c r="C315" s="1">
        <v>321</v>
      </c>
      <c r="D315" s="1" t="str">
        <f>+VLOOKUP(F315,'Sales Stage'!$A$1:$C$6,3,0)</f>
        <v>Qualify</v>
      </c>
      <c r="E315" s="5">
        <f>+VLOOKUP(F315,'Sales Stage'!$A$1:$C$6,2,0)</f>
        <v>0.2</v>
      </c>
      <c r="F315" s="1">
        <v>2</v>
      </c>
      <c r="G315" s="1" t="str">
        <f>VLOOKUP(J315,Account!$A$1:$D$358,2,0)</f>
        <v>Ware-core</v>
      </c>
      <c r="H315" s="1" t="str">
        <f>+VLOOKUP(J315,Account!$A$1:$C$358,3,0)</f>
        <v>Central</v>
      </c>
      <c r="I315" s="1" t="str">
        <f>+VLOOKUP(J315,Account!$A$1:$D$358,4,0)</f>
        <v>Strategic</v>
      </c>
      <c r="J315" s="1">
        <v>238</v>
      </c>
      <c r="K315" s="1" t="str">
        <f>VLOOKUP(M315,Partner!$A$1:$C$102,3,0)</f>
        <v>Yes</v>
      </c>
      <c r="L315" s="1" t="str">
        <f>VLOOKUP(M315,Partner!$A$1:$B$102,2,0)</f>
        <v>Medfax</v>
      </c>
      <c r="M315" s="1">
        <v>25</v>
      </c>
      <c r="N315" s="1" t="str">
        <f>+VLOOKUP(O315,Product!$A$1:$B$26,2,0)</f>
        <v>Nimis</v>
      </c>
      <c r="O315" s="1">
        <v>13</v>
      </c>
      <c r="P315" s="11">
        <v>9621040</v>
      </c>
      <c r="Q315" s="3">
        <v>1924208</v>
      </c>
      <c r="R315" s="1">
        <v>41671</v>
      </c>
      <c r="S315" s="4">
        <v>488.45763888888899</v>
      </c>
      <c r="T315" s="1">
        <v>2015</v>
      </c>
      <c r="U315" s="1">
        <v>6</v>
      </c>
      <c r="V315" s="1" t="s">
        <v>1005</v>
      </c>
    </row>
    <row r="316" spans="1:22" x14ac:dyDescent="0.25">
      <c r="A316" t="str">
        <f>VLOOKUP(C316,Opportunity!$A$1:$E$487,5,0)</f>
        <v>Medium</v>
      </c>
      <c r="B316">
        <f>VLOOKUP(C316,Opportunity!$A$1:$E$487,3,0)</f>
        <v>188</v>
      </c>
      <c r="C316" s="1">
        <v>426</v>
      </c>
      <c r="D316" s="1" t="str">
        <f>+VLOOKUP(F316,'Sales Stage'!$A$1:$C$6,3,0)</f>
        <v>Qualify</v>
      </c>
      <c r="E316" s="5">
        <f>+VLOOKUP(F316,'Sales Stage'!$A$1:$C$6,2,0)</f>
        <v>0.2</v>
      </c>
      <c r="F316" s="1">
        <v>2</v>
      </c>
      <c r="G316" s="1" t="str">
        <f>VLOOKUP(J316,Account!$A$1:$D$358,2,0)</f>
        <v>Statcom</v>
      </c>
      <c r="H316" s="1" t="str">
        <f>+VLOOKUP(J316,Account!$A$1:$C$358,3,0)</f>
        <v>Central</v>
      </c>
      <c r="I316" s="1" t="str">
        <f>+VLOOKUP(J316,Account!$A$1:$D$358,4,0)</f>
        <v>Strategic</v>
      </c>
      <c r="J316" s="1">
        <v>52</v>
      </c>
      <c r="K316" s="1" t="str">
        <f>VLOOKUP(M316,Partner!$A$1:$C$102,3,0)</f>
        <v>Yes</v>
      </c>
      <c r="L316" s="1" t="str">
        <f>VLOOKUP(M316,Partner!$A$1:$B$102,2,0)</f>
        <v>Donuniace</v>
      </c>
      <c r="M316" s="1">
        <v>89</v>
      </c>
      <c r="N316" s="1" t="str">
        <f>+VLOOKUP(O316,Product!$A$1:$B$26,2,0)</f>
        <v>Ignis</v>
      </c>
      <c r="O316" s="1">
        <v>9</v>
      </c>
      <c r="P316" s="11">
        <v>3107233</v>
      </c>
      <c r="Q316" s="3">
        <v>621446.6</v>
      </c>
      <c r="R316" s="1">
        <v>41699</v>
      </c>
      <c r="S316" s="4">
        <v>457.79626157407603</v>
      </c>
      <c r="T316" s="1">
        <v>2015</v>
      </c>
      <c r="U316" s="1">
        <v>6</v>
      </c>
      <c r="V316" s="1" t="s">
        <v>1005</v>
      </c>
    </row>
    <row r="317" spans="1:22" x14ac:dyDescent="0.25">
      <c r="A317" t="str">
        <f>VLOOKUP(C317,Opportunity!$A$1:$E$487,5,0)</f>
        <v>Small</v>
      </c>
      <c r="B317">
        <f>VLOOKUP(C317,Opportunity!$A$1:$E$487,3,0)</f>
        <v>37</v>
      </c>
      <c r="C317" s="1">
        <v>8</v>
      </c>
      <c r="D317" s="1" t="str">
        <f>+VLOOKUP(F317,'Sales Stage'!$A$1:$C$6,3,0)</f>
        <v>Qualify</v>
      </c>
      <c r="E317" s="5">
        <f>+VLOOKUP(F317,'Sales Stage'!$A$1:$C$6,2,0)</f>
        <v>0.2</v>
      </c>
      <c r="F317" s="1">
        <v>2</v>
      </c>
      <c r="G317" s="1" t="str">
        <f>VLOOKUP(J317,Account!$A$1:$D$358,2,0)</f>
        <v>Silzoom</v>
      </c>
      <c r="H317" s="1" t="str">
        <f>+VLOOKUP(J317,Account!$A$1:$C$358,3,0)</f>
        <v>Central</v>
      </c>
      <c r="I317" s="1" t="str">
        <f>+VLOOKUP(J317,Account!$A$1:$D$358,4,0)</f>
        <v>Large</v>
      </c>
      <c r="J317" s="1">
        <v>8</v>
      </c>
      <c r="K317" s="1" t="str">
        <f>VLOOKUP(M317,Partner!$A$1:$C$102,3,0)</f>
        <v>Yes</v>
      </c>
      <c r="L317" s="1" t="str">
        <f>VLOOKUP(M317,Partner!$A$1:$B$102,2,0)</f>
        <v>fasetone</v>
      </c>
      <c r="M317" s="1">
        <v>6</v>
      </c>
      <c r="N317" s="1" t="str">
        <f>+VLOOKUP(O317,Product!$A$1:$B$26,2,0)</f>
        <v>Eligo</v>
      </c>
      <c r="O317" s="1">
        <v>5</v>
      </c>
      <c r="P317" s="11">
        <v>421960</v>
      </c>
      <c r="Q317" s="3">
        <v>84392</v>
      </c>
      <c r="R317" s="1">
        <v>41760</v>
      </c>
      <c r="S317" s="4">
        <v>396.45763888888899</v>
      </c>
      <c r="T317" s="1">
        <v>2015</v>
      </c>
      <c r="U317" s="1">
        <v>6</v>
      </c>
      <c r="V317" s="1" t="s">
        <v>1005</v>
      </c>
    </row>
    <row r="318" spans="1:22" x14ac:dyDescent="0.25">
      <c r="A318" t="str">
        <f>VLOOKUP(C318,Opportunity!$A$1:$E$487,5,0)</f>
        <v>Small</v>
      </c>
      <c r="B318">
        <f>VLOOKUP(C318,Opportunity!$A$1:$E$487,3,0)</f>
        <v>120</v>
      </c>
      <c r="C318" s="1">
        <v>250</v>
      </c>
      <c r="D318" s="1" t="str">
        <f>+VLOOKUP(F318,'Sales Stage'!$A$1:$C$6,3,0)</f>
        <v>Qualify</v>
      </c>
      <c r="E318" s="5">
        <f>+VLOOKUP(F318,'Sales Stage'!$A$1:$C$6,2,0)</f>
        <v>0.2</v>
      </c>
      <c r="F318" s="1">
        <v>2</v>
      </c>
      <c r="G318" s="1" t="str">
        <f>VLOOKUP(J318,Account!$A$1:$D$358,2,0)</f>
        <v>Strongzim</v>
      </c>
      <c r="H318" s="1" t="str">
        <f>+VLOOKUP(J318,Account!$A$1:$C$358,3,0)</f>
        <v>Central</v>
      </c>
      <c r="I318" s="1" t="str">
        <f>+VLOOKUP(J318,Account!$A$1:$D$358,4,0)</f>
        <v>Strategic</v>
      </c>
      <c r="J318" s="1">
        <v>200</v>
      </c>
      <c r="K318" s="1" t="str">
        <f>VLOOKUP(M318,Partner!$A$1:$C$102,3,0)</f>
        <v>Yes</v>
      </c>
      <c r="L318" s="1" t="str">
        <f>VLOOKUP(M318,Partner!$A$1:$B$102,2,0)</f>
        <v>Flexlax</v>
      </c>
      <c r="M318" s="1">
        <v>68</v>
      </c>
      <c r="N318" s="1" t="str">
        <f>+VLOOKUP(O318,Product!$A$1:$B$26,2,0)</f>
        <v>Eligo</v>
      </c>
      <c r="O318" s="1">
        <v>5</v>
      </c>
      <c r="P318" s="11">
        <v>1758851</v>
      </c>
      <c r="Q318" s="3">
        <v>351770.2</v>
      </c>
      <c r="R318" s="1">
        <v>41760</v>
      </c>
      <c r="S318" s="4">
        <v>396.45763888888899</v>
      </c>
      <c r="T318" s="1">
        <v>2015</v>
      </c>
      <c r="U318" s="1">
        <v>6</v>
      </c>
      <c r="V318" s="1" t="s">
        <v>1005</v>
      </c>
    </row>
    <row r="319" spans="1:22" x14ac:dyDescent="0.25">
      <c r="A319" t="str">
        <f>VLOOKUP(C319,Opportunity!$A$1:$E$487,5,0)</f>
        <v>Large</v>
      </c>
      <c r="B319">
        <f>VLOOKUP(C319,Opportunity!$A$1:$E$487,3,0)</f>
        <v>402</v>
      </c>
      <c r="C319" s="1">
        <v>117</v>
      </c>
      <c r="D319" s="1" t="str">
        <f>+VLOOKUP(F319,'Sales Stage'!$A$1:$C$6,3,0)</f>
        <v>Solution</v>
      </c>
      <c r="E319" s="5">
        <f>+VLOOKUP(F319,'Sales Stage'!$A$1:$C$6,2,0)</f>
        <v>0.4</v>
      </c>
      <c r="F319" s="1">
        <v>3</v>
      </c>
      <c r="G319" s="1" t="str">
        <f>VLOOKUP(J319,Account!$A$1:$D$358,2,0)</f>
        <v>Anjob</v>
      </c>
      <c r="H319" s="1" t="str">
        <f>+VLOOKUP(J319,Account!$A$1:$C$358,3,0)</f>
        <v>East</v>
      </c>
      <c r="I319" s="1" t="str">
        <f>+VLOOKUP(J319,Account!$A$1:$D$358,4,0)</f>
        <v>Small &amp; Medium</v>
      </c>
      <c r="J319" s="1">
        <v>98</v>
      </c>
      <c r="K319" s="1" t="str">
        <f>VLOOKUP(M319,Partner!$A$1:$C$102,3,0)</f>
        <v>Yes</v>
      </c>
      <c r="L319" s="1" t="str">
        <f>VLOOKUP(M319,Partner!$A$1:$B$102,2,0)</f>
        <v>Vaiadocon</v>
      </c>
      <c r="M319" s="1">
        <v>40</v>
      </c>
      <c r="N319" s="1" t="str">
        <f>+VLOOKUP(O319,Product!$A$1:$B$26,2,0)</f>
        <v>Abbas</v>
      </c>
      <c r="O319" s="1">
        <v>1</v>
      </c>
      <c r="P319" s="11">
        <v>7499745</v>
      </c>
      <c r="Q319" s="3">
        <v>2999898</v>
      </c>
      <c r="R319" s="1">
        <v>41697</v>
      </c>
      <c r="S319" s="4">
        <v>457.45763888888899</v>
      </c>
      <c r="T319" s="1">
        <v>2015</v>
      </c>
      <c r="U319" s="1">
        <v>5</v>
      </c>
      <c r="V319" s="1" t="s">
        <v>1006</v>
      </c>
    </row>
    <row r="320" spans="1:22" x14ac:dyDescent="0.25">
      <c r="A320" t="str">
        <f>VLOOKUP(C320,Opportunity!$A$1:$E$487,5,0)</f>
        <v>Small</v>
      </c>
      <c r="B320">
        <f>VLOOKUP(C320,Opportunity!$A$1:$E$487,3,0)</f>
        <v>12</v>
      </c>
      <c r="C320" s="1">
        <v>1</v>
      </c>
      <c r="D320" s="1" t="str">
        <f>+VLOOKUP(F320,'Sales Stage'!$A$1:$C$6,3,0)</f>
        <v>Qualify</v>
      </c>
      <c r="E320" s="5">
        <f>+VLOOKUP(F320,'Sales Stage'!$A$1:$C$6,2,0)</f>
        <v>0.2</v>
      </c>
      <c r="F320" s="1">
        <v>2</v>
      </c>
      <c r="G320" s="1" t="str">
        <f>VLOOKUP(J320,Account!$A$1:$D$358,2,0)</f>
        <v>Toughjob</v>
      </c>
      <c r="H320" s="1" t="str">
        <f>+VLOOKUP(J320,Account!$A$1:$C$358,3,0)</f>
        <v>Central</v>
      </c>
      <c r="I320" s="1" t="str">
        <f>+VLOOKUP(J320,Account!$A$1:$D$358,4,0)</f>
        <v>Strategic</v>
      </c>
      <c r="J320" s="1">
        <v>1</v>
      </c>
      <c r="K320" s="1" t="str">
        <f>VLOOKUP(M320,Partner!$A$1:$C$102,3,0)</f>
        <v>Yes</v>
      </c>
      <c r="L320" s="1" t="str">
        <f>VLOOKUP(M320,Partner!$A$1:$B$102,2,0)</f>
        <v>Daltdexon</v>
      </c>
      <c r="M320" s="1">
        <v>1</v>
      </c>
      <c r="N320" s="1" t="str">
        <f>+VLOOKUP(O320,Product!$A$1:$B$26,2,0)</f>
        <v>Aqua</v>
      </c>
      <c r="O320" s="1">
        <v>22</v>
      </c>
      <c r="P320" s="11">
        <v>94627</v>
      </c>
      <c r="Q320" s="3">
        <v>18925.400000000001</v>
      </c>
      <c r="R320" s="1">
        <v>41679</v>
      </c>
      <c r="S320" s="4">
        <v>474.45763888888899</v>
      </c>
      <c r="T320" s="1">
        <v>2015</v>
      </c>
      <c r="U320" s="1">
        <v>5</v>
      </c>
      <c r="V320" s="1" t="s">
        <v>1006</v>
      </c>
    </row>
    <row r="321" spans="1:22" x14ac:dyDescent="0.25">
      <c r="A321" t="str">
        <f>VLOOKUP(C321,Opportunity!$A$1:$E$487,5,0)</f>
        <v>Medium</v>
      </c>
      <c r="B321">
        <f>VLOOKUP(C321,Opportunity!$A$1:$E$487,3,0)</f>
        <v>234</v>
      </c>
      <c r="C321" s="1">
        <v>92</v>
      </c>
      <c r="D321" s="1" t="str">
        <f>+VLOOKUP(F321,'Sales Stage'!$A$1:$C$6,3,0)</f>
        <v>Qualify</v>
      </c>
      <c r="E321" s="5">
        <f>+VLOOKUP(F321,'Sales Stage'!$A$1:$C$6,2,0)</f>
        <v>0.2</v>
      </c>
      <c r="F321" s="1">
        <v>2</v>
      </c>
      <c r="G321" s="1" t="str">
        <f>VLOOKUP(J321,Account!$A$1:$D$358,2,0)</f>
        <v>Rounddexon</v>
      </c>
      <c r="H321" s="1" t="str">
        <f>+VLOOKUP(J321,Account!$A$1:$C$358,3,0)</f>
        <v>East</v>
      </c>
      <c r="I321" s="1" t="str">
        <f>+VLOOKUP(J321,Account!$A$1:$D$358,4,0)</f>
        <v>Strategic</v>
      </c>
      <c r="J321" s="1">
        <v>80</v>
      </c>
      <c r="K321" s="1" t="str">
        <f>VLOOKUP(M321,Partner!$A$1:$C$102,3,0)</f>
        <v>Yes</v>
      </c>
      <c r="L321" s="1" t="str">
        <f>VLOOKUP(M321,Partner!$A$1:$B$102,2,0)</f>
        <v>Joblamcon</v>
      </c>
      <c r="M321" s="1">
        <v>3</v>
      </c>
      <c r="N321" s="1" t="str">
        <f>+VLOOKUP(O321,Product!$A$1:$B$26,2,0)</f>
        <v>Quanti</v>
      </c>
      <c r="O321" s="1">
        <v>16</v>
      </c>
      <c r="P321" s="11">
        <v>3816213</v>
      </c>
      <c r="Q321" s="3">
        <v>763242.6</v>
      </c>
      <c r="R321" s="1">
        <v>41655</v>
      </c>
      <c r="S321" s="4">
        <v>498.45763888888899</v>
      </c>
      <c r="T321" s="1">
        <v>2015</v>
      </c>
      <c r="U321" s="1">
        <v>5</v>
      </c>
      <c r="V321" s="1" t="s">
        <v>1006</v>
      </c>
    </row>
    <row r="322" spans="1:22" x14ac:dyDescent="0.25">
      <c r="A322" t="str">
        <f>VLOOKUP(C322,Opportunity!$A$1:$E$487,5,0)</f>
        <v>Large</v>
      </c>
      <c r="B322">
        <f>VLOOKUP(C322,Opportunity!$A$1:$E$487,3,0)</f>
        <v>389</v>
      </c>
      <c r="C322" s="1">
        <v>162</v>
      </c>
      <c r="D322" s="1" t="str">
        <f>+VLOOKUP(F322,'Sales Stage'!$A$1:$C$6,3,0)</f>
        <v>Qualify</v>
      </c>
      <c r="E322" s="5">
        <f>+VLOOKUP(F322,'Sales Stage'!$A$1:$C$6,2,0)</f>
        <v>0.2</v>
      </c>
      <c r="F322" s="1">
        <v>2</v>
      </c>
      <c r="G322" s="1" t="str">
        <f>VLOOKUP(J322,Account!$A$1:$D$358,2,0)</f>
        <v>Zermedia</v>
      </c>
      <c r="H322" s="1" t="str">
        <f>+VLOOKUP(J322,Account!$A$1:$C$358,3,0)</f>
        <v>East</v>
      </c>
      <c r="I322" s="1" t="str">
        <f>+VLOOKUP(J322,Account!$A$1:$D$358,4,0)</f>
        <v>Small &amp; Medium</v>
      </c>
      <c r="J322" s="1">
        <v>130</v>
      </c>
      <c r="K322" s="1" t="str">
        <f>VLOOKUP(M322,Partner!$A$1:$C$102,3,0)</f>
        <v>Yes</v>
      </c>
      <c r="L322" s="1" t="str">
        <f>VLOOKUP(M322,Partner!$A$1:$B$102,2,0)</f>
        <v>Hotlane</v>
      </c>
      <c r="M322" s="1">
        <v>52</v>
      </c>
      <c r="N322" s="1" t="str">
        <f>+VLOOKUP(O322,Product!$A$1:$B$26,2,0)</f>
        <v>Omins</v>
      </c>
      <c r="O322" s="1">
        <v>14</v>
      </c>
      <c r="P322" s="11">
        <v>7144439</v>
      </c>
      <c r="Q322" s="3">
        <v>1428887.8</v>
      </c>
      <c r="R322" s="1">
        <v>41642</v>
      </c>
      <c r="S322" s="4">
        <v>511.45763888888899</v>
      </c>
      <c r="T322" s="1">
        <v>2015</v>
      </c>
      <c r="U322" s="1">
        <v>5</v>
      </c>
      <c r="V322" s="1" t="s">
        <v>1006</v>
      </c>
    </row>
    <row r="323" spans="1:22" x14ac:dyDescent="0.25">
      <c r="A323" t="str">
        <f>VLOOKUP(C323,Opportunity!$A$1:$E$487,5,0)</f>
        <v>Medium</v>
      </c>
      <c r="B323">
        <f>VLOOKUP(C323,Opportunity!$A$1:$E$487,3,0)</f>
        <v>212</v>
      </c>
      <c r="C323" s="1">
        <v>318</v>
      </c>
      <c r="D323" s="1" t="str">
        <f>+VLOOKUP(F323,'Sales Stage'!$A$1:$C$6,3,0)</f>
        <v>Proposal</v>
      </c>
      <c r="E323" s="5">
        <f>+VLOOKUP(F323,'Sales Stage'!$A$1:$C$6,2,0)</f>
        <v>0.6</v>
      </c>
      <c r="F323" s="1">
        <v>4</v>
      </c>
      <c r="G323" s="1" t="str">
        <f>VLOOKUP(J323,Account!$A$1:$D$358,2,0)</f>
        <v>solozim</v>
      </c>
      <c r="H323" s="1" t="str">
        <f>+VLOOKUP(J323,Account!$A$1:$C$358,3,0)</f>
        <v>West</v>
      </c>
      <c r="I323" s="1" t="str">
        <f>+VLOOKUP(J323,Account!$A$1:$D$358,4,0)</f>
        <v>Strategic</v>
      </c>
      <c r="J323" s="1">
        <v>167</v>
      </c>
      <c r="K323" s="1" t="str">
        <f>VLOOKUP(M323,Partner!$A$1:$C$102,3,0)</f>
        <v>Yes</v>
      </c>
      <c r="L323" s="1" t="str">
        <f>VLOOKUP(M323,Partner!$A$1:$B$102,2,0)</f>
        <v>Ganjacore</v>
      </c>
      <c r="M323" s="1">
        <v>80</v>
      </c>
      <c r="N323" s="1" t="str">
        <f>+VLOOKUP(O323,Product!$A$1:$B$26,2,0)</f>
        <v>Fatum</v>
      </c>
      <c r="O323" s="1">
        <v>6</v>
      </c>
      <c r="P323" s="11">
        <v>3464997</v>
      </c>
      <c r="Q323" s="3">
        <v>2078998.2</v>
      </c>
      <c r="R323" s="1">
        <v>41687</v>
      </c>
      <c r="S323" s="4">
        <v>466.45763888888899</v>
      </c>
      <c r="T323" s="1">
        <v>2015</v>
      </c>
      <c r="U323" s="1">
        <v>5</v>
      </c>
      <c r="V323" s="1" t="s">
        <v>1006</v>
      </c>
    </row>
    <row r="324" spans="1:22" x14ac:dyDescent="0.25">
      <c r="A324" t="str">
        <f>VLOOKUP(C324,Opportunity!$A$1:$E$487,5,0)</f>
        <v>Large</v>
      </c>
      <c r="B324">
        <f>VLOOKUP(C324,Opportunity!$A$1:$E$487,3,0)</f>
        <v>413</v>
      </c>
      <c r="C324" s="1">
        <v>213</v>
      </c>
      <c r="D324" s="1" t="str">
        <f>+VLOOKUP(F324,'Sales Stage'!$A$1:$C$6,3,0)</f>
        <v>Qualify</v>
      </c>
      <c r="E324" s="5">
        <f>+VLOOKUP(F324,'Sales Stage'!$A$1:$C$6,2,0)</f>
        <v>0.2</v>
      </c>
      <c r="F324" s="1">
        <v>2</v>
      </c>
      <c r="G324" s="1" t="str">
        <f>VLOOKUP(J324,Account!$A$1:$D$358,2,0)</f>
        <v>Opencare</v>
      </c>
      <c r="H324" s="1" t="str">
        <f>+VLOOKUP(J324,Account!$A$1:$C$358,3,0)</f>
        <v>Central</v>
      </c>
      <c r="I324" s="1" t="str">
        <f>+VLOOKUP(J324,Account!$A$1:$D$358,4,0)</f>
        <v>Small &amp; Medium</v>
      </c>
      <c r="J324" s="1">
        <v>169</v>
      </c>
      <c r="K324" s="1" t="str">
        <f>VLOOKUP(M324,Partner!$A$1:$C$102,3,0)</f>
        <v>Yes</v>
      </c>
      <c r="L324" s="1" t="str">
        <f>VLOOKUP(M324,Partner!$A$1:$B$102,2,0)</f>
        <v>Planethouse</v>
      </c>
      <c r="M324" s="1">
        <v>58</v>
      </c>
      <c r="N324" s="1" t="str">
        <f>+VLOOKUP(O324,Product!$A$1:$B$26,2,0)</f>
        <v>Juvenis</v>
      </c>
      <c r="O324" s="1">
        <v>10</v>
      </c>
      <c r="P324" s="11">
        <v>7962243</v>
      </c>
      <c r="Q324" s="3">
        <v>1592448.6</v>
      </c>
      <c r="R324" s="1">
        <v>41715</v>
      </c>
      <c r="S324" s="4">
        <v>438.45763888888899</v>
      </c>
      <c r="T324" s="1">
        <v>2015</v>
      </c>
      <c r="U324" s="1">
        <v>5</v>
      </c>
      <c r="V324" s="1" t="s">
        <v>1006</v>
      </c>
    </row>
    <row r="325" spans="1:22" x14ac:dyDescent="0.25">
      <c r="A325" t="str">
        <f>VLOOKUP(C325,Opportunity!$A$1:$E$487,5,0)</f>
        <v>Small</v>
      </c>
      <c r="B325">
        <f>VLOOKUP(C325,Opportunity!$A$1:$E$487,3,0)</f>
        <v>13</v>
      </c>
      <c r="C325" s="1">
        <v>263</v>
      </c>
      <c r="D325" s="1" t="str">
        <f>+VLOOKUP(F325,'Sales Stage'!$A$1:$C$6,3,0)</f>
        <v>Solution</v>
      </c>
      <c r="E325" s="5">
        <f>+VLOOKUP(F325,'Sales Stage'!$A$1:$C$6,2,0)</f>
        <v>0.4</v>
      </c>
      <c r="F325" s="1">
        <v>3</v>
      </c>
      <c r="G325" s="1" t="str">
        <f>VLOOKUP(J325,Account!$A$1:$D$358,2,0)</f>
        <v>Hatzoodom</v>
      </c>
      <c r="H325" s="1" t="str">
        <f>+VLOOKUP(J325,Account!$A$1:$C$358,3,0)</f>
        <v>Central</v>
      </c>
      <c r="I325" s="1" t="str">
        <f>+VLOOKUP(J325,Account!$A$1:$D$358,4,0)</f>
        <v>Strategic</v>
      </c>
      <c r="J325" s="1">
        <v>210</v>
      </c>
      <c r="K325" s="1" t="str">
        <f>VLOOKUP(M325,Partner!$A$1:$C$102,3,0)</f>
        <v>Yes</v>
      </c>
      <c r="L325" s="1" t="str">
        <f>VLOOKUP(M325,Partner!$A$1:$B$102,2,0)</f>
        <v>Quotein</v>
      </c>
      <c r="M325" s="1">
        <v>53</v>
      </c>
      <c r="N325" s="1" t="str">
        <f>+VLOOKUP(O325,Product!$A$1:$B$26,2,0)</f>
        <v>Magis</v>
      </c>
      <c r="O325" s="1">
        <v>12</v>
      </c>
      <c r="P325" s="11">
        <v>120596</v>
      </c>
      <c r="Q325" s="3">
        <v>48238.400000000001</v>
      </c>
      <c r="R325" s="1">
        <v>41719</v>
      </c>
      <c r="S325" s="4">
        <v>434.45763888888899</v>
      </c>
      <c r="T325" s="1">
        <v>2015</v>
      </c>
      <c r="U325" s="1">
        <v>5</v>
      </c>
      <c r="V325" s="1" t="s">
        <v>1006</v>
      </c>
    </row>
    <row r="326" spans="1:22" x14ac:dyDescent="0.25">
      <c r="A326" t="str">
        <f>VLOOKUP(C326,Opportunity!$A$1:$E$487,5,0)</f>
        <v>Small</v>
      </c>
      <c r="B326">
        <f>VLOOKUP(C326,Opportunity!$A$1:$E$487,3,0)</f>
        <v>117</v>
      </c>
      <c r="C326" s="1">
        <v>288</v>
      </c>
      <c r="D326" s="1" t="str">
        <f>+VLOOKUP(F326,'Sales Stage'!$A$1:$C$6,3,0)</f>
        <v>Qualify</v>
      </c>
      <c r="E326" s="5">
        <f>+VLOOKUP(F326,'Sales Stage'!$A$1:$C$6,2,0)</f>
        <v>0.2</v>
      </c>
      <c r="F326" s="1">
        <v>2</v>
      </c>
      <c r="G326" s="1" t="str">
        <f>VLOOKUP(J326,Account!$A$1:$D$358,2,0)</f>
        <v>Haytechi</v>
      </c>
      <c r="H326" s="1" t="str">
        <f>+VLOOKUP(J326,Account!$A$1:$C$358,3,0)</f>
        <v>Central</v>
      </c>
      <c r="I326" s="1" t="str">
        <f>+VLOOKUP(J326,Account!$A$1:$D$358,4,0)</f>
        <v>Large</v>
      </c>
      <c r="J326" s="1">
        <v>230</v>
      </c>
      <c r="K326" s="1" t="str">
        <f>VLOOKUP(M326,Partner!$A$1:$C$102,3,0)</f>
        <v>Yes</v>
      </c>
      <c r="L326" s="1" t="str">
        <f>VLOOKUP(M326,Partner!$A$1:$B$102,2,0)</f>
        <v>ronplex</v>
      </c>
      <c r="M326" s="1">
        <v>73</v>
      </c>
      <c r="N326" s="1" t="str">
        <f>+VLOOKUP(O326,Product!$A$1:$B$26,2,0)</f>
        <v>Paratus</v>
      </c>
      <c r="O326" s="1">
        <v>15</v>
      </c>
      <c r="P326" s="11">
        <v>1751607</v>
      </c>
      <c r="Q326" s="3">
        <v>350321.4</v>
      </c>
      <c r="R326" s="1">
        <v>41712</v>
      </c>
      <c r="S326" s="4">
        <v>441.45763888888899</v>
      </c>
      <c r="T326" s="1">
        <v>2015</v>
      </c>
      <c r="U326" s="1">
        <v>5</v>
      </c>
      <c r="V326" s="1" t="s">
        <v>1006</v>
      </c>
    </row>
    <row r="327" spans="1:22" x14ac:dyDescent="0.25">
      <c r="A327" t="str">
        <f>VLOOKUP(C327,Opportunity!$A$1:$E$487,5,0)</f>
        <v>Medium</v>
      </c>
      <c r="B327">
        <f>VLOOKUP(C327,Opportunity!$A$1:$E$487,3,0)</f>
        <v>248</v>
      </c>
      <c r="C327" s="1">
        <v>437</v>
      </c>
      <c r="D327" s="1" t="str">
        <f>+VLOOKUP(F327,'Sales Stage'!$A$1:$C$6,3,0)</f>
        <v>Solution</v>
      </c>
      <c r="E327" s="5">
        <f>+VLOOKUP(F327,'Sales Stage'!$A$1:$C$6,2,0)</f>
        <v>0.4</v>
      </c>
      <c r="F327" s="1">
        <v>3</v>
      </c>
      <c r="G327" s="1" t="str">
        <f>VLOOKUP(J327,Account!$A$1:$D$358,2,0)</f>
        <v>Gogotrax</v>
      </c>
      <c r="H327" s="1" t="str">
        <f>+VLOOKUP(J327,Account!$A$1:$C$358,3,0)</f>
        <v>West</v>
      </c>
      <c r="I327" s="1" t="str">
        <f>+VLOOKUP(J327,Account!$A$1:$D$358,4,0)</f>
        <v>Large</v>
      </c>
      <c r="J327" s="1">
        <v>334</v>
      </c>
      <c r="K327" s="1" t="str">
        <f>VLOOKUP(M327,Partner!$A$1:$C$102,3,0)</f>
        <v>Yes</v>
      </c>
      <c r="L327" s="1" t="str">
        <f>VLOOKUP(M327,Partner!$A$1:$B$102,2,0)</f>
        <v>lanequote</v>
      </c>
      <c r="M327" s="1">
        <v>94</v>
      </c>
      <c r="N327" s="1" t="str">
        <f>+VLOOKUP(O327,Product!$A$1:$B$26,2,0)</f>
        <v>Fatum</v>
      </c>
      <c r="O327" s="1">
        <v>6</v>
      </c>
      <c r="P327" s="11">
        <v>4065683</v>
      </c>
      <c r="Q327" s="3">
        <v>1626273.2</v>
      </c>
      <c r="R327" s="1">
        <v>41775</v>
      </c>
      <c r="S327" s="4">
        <v>371.45763888888899</v>
      </c>
      <c r="T327" s="1">
        <v>2015</v>
      </c>
      <c r="U327" s="1">
        <v>5</v>
      </c>
      <c r="V327" s="1" t="s">
        <v>1006</v>
      </c>
    </row>
    <row r="328" spans="1:22" x14ac:dyDescent="0.25">
      <c r="A328" t="str">
        <f>VLOOKUP(C328,Opportunity!$A$1:$E$487,5,0)</f>
        <v>Small</v>
      </c>
      <c r="B328">
        <f>VLOOKUP(C328,Opportunity!$A$1:$E$487,3,0)</f>
        <v>119</v>
      </c>
      <c r="C328" s="1">
        <v>291</v>
      </c>
      <c r="D328" s="1" t="str">
        <f>+VLOOKUP(F328,'Sales Stage'!$A$1:$C$6,3,0)</f>
        <v>Qualify</v>
      </c>
      <c r="E328" s="5">
        <f>+VLOOKUP(F328,'Sales Stage'!$A$1:$C$6,2,0)</f>
        <v>0.2</v>
      </c>
      <c r="F328" s="1">
        <v>2</v>
      </c>
      <c r="G328" s="1" t="str">
        <f>VLOOKUP(J328,Account!$A$1:$D$358,2,0)</f>
        <v>Baseis</v>
      </c>
      <c r="H328" s="1" t="str">
        <f>+VLOOKUP(J328,Account!$A$1:$C$358,3,0)</f>
        <v>West</v>
      </c>
      <c r="I328" s="1" t="str">
        <f>+VLOOKUP(J328,Account!$A$1:$D$358,4,0)</f>
        <v>Large</v>
      </c>
      <c r="J328" s="1">
        <v>232</v>
      </c>
      <c r="K328" s="1" t="str">
        <f>VLOOKUP(M328,Partner!$A$1:$C$102,3,0)</f>
        <v>Yes</v>
      </c>
      <c r="L328" s="1" t="str">
        <f>VLOOKUP(M328,Partner!$A$1:$B$102,2,0)</f>
        <v>Indikaylax</v>
      </c>
      <c r="M328" s="1">
        <v>75</v>
      </c>
      <c r="N328" s="1" t="str">
        <f>+VLOOKUP(O328,Product!$A$1:$B$26,2,0)</f>
        <v>Basium</v>
      </c>
      <c r="O328" s="1">
        <v>2</v>
      </c>
      <c r="P328" s="11">
        <v>1757972</v>
      </c>
      <c r="Q328" s="3">
        <v>351594.4</v>
      </c>
      <c r="R328" s="1">
        <v>41647</v>
      </c>
      <c r="S328" s="4">
        <v>498.29166666666401</v>
      </c>
      <c r="T328" s="1">
        <v>2015</v>
      </c>
      <c r="U328" s="1">
        <v>5</v>
      </c>
      <c r="V328" s="1" t="s">
        <v>1006</v>
      </c>
    </row>
    <row r="329" spans="1:22" x14ac:dyDescent="0.25">
      <c r="A329" t="str">
        <f>VLOOKUP(C329,Opportunity!$A$1:$E$487,5,0)</f>
        <v>Medium</v>
      </c>
      <c r="B329">
        <f>VLOOKUP(C329,Opportunity!$A$1:$E$487,3,0)</f>
        <v>243</v>
      </c>
      <c r="C329" s="1">
        <v>276</v>
      </c>
      <c r="D329" s="1" t="str">
        <f>+VLOOKUP(F329,'Sales Stage'!$A$1:$C$6,3,0)</f>
        <v>Solution</v>
      </c>
      <c r="E329" s="5">
        <f>+VLOOKUP(F329,'Sales Stage'!$A$1:$C$6,2,0)</f>
        <v>0.4</v>
      </c>
      <c r="F329" s="1">
        <v>3</v>
      </c>
      <c r="G329" s="1" t="str">
        <f>VLOOKUP(J329,Account!$A$1:$D$358,2,0)</f>
        <v>E-tax</v>
      </c>
      <c r="H329" s="1" t="str">
        <f>+VLOOKUP(J329,Account!$A$1:$C$358,3,0)</f>
        <v>East</v>
      </c>
      <c r="I329" s="1" t="str">
        <f>+VLOOKUP(J329,Account!$A$1:$D$358,4,0)</f>
        <v>Strategic</v>
      </c>
      <c r="J329" s="1">
        <v>220</v>
      </c>
      <c r="K329" s="1" t="str">
        <f>VLOOKUP(M329,Partner!$A$1:$C$102,3,0)</f>
        <v>Yes</v>
      </c>
      <c r="L329" s="1" t="str">
        <f>VLOOKUP(M329,Partner!$A$1:$B$102,2,0)</f>
        <v>Joblamcon</v>
      </c>
      <c r="M329" s="1">
        <v>3</v>
      </c>
      <c r="N329" s="1" t="str">
        <f>+VLOOKUP(O329,Product!$A$1:$B$26,2,0)</f>
        <v>Talus</v>
      </c>
      <c r="O329" s="1">
        <v>19</v>
      </c>
      <c r="P329" s="11">
        <v>4003685</v>
      </c>
      <c r="Q329" s="3">
        <v>1601474</v>
      </c>
      <c r="R329" s="1">
        <v>41768</v>
      </c>
      <c r="S329" s="4">
        <v>372.45763888888899</v>
      </c>
      <c r="T329" s="1">
        <v>2015</v>
      </c>
      <c r="U329" s="1">
        <v>5</v>
      </c>
      <c r="V329" s="1" t="s">
        <v>1006</v>
      </c>
    </row>
    <row r="330" spans="1:22" x14ac:dyDescent="0.25">
      <c r="A330" t="str">
        <f>VLOOKUP(C330,Opportunity!$A$1:$E$487,5,0)</f>
        <v>Medium</v>
      </c>
      <c r="B330">
        <f>VLOOKUP(C330,Opportunity!$A$1:$E$487,3,0)</f>
        <v>286</v>
      </c>
      <c r="C330" s="1">
        <v>79</v>
      </c>
      <c r="D330" s="1" t="str">
        <f>+VLOOKUP(F330,'Sales Stage'!$A$1:$C$6,3,0)</f>
        <v>Qualify</v>
      </c>
      <c r="E330" s="5">
        <f>+VLOOKUP(F330,'Sales Stage'!$A$1:$C$6,2,0)</f>
        <v>0.2</v>
      </c>
      <c r="F330" s="1">
        <v>2</v>
      </c>
      <c r="G330" s="1" t="str">
        <f>VLOOKUP(J330,Account!$A$1:$D$358,2,0)</f>
        <v>Salttouch</v>
      </c>
      <c r="H330" s="1" t="str">
        <f>+VLOOKUP(J330,Account!$A$1:$C$358,3,0)</f>
        <v>East</v>
      </c>
      <c r="I330" s="1" t="str">
        <f>+VLOOKUP(J330,Account!$A$1:$D$358,4,0)</f>
        <v>Strategic</v>
      </c>
      <c r="J330" s="1">
        <v>67</v>
      </c>
      <c r="K330" s="1" t="str">
        <f>VLOOKUP(M330,Partner!$A$1:$C$102,3,0)</f>
        <v>Yes</v>
      </c>
      <c r="L330" s="1" t="str">
        <f>VLOOKUP(M330,Partner!$A$1:$B$102,2,0)</f>
        <v>bamtone</v>
      </c>
      <c r="M330" s="1">
        <v>21</v>
      </c>
      <c r="N330" s="1" t="str">
        <f>+VLOOKUP(O330,Product!$A$1:$B$26,2,0)</f>
        <v>Quanti</v>
      </c>
      <c r="O330" s="1">
        <v>16</v>
      </c>
      <c r="P330" s="11">
        <v>4890268</v>
      </c>
      <c r="Q330" s="3">
        <v>978053.6</v>
      </c>
      <c r="R330" s="1">
        <v>41733</v>
      </c>
      <c r="S330" s="4">
        <v>406.45763888888899</v>
      </c>
      <c r="T330" s="1">
        <v>2015</v>
      </c>
      <c r="U330" s="1">
        <v>5</v>
      </c>
      <c r="V330" s="1" t="s">
        <v>1006</v>
      </c>
    </row>
    <row r="331" spans="1:22" x14ac:dyDescent="0.25">
      <c r="A331" t="str">
        <f>VLOOKUP(C331,Opportunity!$A$1:$E$487,5,0)</f>
        <v>Large</v>
      </c>
      <c r="B331">
        <f>VLOOKUP(C331,Opportunity!$A$1:$E$487,3,0)</f>
        <v>448</v>
      </c>
      <c r="C331" s="1">
        <v>135</v>
      </c>
      <c r="D331" s="1" t="str">
        <f>+VLOOKUP(F331,'Sales Stage'!$A$1:$C$6,3,0)</f>
        <v>Qualify</v>
      </c>
      <c r="E331" s="5">
        <f>+VLOOKUP(F331,'Sales Stage'!$A$1:$C$6,2,0)</f>
        <v>0.2</v>
      </c>
      <c r="F331" s="1">
        <v>2</v>
      </c>
      <c r="G331" s="1" t="str">
        <f>VLOOKUP(J331,Account!$A$1:$D$358,2,0)</f>
        <v>Salttouch</v>
      </c>
      <c r="H331" s="1" t="str">
        <f>+VLOOKUP(J331,Account!$A$1:$C$358,3,0)</f>
        <v>East</v>
      </c>
      <c r="I331" s="1" t="str">
        <f>+VLOOKUP(J331,Account!$A$1:$D$358,4,0)</f>
        <v>Strategic</v>
      </c>
      <c r="J331" s="1">
        <v>67</v>
      </c>
      <c r="K331" s="1" t="str">
        <f>VLOOKUP(M331,Partner!$A$1:$C$102,3,0)</f>
        <v>Yes</v>
      </c>
      <c r="L331" s="1" t="str">
        <f>VLOOKUP(M331,Partner!$A$1:$B$102,2,0)</f>
        <v>Joblamcon</v>
      </c>
      <c r="M331" s="1">
        <v>3</v>
      </c>
      <c r="N331" s="1" t="str">
        <f>+VLOOKUP(O331,Product!$A$1:$B$26,2,0)</f>
        <v>Quanti</v>
      </c>
      <c r="O331" s="1">
        <v>16</v>
      </c>
      <c r="P331" s="11">
        <v>9241668</v>
      </c>
      <c r="Q331" s="3">
        <v>1848333.6</v>
      </c>
      <c r="R331" s="1">
        <v>41651</v>
      </c>
      <c r="S331" s="4">
        <v>488.45763888888899</v>
      </c>
      <c r="T331" s="1">
        <v>2015</v>
      </c>
      <c r="U331" s="1">
        <v>5</v>
      </c>
      <c r="V331" s="1" t="s">
        <v>1006</v>
      </c>
    </row>
    <row r="332" spans="1:22" x14ac:dyDescent="0.25">
      <c r="A332" t="str">
        <f>VLOOKUP(C332,Opportunity!$A$1:$E$487,5,0)</f>
        <v>Medium</v>
      </c>
      <c r="B332">
        <f>VLOOKUP(C332,Opportunity!$A$1:$E$487,3,0)</f>
        <v>222</v>
      </c>
      <c r="C332" s="1">
        <v>305</v>
      </c>
      <c r="D332" s="1" t="str">
        <f>+VLOOKUP(F332,'Sales Stage'!$A$1:$C$6,3,0)</f>
        <v>Qualify</v>
      </c>
      <c r="E332" s="5">
        <f>+VLOOKUP(F332,'Sales Stage'!$A$1:$C$6,2,0)</f>
        <v>0.2</v>
      </c>
      <c r="F332" s="1">
        <v>2</v>
      </c>
      <c r="G332" s="1" t="str">
        <f>VLOOKUP(J332,Account!$A$1:$D$358,2,0)</f>
        <v>dongnix</v>
      </c>
      <c r="H332" s="1" t="str">
        <f>+VLOOKUP(J332,Account!$A$1:$C$358,3,0)</f>
        <v>East</v>
      </c>
      <c r="I332" s="1" t="str">
        <f>+VLOOKUP(J332,Account!$A$1:$D$358,4,0)</f>
        <v>Small &amp; Medium</v>
      </c>
      <c r="J332" s="1">
        <v>241</v>
      </c>
      <c r="K332" s="1" t="str">
        <f>VLOOKUP(M332,Partner!$A$1:$C$102,3,0)</f>
        <v>Yes</v>
      </c>
      <c r="L332" s="1" t="str">
        <f>VLOOKUP(M332,Partner!$A$1:$B$102,2,0)</f>
        <v>Songreen</v>
      </c>
      <c r="M332" s="1">
        <v>78</v>
      </c>
      <c r="N332" s="1" t="str">
        <f>+VLOOKUP(O332,Product!$A$1:$B$26,2,0)</f>
        <v>Talus</v>
      </c>
      <c r="O332" s="1">
        <v>19</v>
      </c>
      <c r="P332" s="11">
        <v>3617221</v>
      </c>
      <c r="Q332" s="3">
        <v>723444.2</v>
      </c>
      <c r="R332" s="1">
        <v>41731</v>
      </c>
      <c r="S332" s="4">
        <v>403.45763888888899</v>
      </c>
      <c r="T332" s="1">
        <v>2015</v>
      </c>
      <c r="U332" s="1">
        <v>5</v>
      </c>
      <c r="V332" s="1" t="s">
        <v>1006</v>
      </c>
    </row>
    <row r="333" spans="1:22" x14ac:dyDescent="0.25">
      <c r="A333" t="str">
        <f>VLOOKUP(C333,Opportunity!$A$1:$E$487,5,0)</f>
        <v>Small</v>
      </c>
      <c r="B333">
        <f>VLOOKUP(C333,Opportunity!$A$1:$E$487,3,0)</f>
        <v>43</v>
      </c>
      <c r="C333" s="1">
        <v>185</v>
      </c>
      <c r="D333" s="1" t="str">
        <f>+VLOOKUP(F333,'Sales Stage'!$A$1:$C$6,3,0)</f>
        <v>Qualify</v>
      </c>
      <c r="E333" s="5">
        <f>+VLOOKUP(F333,'Sales Stage'!$A$1:$C$6,2,0)</f>
        <v>0.2</v>
      </c>
      <c r="F333" s="1">
        <v>2</v>
      </c>
      <c r="G333" s="1" t="str">
        <f>VLOOKUP(J333,Account!$A$1:$D$358,2,0)</f>
        <v>Triosollex</v>
      </c>
      <c r="H333" s="1" t="str">
        <f>+VLOOKUP(J333,Account!$A$1:$C$358,3,0)</f>
        <v>East</v>
      </c>
      <c r="I333" s="1" t="str">
        <f>+VLOOKUP(J333,Account!$A$1:$D$358,4,0)</f>
        <v>Small &amp; Medium</v>
      </c>
      <c r="J333" s="1">
        <v>149</v>
      </c>
      <c r="K333" s="1" t="str">
        <f>VLOOKUP(M333,Partner!$A$1:$C$102,3,0)</f>
        <v>Yes</v>
      </c>
      <c r="L333" s="1" t="str">
        <f>VLOOKUP(M333,Partner!$A$1:$B$102,2,0)</f>
        <v>Quotein</v>
      </c>
      <c r="M333" s="1">
        <v>53</v>
      </c>
      <c r="N333" s="1" t="str">
        <f>+VLOOKUP(O333,Product!$A$1:$B$26,2,0)</f>
        <v>Nimis</v>
      </c>
      <c r="O333" s="1">
        <v>13</v>
      </c>
      <c r="P333" s="11">
        <v>523848</v>
      </c>
      <c r="Q333" s="3">
        <v>104769.60000000001</v>
      </c>
      <c r="R333" s="1">
        <v>41645</v>
      </c>
      <c r="S333" s="4">
        <v>479.45763888888899</v>
      </c>
      <c r="T333" s="1">
        <v>2015</v>
      </c>
      <c r="U333" s="1">
        <v>4</v>
      </c>
      <c r="V333" s="1" t="s">
        <v>1007</v>
      </c>
    </row>
    <row r="334" spans="1:22" x14ac:dyDescent="0.25">
      <c r="A334" t="str">
        <f>VLOOKUP(C334,Opportunity!$A$1:$E$487,5,0)</f>
        <v>Medium</v>
      </c>
      <c r="B334">
        <f>VLOOKUP(C334,Opportunity!$A$1:$E$487,3,0)</f>
        <v>233</v>
      </c>
      <c r="C334" s="1">
        <v>205</v>
      </c>
      <c r="D334" s="1" t="str">
        <f>+VLOOKUP(F334,'Sales Stage'!$A$1:$C$6,3,0)</f>
        <v>Solution</v>
      </c>
      <c r="E334" s="5">
        <f>+VLOOKUP(F334,'Sales Stage'!$A$1:$C$6,2,0)</f>
        <v>0.4</v>
      </c>
      <c r="F334" s="1">
        <v>3</v>
      </c>
      <c r="G334" s="1" t="str">
        <f>VLOOKUP(J334,Account!$A$1:$D$358,2,0)</f>
        <v>Gravecone</v>
      </c>
      <c r="H334" s="1" t="str">
        <f>+VLOOKUP(J334,Account!$A$1:$C$358,3,0)</f>
        <v>Central</v>
      </c>
      <c r="I334" s="1" t="str">
        <f>+VLOOKUP(J334,Account!$A$1:$D$358,4,0)</f>
        <v>Small &amp; Medium</v>
      </c>
      <c r="J334" s="1">
        <v>162</v>
      </c>
      <c r="K334" s="1" t="str">
        <f>VLOOKUP(M334,Partner!$A$1:$C$102,3,0)</f>
        <v>Yes</v>
      </c>
      <c r="L334" s="1" t="str">
        <f>VLOOKUP(M334,Partner!$A$1:$B$102,2,0)</f>
        <v>Suntaxon</v>
      </c>
      <c r="M334" s="1">
        <v>38</v>
      </c>
      <c r="N334" s="1" t="str">
        <f>+VLOOKUP(O334,Product!$A$1:$B$26,2,0)</f>
        <v>Lacuna</v>
      </c>
      <c r="O334" s="1">
        <v>11</v>
      </c>
      <c r="P334" s="11">
        <v>3773037</v>
      </c>
      <c r="Q334" s="3">
        <v>1509214.8</v>
      </c>
      <c r="R334" s="1">
        <v>41725</v>
      </c>
      <c r="S334" s="4">
        <v>399.45763888888899</v>
      </c>
      <c r="T334" s="1">
        <v>2015</v>
      </c>
      <c r="U334" s="1">
        <v>4</v>
      </c>
      <c r="V334" s="1" t="s">
        <v>1007</v>
      </c>
    </row>
    <row r="335" spans="1:22" x14ac:dyDescent="0.25">
      <c r="A335" t="str">
        <f>VLOOKUP(C335,Opportunity!$A$1:$E$487,5,0)</f>
        <v>Large</v>
      </c>
      <c r="B335">
        <f>VLOOKUP(C335,Opportunity!$A$1:$E$487,3,0)</f>
        <v>332</v>
      </c>
      <c r="C335" s="1">
        <v>245</v>
      </c>
      <c r="D335" s="1" t="str">
        <f>+VLOOKUP(F335,'Sales Stage'!$A$1:$C$6,3,0)</f>
        <v>Qualify</v>
      </c>
      <c r="E335" s="5">
        <f>+VLOOKUP(F335,'Sales Stage'!$A$1:$C$6,2,0)</f>
        <v>0.2</v>
      </c>
      <c r="F335" s="1">
        <v>2</v>
      </c>
      <c r="G335" s="1" t="str">
        <f>VLOOKUP(J335,Account!$A$1:$D$358,2,0)</f>
        <v>Physlane</v>
      </c>
      <c r="H335" s="1" t="str">
        <f>+VLOOKUP(J335,Account!$A$1:$C$358,3,0)</f>
        <v>Central</v>
      </c>
      <c r="I335" s="1" t="str">
        <f>+VLOOKUP(J335,Account!$A$1:$D$358,4,0)</f>
        <v>Small &amp; Medium</v>
      </c>
      <c r="J335" s="1">
        <v>196</v>
      </c>
      <c r="K335" s="1" t="str">
        <f>VLOOKUP(M335,Partner!$A$1:$C$102,3,0)</f>
        <v>Yes</v>
      </c>
      <c r="L335" s="1" t="str">
        <f>VLOOKUP(M335,Partner!$A$1:$B$102,2,0)</f>
        <v>Konzozdax</v>
      </c>
      <c r="M335" s="1">
        <v>67</v>
      </c>
      <c r="N335" s="1" t="str">
        <f>+VLOOKUP(O335,Product!$A$1:$B$26,2,0)</f>
        <v>Nimis</v>
      </c>
      <c r="O335" s="1">
        <v>13</v>
      </c>
      <c r="P335" s="11">
        <v>5769975</v>
      </c>
      <c r="Q335" s="3">
        <v>1153995</v>
      </c>
      <c r="R335" s="1">
        <v>41643</v>
      </c>
      <c r="S335" s="4">
        <v>481.45763888888899</v>
      </c>
      <c r="T335" s="1">
        <v>2015</v>
      </c>
      <c r="U335" s="1">
        <v>4</v>
      </c>
      <c r="V335" s="1" t="s">
        <v>1007</v>
      </c>
    </row>
    <row r="336" spans="1:22" x14ac:dyDescent="0.25">
      <c r="A336" t="str">
        <f>VLOOKUP(C336,Opportunity!$A$1:$E$487,5,0)</f>
        <v>Large</v>
      </c>
      <c r="B336">
        <f>VLOOKUP(C336,Opportunity!$A$1:$E$487,3,0)</f>
        <v>436</v>
      </c>
      <c r="C336" s="1">
        <v>94</v>
      </c>
      <c r="D336" s="1" t="str">
        <f>+VLOOKUP(F336,'Sales Stage'!$A$1:$C$6,3,0)</f>
        <v>Solution</v>
      </c>
      <c r="E336" s="5">
        <f>+VLOOKUP(F336,'Sales Stage'!$A$1:$C$6,2,0)</f>
        <v>0.4</v>
      </c>
      <c r="F336" s="1">
        <v>3</v>
      </c>
      <c r="G336" s="1" t="str">
        <f>VLOOKUP(J336,Account!$A$1:$D$358,2,0)</f>
        <v>Lexiunofax</v>
      </c>
      <c r="H336" s="1" t="str">
        <f>+VLOOKUP(J336,Account!$A$1:$C$358,3,0)</f>
        <v>Central</v>
      </c>
      <c r="I336" s="1" t="str">
        <f>+VLOOKUP(J336,Account!$A$1:$D$358,4,0)</f>
        <v>Large</v>
      </c>
      <c r="J336" s="1">
        <v>82</v>
      </c>
      <c r="K336" s="1" t="str">
        <f>VLOOKUP(M336,Partner!$A$1:$C$102,3,0)</f>
        <v>Yes</v>
      </c>
      <c r="L336" s="1" t="str">
        <f>VLOOKUP(M336,Partner!$A$1:$B$102,2,0)</f>
        <v>Quadsoloace</v>
      </c>
      <c r="M336" s="1">
        <v>31</v>
      </c>
      <c r="N336" s="1" t="str">
        <f>+VLOOKUP(O336,Product!$A$1:$B$26,2,0)</f>
        <v>Sato</v>
      </c>
      <c r="O336" s="1">
        <v>18</v>
      </c>
      <c r="P336" s="11">
        <v>8834695</v>
      </c>
      <c r="Q336" s="3">
        <v>3533878</v>
      </c>
      <c r="R336" s="1">
        <v>41643</v>
      </c>
      <c r="S336" s="4">
        <v>475.45763888888899</v>
      </c>
      <c r="T336" s="1">
        <v>2015</v>
      </c>
      <c r="U336" s="1">
        <v>4</v>
      </c>
      <c r="V336" s="1" t="s">
        <v>1007</v>
      </c>
    </row>
    <row r="337" spans="1:22" x14ac:dyDescent="0.25">
      <c r="A337" t="str">
        <f>VLOOKUP(C337,Opportunity!$A$1:$E$487,5,0)</f>
        <v>Small</v>
      </c>
      <c r="B337">
        <f>VLOOKUP(C337,Opportunity!$A$1:$E$487,3,0)</f>
        <v>4</v>
      </c>
      <c r="C337" s="1">
        <v>51</v>
      </c>
      <c r="D337" s="1" t="str">
        <f>+VLOOKUP(F337,'Sales Stage'!$A$1:$C$6,3,0)</f>
        <v>Solution</v>
      </c>
      <c r="E337" s="5">
        <f>+VLOOKUP(F337,'Sales Stage'!$A$1:$C$6,2,0)</f>
        <v>0.4</v>
      </c>
      <c r="F337" s="1">
        <v>3</v>
      </c>
      <c r="G337" s="1" t="str">
        <f>VLOOKUP(J337,Account!$A$1:$D$358,2,0)</f>
        <v>Sanfan</v>
      </c>
      <c r="H337" s="1" t="str">
        <f>+VLOOKUP(J337,Account!$A$1:$C$358,3,0)</f>
        <v>West</v>
      </c>
      <c r="I337" s="1" t="str">
        <f>+VLOOKUP(J337,Account!$A$1:$D$358,4,0)</f>
        <v>Large</v>
      </c>
      <c r="J337" s="1">
        <v>47</v>
      </c>
      <c r="K337" s="1" t="str">
        <f>VLOOKUP(M337,Partner!$A$1:$C$102,3,0)</f>
        <v>Yes</v>
      </c>
      <c r="L337" s="1" t="str">
        <f>VLOOKUP(M337,Partner!$A$1:$B$102,2,0)</f>
        <v>fasetone</v>
      </c>
      <c r="M337" s="1">
        <v>6</v>
      </c>
      <c r="N337" s="1" t="str">
        <f>+VLOOKUP(O337,Product!$A$1:$B$26,2,0)</f>
        <v>Campana</v>
      </c>
      <c r="O337" s="1">
        <v>3</v>
      </c>
      <c r="P337" s="11">
        <v>35372</v>
      </c>
      <c r="Q337" s="3">
        <v>14148.8</v>
      </c>
      <c r="R337" s="1">
        <v>41655</v>
      </c>
      <c r="S337" s="4">
        <v>456.45763888888899</v>
      </c>
      <c r="T337" s="1">
        <v>2015</v>
      </c>
      <c r="U337" s="1">
        <v>4</v>
      </c>
      <c r="V337" s="1" t="s">
        <v>1007</v>
      </c>
    </row>
    <row r="338" spans="1:22" x14ac:dyDescent="0.25">
      <c r="A338" t="str">
        <f>VLOOKUP(C338,Opportunity!$A$1:$E$487,5,0)</f>
        <v>Small</v>
      </c>
      <c r="B338">
        <f>VLOOKUP(C338,Opportunity!$A$1:$E$487,3,0)</f>
        <v>101</v>
      </c>
      <c r="C338" s="1">
        <v>113</v>
      </c>
      <c r="D338" s="1" t="str">
        <f>+VLOOKUP(F338,'Sales Stage'!$A$1:$C$6,3,0)</f>
        <v>Qualify</v>
      </c>
      <c r="E338" s="5">
        <f>+VLOOKUP(F338,'Sales Stage'!$A$1:$C$6,2,0)</f>
        <v>0.2</v>
      </c>
      <c r="F338" s="1">
        <v>2</v>
      </c>
      <c r="G338" s="1" t="str">
        <f>VLOOKUP(J338,Account!$A$1:$D$358,2,0)</f>
        <v>Linelab</v>
      </c>
      <c r="H338" s="1" t="str">
        <f>+VLOOKUP(J338,Account!$A$1:$C$358,3,0)</f>
        <v>Central</v>
      </c>
      <c r="I338" s="1" t="str">
        <f>+VLOOKUP(J338,Account!$A$1:$D$358,4,0)</f>
        <v>Small &amp; Medium</v>
      </c>
      <c r="J338" s="1">
        <v>96</v>
      </c>
      <c r="K338" s="1" t="str">
        <f>VLOOKUP(M338,Partner!$A$1:$C$102,3,0)</f>
        <v>Yes</v>
      </c>
      <c r="L338" s="1" t="str">
        <f>VLOOKUP(M338,Partner!$A$1:$B$102,2,0)</f>
        <v>Suntaxon</v>
      </c>
      <c r="M338" s="1">
        <v>38</v>
      </c>
      <c r="N338" s="1" t="str">
        <f>+VLOOKUP(O338,Product!$A$1:$B$26,2,0)</f>
        <v>Basium</v>
      </c>
      <c r="O338" s="1">
        <v>2</v>
      </c>
      <c r="P338" s="11">
        <v>1478056</v>
      </c>
      <c r="Q338" s="3">
        <v>295611.2</v>
      </c>
      <c r="R338" s="1">
        <v>41739</v>
      </c>
      <c r="S338" s="4">
        <v>372.45763888888899</v>
      </c>
      <c r="T338" s="1">
        <v>2015</v>
      </c>
      <c r="U338" s="1">
        <v>4</v>
      </c>
      <c r="V338" s="1" t="s">
        <v>1007</v>
      </c>
    </row>
    <row r="339" spans="1:22" x14ac:dyDescent="0.25">
      <c r="A339" t="str">
        <f>VLOOKUP(C339,Opportunity!$A$1:$E$487,5,0)</f>
        <v>Large</v>
      </c>
      <c r="B339">
        <f>VLOOKUP(C339,Opportunity!$A$1:$E$487,3,0)</f>
        <v>356</v>
      </c>
      <c r="C339" s="1">
        <v>292</v>
      </c>
      <c r="D339" s="1" t="str">
        <f>+VLOOKUP(F339,'Sales Stage'!$A$1:$C$6,3,0)</f>
        <v>Qualify</v>
      </c>
      <c r="E339" s="5">
        <f>+VLOOKUP(F339,'Sales Stage'!$A$1:$C$6,2,0)</f>
        <v>0.2</v>
      </c>
      <c r="F339" s="1">
        <v>2</v>
      </c>
      <c r="G339" s="1" t="str">
        <f>VLOOKUP(J339,Account!$A$1:$D$358,2,0)</f>
        <v>Latis</v>
      </c>
      <c r="H339" s="1" t="str">
        <f>+VLOOKUP(J339,Account!$A$1:$C$358,3,0)</f>
        <v>Central</v>
      </c>
      <c r="I339" s="1" t="str">
        <f>+VLOOKUP(J339,Account!$A$1:$D$358,4,0)</f>
        <v>Strategic</v>
      </c>
      <c r="J339" s="1">
        <v>73</v>
      </c>
      <c r="K339" s="1" t="str">
        <f>VLOOKUP(M339,Partner!$A$1:$C$102,3,0)</f>
        <v>Yes</v>
      </c>
      <c r="L339" s="1" t="str">
        <f>VLOOKUP(M339,Partner!$A$1:$B$102,2,0)</f>
        <v>Daltdexon</v>
      </c>
      <c r="M339" s="1">
        <v>1</v>
      </c>
      <c r="N339" s="1" t="str">
        <f>+VLOOKUP(O339,Product!$A$1:$B$26,2,0)</f>
        <v>Carmen</v>
      </c>
      <c r="O339" s="1">
        <v>24</v>
      </c>
      <c r="P339" s="11">
        <v>6261202</v>
      </c>
      <c r="Q339" s="3">
        <v>1252240.3999999999</v>
      </c>
      <c r="R339" s="1">
        <v>41699</v>
      </c>
      <c r="S339" s="4">
        <v>395.45763888888899</v>
      </c>
      <c r="T339" s="1">
        <v>2015</v>
      </c>
      <c r="U339" s="1">
        <v>3</v>
      </c>
      <c r="V339" s="1" t="s">
        <v>1008</v>
      </c>
    </row>
    <row r="340" spans="1:22" x14ac:dyDescent="0.25">
      <c r="A340" t="str">
        <f>VLOOKUP(C340,Opportunity!$A$1:$E$487,5,0)</f>
        <v>Large</v>
      </c>
      <c r="B340">
        <f>VLOOKUP(C340,Opportunity!$A$1:$E$487,3,0)</f>
        <v>395</v>
      </c>
      <c r="C340" s="1">
        <v>118</v>
      </c>
      <c r="D340" s="1" t="str">
        <f>+VLOOKUP(F340,'Sales Stage'!$A$1:$C$6,3,0)</f>
        <v>Solution</v>
      </c>
      <c r="E340" s="5">
        <f>+VLOOKUP(F340,'Sales Stage'!$A$1:$C$6,2,0)</f>
        <v>0.4</v>
      </c>
      <c r="F340" s="1">
        <v>3</v>
      </c>
      <c r="G340" s="1" t="str">
        <f>VLOOKUP(J340,Account!$A$1:$D$358,2,0)</f>
        <v>freefix</v>
      </c>
      <c r="H340" s="1" t="str">
        <f>+VLOOKUP(J340,Account!$A$1:$C$358,3,0)</f>
        <v>East</v>
      </c>
      <c r="I340" s="1" t="str">
        <f>+VLOOKUP(J340,Account!$A$1:$D$358,4,0)</f>
        <v>Small &amp; Medium</v>
      </c>
      <c r="J340" s="1">
        <v>99</v>
      </c>
      <c r="K340" s="1" t="str">
        <f>VLOOKUP(M340,Partner!$A$1:$C$102,3,0)</f>
        <v>Yes</v>
      </c>
      <c r="L340" s="1" t="str">
        <f>VLOOKUP(M340,Partner!$A$1:$B$102,2,0)</f>
        <v>Free-electronics</v>
      </c>
      <c r="M340" s="1">
        <v>13</v>
      </c>
      <c r="N340" s="1" t="str">
        <f>+VLOOKUP(O340,Product!$A$1:$B$26,2,0)</f>
        <v>Quanti</v>
      </c>
      <c r="O340" s="1">
        <v>16</v>
      </c>
      <c r="P340" s="11">
        <v>7236205</v>
      </c>
      <c r="Q340" s="3">
        <v>2894482</v>
      </c>
      <c r="R340" s="1">
        <v>41716</v>
      </c>
      <c r="S340" s="4">
        <v>378.45763888888899</v>
      </c>
      <c r="T340" s="1">
        <v>2015</v>
      </c>
      <c r="U340" s="1">
        <v>3</v>
      </c>
      <c r="V340" s="1" t="s">
        <v>1008</v>
      </c>
    </row>
    <row r="341" spans="1:22" x14ac:dyDescent="0.25">
      <c r="A341" t="str">
        <f>VLOOKUP(C341,Opportunity!$A$1:$E$487,5,0)</f>
        <v>Medium</v>
      </c>
      <c r="B341">
        <f>VLOOKUP(C341,Opportunity!$A$1:$E$487,3,0)</f>
        <v>225</v>
      </c>
      <c r="C341" s="1">
        <v>190</v>
      </c>
      <c r="D341" s="1" t="str">
        <f>+VLOOKUP(F341,'Sales Stage'!$A$1:$C$6,3,0)</f>
        <v>Solution</v>
      </c>
      <c r="E341" s="5">
        <f>+VLOOKUP(F341,'Sales Stage'!$A$1:$C$6,2,0)</f>
        <v>0.4</v>
      </c>
      <c r="F341" s="1">
        <v>3</v>
      </c>
      <c r="G341" s="1" t="str">
        <f>VLOOKUP(J341,Account!$A$1:$D$358,2,0)</f>
        <v>Waretrans</v>
      </c>
      <c r="H341" s="1" t="str">
        <f>+VLOOKUP(J341,Account!$A$1:$C$358,3,0)</f>
        <v>East</v>
      </c>
      <c r="I341" s="1" t="str">
        <f>+VLOOKUP(J341,Account!$A$1:$D$358,4,0)</f>
        <v>Small &amp; Medium</v>
      </c>
      <c r="J341" s="1">
        <v>154</v>
      </c>
      <c r="K341" s="1" t="str">
        <f>VLOOKUP(M341,Partner!$A$1:$C$102,3,0)</f>
        <v>Yes</v>
      </c>
      <c r="L341" s="1" t="str">
        <f>VLOOKUP(M341,Partner!$A$1:$B$102,2,0)</f>
        <v>Quadtex</v>
      </c>
      <c r="M341" s="1">
        <v>54</v>
      </c>
      <c r="N341" s="1" t="str">
        <f>+VLOOKUP(O341,Product!$A$1:$B$26,2,0)</f>
        <v>Quanti</v>
      </c>
      <c r="O341" s="1">
        <v>16</v>
      </c>
      <c r="P341" s="11">
        <v>3659407</v>
      </c>
      <c r="Q341" s="3">
        <v>1463762.8</v>
      </c>
      <c r="R341" s="1">
        <v>41718</v>
      </c>
      <c r="S341" s="4">
        <v>376.45763888888899</v>
      </c>
      <c r="T341" s="1">
        <v>2015</v>
      </c>
      <c r="U341" s="1">
        <v>3</v>
      </c>
      <c r="V341" s="1" t="s">
        <v>1008</v>
      </c>
    </row>
    <row r="342" spans="1:22" x14ac:dyDescent="0.25">
      <c r="A342" t="str">
        <f>VLOOKUP(C342,Opportunity!$A$1:$E$487,5,0)</f>
        <v>Small</v>
      </c>
      <c r="B342">
        <f>VLOOKUP(C342,Opportunity!$A$1:$E$487,3,0)</f>
        <v>105</v>
      </c>
      <c r="C342" s="1">
        <v>130</v>
      </c>
      <c r="D342" s="1" t="str">
        <f>+VLOOKUP(F342,'Sales Stage'!$A$1:$C$6,3,0)</f>
        <v>Solution</v>
      </c>
      <c r="E342" s="5">
        <f>+VLOOKUP(F342,'Sales Stage'!$A$1:$C$6,2,0)</f>
        <v>0.4</v>
      </c>
      <c r="F342" s="1">
        <v>3</v>
      </c>
      <c r="G342" s="1" t="str">
        <f>VLOOKUP(J342,Account!$A$1:$D$358,2,0)</f>
        <v>Zaamtech</v>
      </c>
      <c r="H342" s="1" t="str">
        <f>+VLOOKUP(J342,Account!$A$1:$C$358,3,0)</f>
        <v>West</v>
      </c>
      <c r="I342" s="1" t="str">
        <f>+VLOOKUP(J342,Account!$A$1:$D$358,4,0)</f>
        <v>Strategic</v>
      </c>
      <c r="J342" s="1">
        <v>107</v>
      </c>
      <c r="K342" s="1" t="str">
        <f>VLOOKUP(M342,Partner!$A$1:$C$102,3,0)</f>
        <v>Yes</v>
      </c>
      <c r="L342" s="1" t="str">
        <f>VLOOKUP(M342,Partner!$A$1:$B$102,2,0)</f>
        <v>Konktom</v>
      </c>
      <c r="M342" s="1">
        <v>36</v>
      </c>
      <c r="N342" s="1" t="str">
        <f>+VLOOKUP(O342,Product!$A$1:$B$26,2,0)</f>
        <v>Carmen</v>
      </c>
      <c r="O342" s="1">
        <v>24</v>
      </c>
      <c r="P342" s="11">
        <v>1545093</v>
      </c>
      <c r="Q342" s="3">
        <v>618037.19999999995</v>
      </c>
      <c r="R342" s="1">
        <v>41713</v>
      </c>
      <c r="S342" s="4">
        <v>373.45763888888899</v>
      </c>
      <c r="T342" s="1">
        <v>2015</v>
      </c>
      <c r="U342" s="1">
        <v>3</v>
      </c>
      <c r="V342" s="1" t="s">
        <v>1008</v>
      </c>
    </row>
    <row r="343" spans="1:22" x14ac:dyDescent="0.25">
      <c r="A343" t="str">
        <f>VLOOKUP(C343,Opportunity!$A$1:$E$487,5,0)</f>
        <v>Large</v>
      </c>
      <c r="B343">
        <f>VLOOKUP(C343,Opportunity!$A$1:$E$487,3,0)</f>
        <v>421</v>
      </c>
      <c r="C343" s="1">
        <v>306</v>
      </c>
      <c r="D343" s="1" t="str">
        <f>+VLOOKUP(F343,'Sales Stage'!$A$1:$C$6,3,0)</f>
        <v>Proposal</v>
      </c>
      <c r="E343" s="5">
        <f>+VLOOKUP(F343,'Sales Stage'!$A$1:$C$6,2,0)</f>
        <v>0.6</v>
      </c>
      <c r="F343" s="1">
        <v>4</v>
      </c>
      <c r="G343" s="1" t="str">
        <f>VLOOKUP(J343,Account!$A$1:$D$358,2,0)</f>
        <v>Lanetrans</v>
      </c>
      <c r="H343" s="1" t="str">
        <f>+VLOOKUP(J343,Account!$A$1:$C$358,3,0)</f>
        <v>East</v>
      </c>
      <c r="I343" s="1" t="str">
        <f>+VLOOKUP(J343,Account!$A$1:$D$358,4,0)</f>
        <v>Strategic</v>
      </c>
      <c r="J343" s="1">
        <v>14</v>
      </c>
      <c r="K343" s="1" t="str">
        <f>VLOOKUP(M343,Partner!$A$1:$C$102,3,0)</f>
        <v>Yes</v>
      </c>
      <c r="L343" s="1" t="str">
        <f>VLOOKUP(M343,Partner!$A$1:$B$102,2,0)</f>
        <v>Songreen</v>
      </c>
      <c r="M343" s="1">
        <v>78</v>
      </c>
      <c r="N343" s="1" t="str">
        <f>+VLOOKUP(O343,Product!$A$1:$B$26,2,0)</f>
        <v>Maximus</v>
      </c>
      <c r="O343" s="1">
        <v>25</v>
      </c>
      <c r="P343" s="11">
        <v>8281658</v>
      </c>
      <c r="Q343" s="3">
        <v>4968994.8</v>
      </c>
      <c r="R343" s="1">
        <v>41680</v>
      </c>
      <c r="S343" s="4">
        <v>393.45763888888899</v>
      </c>
      <c r="T343" s="1">
        <v>2015</v>
      </c>
      <c r="U343" s="1">
        <v>3</v>
      </c>
      <c r="V343" s="1" t="s">
        <v>1008</v>
      </c>
    </row>
    <row r="344" spans="1:22" x14ac:dyDescent="0.25">
      <c r="A344" t="str">
        <f>VLOOKUP(C344,Opportunity!$A$1:$E$487,5,0)</f>
        <v>Medium</v>
      </c>
      <c r="B344">
        <f>VLOOKUP(C344,Opportunity!$A$1:$E$487,3,0)</f>
        <v>299</v>
      </c>
      <c r="C344" s="1">
        <v>399</v>
      </c>
      <c r="D344" s="1" t="str">
        <f>+VLOOKUP(F344,'Sales Stage'!$A$1:$C$6,3,0)</f>
        <v>Solution</v>
      </c>
      <c r="E344" s="5">
        <f>+VLOOKUP(F344,'Sales Stage'!$A$1:$C$6,2,0)</f>
        <v>0.4</v>
      </c>
      <c r="F344" s="1">
        <v>3</v>
      </c>
      <c r="G344" s="1" t="str">
        <f>VLOOKUP(J344,Account!$A$1:$D$358,2,0)</f>
        <v>Duocane</v>
      </c>
      <c r="H344" s="1" t="str">
        <f>+VLOOKUP(J344,Account!$A$1:$C$358,3,0)</f>
        <v>East</v>
      </c>
      <c r="I344" s="1" t="str">
        <f>+VLOOKUP(J344,Account!$A$1:$D$358,4,0)</f>
        <v>Small &amp; Medium</v>
      </c>
      <c r="J344" s="1">
        <v>312</v>
      </c>
      <c r="K344" s="1" t="str">
        <f>VLOOKUP(M344,Partner!$A$1:$C$102,3,0)</f>
        <v>Yes</v>
      </c>
      <c r="L344" s="1" t="str">
        <f>VLOOKUP(M344,Partner!$A$1:$B$102,2,0)</f>
        <v>Jobice</v>
      </c>
      <c r="M344" s="1">
        <v>84</v>
      </c>
      <c r="N344" s="1" t="str">
        <f>+VLOOKUP(O344,Product!$A$1:$B$26,2,0)</f>
        <v>Basium</v>
      </c>
      <c r="O344" s="1">
        <v>2</v>
      </c>
      <c r="P344" s="11">
        <v>5064488</v>
      </c>
      <c r="Q344" s="3">
        <v>2025795.2</v>
      </c>
      <c r="R344" s="1">
        <v>41696</v>
      </c>
      <c r="S344" s="4">
        <v>366.45763888888899</v>
      </c>
      <c r="T344" s="1">
        <v>2015</v>
      </c>
      <c r="U344" s="1">
        <v>2</v>
      </c>
      <c r="V344" s="1" t="s">
        <v>1009</v>
      </c>
    </row>
    <row r="345" spans="1:22" x14ac:dyDescent="0.25">
      <c r="A345" t="str">
        <f>VLOOKUP(C345,Opportunity!$A$1:$E$487,5,0)</f>
        <v>Small</v>
      </c>
      <c r="B345">
        <f>VLOOKUP(C345,Opportunity!$A$1:$E$487,3,0)</f>
        <v>109</v>
      </c>
      <c r="C345" s="1">
        <v>431</v>
      </c>
      <c r="D345" s="1" t="str">
        <f>+VLOOKUP(F345,'Sales Stage'!$A$1:$C$6,3,0)</f>
        <v>Proposal</v>
      </c>
      <c r="E345" s="5">
        <f>+VLOOKUP(F345,'Sales Stage'!$A$1:$C$6,2,0)</f>
        <v>0.6</v>
      </c>
      <c r="F345" s="1">
        <v>4</v>
      </c>
      <c r="G345" s="1" t="str">
        <f>VLOOKUP(J345,Account!$A$1:$D$358,2,0)</f>
        <v>Silvertrans</v>
      </c>
      <c r="H345" s="1" t="str">
        <f>+VLOOKUP(J345,Account!$A$1:$C$358,3,0)</f>
        <v>Central</v>
      </c>
      <c r="I345" s="1" t="str">
        <f>+VLOOKUP(J345,Account!$A$1:$D$358,4,0)</f>
        <v>Large</v>
      </c>
      <c r="J345" s="1">
        <v>125</v>
      </c>
      <c r="K345" s="1" t="str">
        <f>VLOOKUP(M345,Partner!$A$1:$C$102,3,0)</f>
        <v>Yes</v>
      </c>
      <c r="L345" s="1" t="str">
        <f>VLOOKUP(M345,Partner!$A$1:$B$102,2,0)</f>
        <v>Redplanet</v>
      </c>
      <c r="M345" s="1">
        <v>91</v>
      </c>
      <c r="N345" s="1" t="str">
        <f>+VLOOKUP(O345,Product!$A$1:$B$26,2,0)</f>
        <v>Gratus</v>
      </c>
      <c r="O345" s="1">
        <v>7</v>
      </c>
      <c r="P345" s="11">
        <v>1624483</v>
      </c>
      <c r="Q345" s="3">
        <v>974689.8</v>
      </c>
      <c r="R345" s="1">
        <v>41693</v>
      </c>
      <c r="S345" s="4">
        <v>369.45763888888899</v>
      </c>
      <c r="T345" s="1">
        <v>2015</v>
      </c>
      <c r="U345" s="1">
        <v>2</v>
      </c>
      <c r="V345" s="1" t="s">
        <v>1009</v>
      </c>
    </row>
    <row r="346" spans="1:22" x14ac:dyDescent="0.25">
      <c r="A346" t="str">
        <f>VLOOKUP(C346,Opportunity!$A$1:$E$487,5,0)</f>
        <v>Medium</v>
      </c>
      <c r="B346">
        <f>VLOOKUP(C346,Opportunity!$A$1:$E$487,3,0)</f>
        <v>297</v>
      </c>
      <c r="C346" s="1">
        <v>116</v>
      </c>
      <c r="D346" s="1" t="str">
        <f>+VLOOKUP(F346,'Sales Stage'!$A$1:$C$6,3,0)</f>
        <v>Solution</v>
      </c>
      <c r="E346" s="5">
        <f>+VLOOKUP(F346,'Sales Stage'!$A$1:$C$6,2,0)</f>
        <v>0.4</v>
      </c>
      <c r="F346" s="1">
        <v>3</v>
      </c>
      <c r="G346" s="1" t="str">
        <f>VLOOKUP(J346,Account!$A$1:$D$358,2,0)</f>
        <v>stripcorporation</v>
      </c>
      <c r="H346" s="1" t="str">
        <f>+VLOOKUP(J346,Account!$A$1:$C$358,3,0)</f>
        <v>East</v>
      </c>
      <c r="I346" s="1" t="str">
        <f>+VLOOKUP(J346,Account!$A$1:$D$358,4,0)</f>
        <v>Large</v>
      </c>
      <c r="J346" s="1">
        <v>28</v>
      </c>
      <c r="K346" s="1" t="str">
        <f>VLOOKUP(M346,Partner!$A$1:$C$102,3,0)</f>
        <v>Yes</v>
      </c>
      <c r="L346" s="1" t="str">
        <f>VLOOKUP(M346,Partner!$A$1:$B$102,2,0)</f>
        <v>Mathredex</v>
      </c>
      <c r="M346" s="1">
        <v>39</v>
      </c>
      <c r="N346" s="1" t="str">
        <f>+VLOOKUP(O346,Product!$A$1:$B$26,2,0)</f>
        <v>Aqua</v>
      </c>
      <c r="O346" s="1">
        <v>22</v>
      </c>
      <c r="P346" s="11">
        <v>5033421</v>
      </c>
      <c r="Q346" s="3">
        <v>2013368.4</v>
      </c>
      <c r="R346" s="1">
        <v>41641</v>
      </c>
      <c r="S346" s="4">
        <v>420.45763888888899</v>
      </c>
      <c r="T346" s="1">
        <v>2015</v>
      </c>
      <c r="U346" s="1">
        <v>2</v>
      </c>
      <c r="V346" s="1" t="s">
        <v>1009</v>
      </c>
    </row>
    <row r="347" spans="1:22" x14ac:dyDescent="0.25">
      <c r="A347" t="str">
        <f>VLOOKUP(C347,Opportunity!$A$1:$E$487,5,0)</f>
        <v>Large</v>
      </c>
      <c r="B347">
        <f>VLOOKUP(C347,Opportunity!$A$1:$E$487,3,0)</f>
        <v>338</v>
      </c>
      <c r="C347" s="1">
        <v>27</v>
      </c>
      <c r="D347" s="1" t="str">
        <f>+VLOOKUP(F347,'Sales Stage'!$A$1:$C$6,3,0)</f>
        <v>Solution</v>
      </c>
      <c r="E347" s="5">
        <f>+VLOOKUP(F347,'Sales Stage'!$A$1:$C$6,2,0)</f>
        <v>0.4</v>
      </c>
      <c r="F347" s="1">
        <v>3</v>
      </c>
      <c r="G347" s="1" t="str">
        <f>VLOOKUP(J347,Account!$A$1:$D$358,2,0)</f>
        <v>Canehouse</v>
      </c>
      <c r="H347" s="1" t="str">
        <f>+VLOOKUP(J347,Account!$A$1:$C$358,3,0)</f>
        <v>West</v>
      </c>
      <c r="I347" s="1" t="str">
        <f>+VLOOKUP(J347,Account!$A$1:$D$358,4,0)</f>
        <v>Large</v>
      </c>
      <c r="J347" s="1">
        <v>27</v>
      </c>
      <c r="K347" s="1" t="str">
        <f>VLOOKUP(M347,Partner!$A$1:$C$102,3,0)</f>
        <v>Yes</v>
      </c>
      <c r="L347" s="1" t="str">
        <f>VLOOKUP(M347,Partner!$A$1:$B$102,2,0)</f>
        <v>Dripstrip</v>
      </c>
      <c r="M347" s="1">
        <v>19</v>
      </c>
      <c r="N347" s="1" t="str">
        <f>+VLOOKUP(O347,Product!$A$1:$B$26,2,0)</f>
        <v>Eligo</v>
      </c>
      <c r="O347" s="1">
        <v>5</v>
      </c>
      <c r="P347" s="11">
        <v>5948001</v>
      </c>
      <c r="Q347" s="3">
        <v>2379200.4</v>
      </c>
      <c r="R347" s="1">
        <v>41642</v>
      </c>
      <c r="S347" s="4">
        <v>411.45763888888899</v>
      </c>
      <c r="T347" s="1">
        <v>2015</v>
      </c>
      <c r="U347" s="1">
        <v>2</v>
      </c>
      <c r="V347" s="1" t="s">
        <v>1009</v>
      </c>
    </row>
    <row r="348" spans="1:22" x14ac:dyDescent="0.25">
      <c r="A348" t="str">
        <f>VLOOKUP(C348,Opportunity!$A$1:$E$487,5,0)</f>
        <v>Medium</v>
      </c>
      <c r="B348">
        <f>VLOOKUP(C348,Opportunity!$A$1:$E$487,3,0)</f>
        <v>305</v>
      </c>
      <c r="C348" s="1">
        <v>99</v>
      </c>
      <c r="D348" s="1" t="str">
        <f>+VLOOKUP(F348,'Sales Stage'!$A$1:$C$6,3,0)</f>
        <v>Finalize</v>
      </c>
      <c r="E348" s="5">
        <f>+VLOOKUP(F348,'Sales Stage'!$A$1:$C$6,2,0)</f>
        <v>0.8</v>
      </c>
      <c r="F348" s="1">
        <v>5</v>
      </c>
      <c r="G348" s="1" t="str">
        <f>VLOOKUP(J348,Account!$A$1:$D$358,2,0)</f>
        <v>Strongtech</v>
      </c>
      <c r="H348" s="1" t="str">
        <f>+VLOOKUP(J348,Account!$A$1:$C$358,3,0)</f>
        <v>Central</v>
      </c>
      <c r="I348" s="1" t="str">
        <f>+VLOOKUP(J348,Account!$A$1:$D$358,4,0)</f>
        <v>Large</v>
      </c>
      <c r="J348" s="1">
        <v>85</v>
      </c>
      <c r="K348" s="1" t="str">
        <f>VLOOKUP(M348,Partner!$A$1:$C$102,3,0)</f>
        <v>Yes</v>
      </c>
      <c r="L348" s="1" t="str">
        <f>VLOOKUP(M348,Partner!$A$1:$B$102,2,0)</f>
        <v>Ventolane</v>
      </c>
      <c r="M348" s="1">
        <v>33</v>
      </c>
      <c r="N348" s="1" t="str">
        <f>+VLOOKUP(O348,Product!$A$1:$B$26,2,0)</f>
        <v>Nimis</v>
      </c>
      <c r="O348" s="1">
        <v>13</v>
      </c>
      <c r="P348" s="11">
        <v>5208670</v>
      </c>
      <c r="Q348" s="3">
        <v>4166936</v>
      </c>
      <c r="R348" s="1">
        <v>41683</v>
      </c>
      <c r="S348" s="4">
        <v>368.45763888888899</v>
      </c>
      <c r="T348" s="1">
        <v>2015</v>
      </c>
      <c r="U348" s="1">
        <v>2</v>
      </c>
      <c r="V348" s="1" t="s">
        <v>1009</v>
      </c>
    </row>
    <row r="349" spans="1:22" x14ac:dyDescent="0.25">
      <c r="A349" t="str">
        <f>VLOOKUP(C349,Opportunity!$A$1:$E$487,5,0)</f>
        <v>Large</v>
      </c>
      <c r="B349">
        <f>VLOOKUP(C349,Opportunity!$A$1:$E$487,3,0)</f>
        <v>346</v>
      </c>
      <c r="C349" s="1">
        <v>125</v>
      </c>
      <c r="D349" s="1" t="str">
        <f>+VLOOKUP(F349,'Sales Stage'!$A$1:$C$6,3,0)</f>
        <v>Solution</v>
      </c>
      <c r="E349" s="5">
        <f>+VLOOKUP(F349,'Sales Stage'!$A$1:$C$6,2,0)</f>
        <v>0.4</v>
      </c>
      <c r="F349" s="1">
        <v>3</v>
      </c>
      <c r="G349" s="1" t="str">
        <f>VLOOKUP(J349,Account!$A$1:$D$358,2,0)</f>
        <v>Icetech</v>
      </c>
      <c r="H349" s="1" t="str">
        <f>+VLOOKUP(J349,Account!$A$1:$C$358,3,0)</f>
        <v>West</v>
      </c>
      <c r="I349" s="1" t="str">
        <f>+VLOOKUP(J349,Account!$A$1:$D$358,4,0)</f>
        <v>Strategic</v>
      </c>
      <c r="J349" s="1">
        <v>103</v>
      </c>
      <c r="K349" s="1" t="str">
        <f>VLOOKUP(M349,Partner!$A$1:$C$102,3,0)</f>
        <v>Yes</v>
      </c>
      <c r="L349" s="1" t="str">
        <f>VLOOKUP(M349,Partner!$A$1:$B$102,2,0)</f>
        <v>Ventolane</v>
      </c>
      <c r="M349" s="1">
        <v>33</v>
      </c>
      <c r="N349" s="1" t="str">
        <f>+VLOOKUP(O349,Product!$A$1:$B$26,2,0)</f>
        <v>Fatum</v>
      </c>
      <c r="O349" s="1">
        <v>6</v>
      </c>
      <c r="P349" s="11">
        <v>6077984</v>
      </c>
      <c r="Q349" s="3">
        <v>2431193.6</v>
      </c>
      <c r="R349" s="1">
        <v>41681</v>
      </c>
      <c r="S349" s="4">
        <v>369.45763888888899</v>
      </c>
      <c r="T349" s="1">
        <v>2015</v>
      </c>
      <c r="U349" s="1">
        <v>2</v>
      </c>
      <c r="V349" s="1" t="s">
        <v>1009</v>
      </c>
    </row>
    <row r="350" spans="1:22" x14ac:dyDescent="0.25">
      <c r="A350" t="str">
        <f>VLOOKUP(C350,Opportunity!$A$1:$E$487,5,0)</f>
        <v>Small</v>
      </c>
      <c r="B350">
        <f>VLOOKUP(C350,Opportunity!$A$1:$E$487,3,0)</f>
        <v>53</v>
      </c>
      <c r="C350" s="1">
        <v>436</v>
      </c>
      <c r="D350" s="1" t="str">
        <f>+VLOOKUP(F350,'Sales Stage'!$A$1:$C$6,3,0)</f>
        <v>Solution</v>
      </c>
      <c r="E350" s="5">
        <f>+VLOOKUP(F350,'Sales Stage'!$A$1:$C$6,2,0)</f>
        <v>0.4</v>
      </c>
      <c r="F350" s="1">
        <v>3</v>
      </c>
      <c r="G350" s="1" t="str">
        <f>VLOOKUP(J350,Account!$A$1:$D$358,2,0)</f>
        <v>K-line</v>
      </c>
      <c r="H350" s="1" t="str">
        <f>+VLOOKUP(J350,Account!$A$1:$C$358,3,0)</f>
        <v>Central</v>
      </c>
      <c r="I350" s="1" t="str">
        <f>+VLOOKUP(J350,Account!$A$1:$D$358,4,0)</f>
        <v>Small &amp; Medium</v>
      </c>
      <c r="J350" s="1">
        <v>333</v>
      </c>
      <c r="K350" s="1" t="str">
        <f>VLOOKUP(M350,Partner!$A$1:$C$102,3,0)</f>
        <v>Yes</v>
      </c>
      <c r="L350" s="1" t="str">
        <f>VLOOKUP(M350,Partner!$A$1:$B$102,2,0)</f>
        <v>Lamtafan</v>
      </c>
      <c r="M350" s="1">
        <v>93</v>
      </c>
      <c r="N350" s="1" t="str">
        <f>+VLOOKUP(O350,Product!$A$1:$B$26,2,0)</f>
        <v>Carmen</v>
      </c>
      <c r="O350" s="1">
        <v>24</v>
      </c>
      <c r="P350" s="11">
        <v>668168</v>
      </c>
      <c r="Q350" s="3">
        <v>267267.20000000001</v>
      </c>
      <c r="R350" s="1">
        <v>41677</v>
      </c>
      <c r="S350" s="4">
        <v>372.45763888888899</v>
      </c>
      <c r="T350" s="1">
        <v>2015</v>
      </c>
      <c r="U350" s="1">
        <v>2</v>
      </c>
      <c r="V350" s="1" t="s">
        <v>1009</v>
      </c>
    </row>
    <row r="351" spans="1:22" x14ac:dyDescent="0.25">
      <c r="A351" t="str">
        <f>VLOOKUP(C351,Opportunity!$A$1:$E$487,5,0)</f>
        <v>Large</v>
      </c>
      <c r="B351">
        <f>VLOOKUP(C351,Opportunity!$A$1:$E$487,3,0)</f>
        <v>442</v>
      </c>
      <c r="C351" s="1">
        <v>225</v>
      </c>
      <c r="D351" s="1" t="str">
        <f>+VLOOKUP(F351,'Sales Stage'!$A$1:$C$6,3,0)</f>
        <v>Solution</v>
      </c>
      <c r="E351" s="5">
        <f>+VLOOKUP(F351,'Sales Stage'!$A$1:$C$6,2,0)</f>
        <v>0.4</v>
      </c>
      <c r="F351" s="1">
        <v>3</v>
      </c>
      <c r="G351" s="1" t="str">
        <f>VLOOKUP(J351,Account!$A$1:$D$358,2,0)</f>
        <v>Solronway</v>
      </c>
      <c r="H351" s="1" t="str">
        <f>+VLOOKUP(J351,Account!$A$1:$C$358,3,0)</f>
        <v>East</v>
      </c>
      <c r="I351" s="1" t="str">
        <f>+VLOOKUP(J351,Account!$A$1:$D$358,4,0)</f>
        <v>Strategic</v>
      </c>
      <c r="J351" s="1">
        <v>177</v>
      </c>
      <c r="K351" s="1" t="str">
        <f>VLOOKUP(M351,Partner!$A$1:$C$102,3,0)</f>
        <v>Yes</v>
      </c>
      <c r="L351" s="1" t="str">
        <f>VLOOKUP(M351,Partner!$A$1:$B$102,2,0)</f>
        <v>Zaamphase</v>
      </c>
      <c r="M351" s="1">
        <v>61</v>
      </c>
      <c r="N351" s="1" t="str">
        <f>+VLOOKUP(O351,Product!$A$1:$B$26,2,0)</f>
        <v>Decimus</v>
      </c>
      <c r="O351" s="1">
        <v>4</v>
      </c>
      <c r="P351" s="11">
        <v>9067368</v>
      </c>
      <c r="Q351" s="3">
        <v>3626947.2</v>
      </c>
      <c r="R351" s="1">
        <v>41682</v>
      </c>
      <c r="S351" s="4">
        <v>366.45763888888899</v>
      </c>
      <c r="T351" s="1">
        <v>2015</v>
      </c>
      <c r="U351" s="1">
        <v>2</v>
      </c>
      <c r="V351" s="1" t="s">
        <v>1009</v>
      </c>
    </row>
    <row r="352" spans="1:22" x14ac:dyDescent="0.25">
      <c r="A352" t="str">
        <f>VLOOKUP(C352,Opportunity!$A$1:$E$487,5,0)</f>
        <v>Medium</v>
      </c>
      <c r="B352">
        <f>VLOOKUP(C352,Opportunity!$A$1:$E$487,3,0)</f>
        <v>203</v>
      </c>
      <c r="C352" s="1">
        <v>122</v>
      </c>
      <c r="D352" s="1" t="str">
        <f>+VLOOKUP(F352,'Sales Stage'!$A$1:$C$6,3,0)</f>
        <v>Solution</v>
      </c>
      <c r="E352" s="5">
        <f>+VLOOKUP(F352,'Sales Stage'!$A$1:$C$6,2,0)</f>
        <v>0.4</v>
      </c>
      <c r="F352" s="1">
        <v>3</v>
      </c>
      <c r="G352" s="1" t="str">
        <f>VLOOKUP(J352,Account!$A$1:$D$358,2,0)</f>
        <v>Ittechi</v>
      </c>
      <c r="H352" s="1" t="str">
        <f>+VLOOKUP(J352,Account!$A$1:$C$358,3,0)</f>
        <v>Central</v>
      </c>
      <c r="I352" s="1" t="str">
        <f>+VLOOKUP(J352,Account!$A$1:$D$358,4,0)</f>
        <v>Large</v>
      </c>
      <c r="J352" s="1">
        <v>102</v>
      </c>
      <c r="K352" s="1" t="str">
        <f>VLOOKUP(M352,Partner!$A$1:$C$102,3,0)</f>
        <v>Yes</v>
      </c>
      <c r="L352" s="1" t="str">
        <f>VLOOKUP(M352,Partner!$A$1:$B$102,2,0)</f>
        <v>biotom</v>
      </c>
      <c r="M352" s="1">
        <v>42</v>
      </c>
      <c r="N352" s="1" t="str">
        <f>+VLOOKUP(O352,Product!$A$1:$B$26,2,0)</f>
        <v>Umbra</v>
      </c>
      <c r="O352" s="1">
        <v>20</v>
      </c>
      <c r="P352" s="11">
        <v>3266897</v>
      </c>
      <c r="Q352" s="3">
        <v>1306758.8</v>
      </c>
      <c r="R352" s="1">
        <v>41642</v>
      </c>
      <c r="S352" s="4">
        <v>399.45763888888899</v>
      </c>
      <c r="T352" s="1">
        <v>2015</v>
      </c>
      <c r="U352" s="1">
        <v>2</v>
      </c>
      <c r="V352" s="1" t="s">
        <v>1009</v>
      </c>
    </row>
    <row r="353" spans="1:22" x14ac:dyDescent="0.25">
      <c r="A353" t="str">
        <f>VLOOKUP(C353,Opportunity!$A$1:$E$487,5,0)</f>
        <v>Large</v>
      </c>
      <c r="B353">
        <f>VLOOKUP(C353,Opportunity!$A$1:$E$487,3,0)</f>
        <v>362</v>
      </c>
      <c r="C353" s="1">
        <v>451</v>
      </c>
      <c r="D353" s="1" t="str">
        <f>+VLOOKUP(F353,'Sales Stage'!$A$1:$C$6,3,0)</f>
        <v>Finalize</v>
      </c>
      <c r="E353" s="5">
        <f>+VLOOKUP(F353,'Sales Stage'!$A$1:$C$6,2,0)</f>
        <v>0.8</v>
      </c>
      <c r="F353" s="1">
        <v>5</v>
      </c>
      <c r="G353" s="1" t="str">
        <f>VLOOKUP(J353,Account!$A$1:$D$358,2,0)</f>
        <v>Iscon</v>
      </c>
      <c r="H353" s="1" t="str">
        <f>+VLOOKUP(J353,Account!$A$1:$C$358,3,0)</f>
        <v>West</v>
      </c>
      <c r="I353" s="1" t="str">
        <f>+VLOOKUP(J353,Account!$A$1:$D$358,4,0)</f>
        <v>Strategic</v>
      </c>
      <c r="J353" s="1">
        <v>345</v>
      </c>
      <c r="K353" s="1" t="str">
        <f>VLOOKUP(M353,Partner!$A$1:$C$102,3,0)</f>
        <v>Yes</v>
      </c>
      <c r="L353" s="1" t="str">
        <f>VLOOKUP(M353,Partner!$A$1:$B$102,2,0)</f>
        <v>Quadsoloace</v>
      </c>
      <c r="M353" s="1">
        <v>31</v>
      </c>
      <c r="N353" s="1" t="str">
        <f>+VLOOKUP(O353,Product!$A$1:$B$26,2,0)</f>
        <v>Ignis</v>
      </c>
      <c r="O353" s="1">
        <v>9</v>
      </c>
      <c r="P353" s="11">
        <v>6347126</v>
      </c>
      <c r="Q353" s="3">
        <v>5077700.8</v>
      </c>
      <c r="R353" s="1">
        <v>41655</v>
      </c>
      <c r="S353" s="4">
        <v>379.45763888888899</v>
      </c>
      <c r="T353" s="1">
        <v>2015</v>
      </c>
      <c r="U353" s="1">
        <v>1</v>
      </c>
      <c r="V353" s="1" t="s">
        <v>1013</v>
      </c>
    </row>
    <row r="354" spans="1:22" x14ac:dyDescent="0.25">
      <c r="A354" t="str">
        <f>VLOOKUP(C354,Opportunity!$A$1:$E$487,5,0)</f>
        <v>Large</v>
      </c>
      <c r="B354">
        <f>VLOOKUP(C354,Opportunity!$A$1:$E$487,3,0)</f>
        <v>443</v>
      </c>
      <c r="C354" s="1">
        <v>466</v>
      </c>
      <c r="D354" s="1" t="str">
        <f>+VLOOKUP(F354,'Sales Stage'!$A$1:$C$6,3,0)</f>
        <v>Proposal</v>
      </c>
      <c r="E354" s="5">
        <f>+VLOOKUP(F354,'Sales Stage'!$A$1:$C$6,2,0)</f>
        <v>0.6</v>
      </c>
      <c r="F354" s="1">
        <v>4</v>
      </c>
      <c r="G354" s="1" t="str">
        <f>VLOOKUP(J354,Account!$A$1:$D$358,2,0)</f>
        <v>Transtouch</v>
      </c>
      <c r="H354" s="1" t="str">
        <f>+VLOOKUP(J354,Account!$A$1:$C$358,3,0)</f>
        <v>West</v>
      </c>
      <c r="I354" s="1" t="str">
        <f>+VLOOKUP(J354,Account!$A$1:$D$358,4,0)</f>
        <v>Large</v>
      </c>
      <c r="J354" s="1">
        <v>349</v>
      </c>
      <c r="K354" s="1" t="str">
        <f>VLOOKUP(M354,Partner!$A$1:$C$102,3,0)</f>
        <v>Yes</v>
      </c>
      <c r="L354" s="1" t="str">
        <f>VLOOKUP(M354,Partner!$A$1:$B$102,2,0)</f>
        <v>Movestreet</v>
      </c>
      <c r="M354" s="1">
        <v>98</v>
      </c>
      <c r="N354" s="1" t="str">
        <f>+VLOOKUP(O354,Product!$A$1:$B$26,2,0)</f>
        <v>Fatum</v>
      </c>
      <c r="O354" s="1">
        <v>6</v>
      </c>
      <c r="P354" s="11">
        <v>9071841</v>
      </c>
      <c r="Q354" s="3">
        <v>5443104.5999999996</v>
      </c>
      <c r="R354" s="1">
        <v>41651</v>
      </c>
      <c r="S354" s="4">
        <v>383.45763888888899</v>
      </c>
      <c r="T354" s="1">
        <v>2015</v>
      </c>
      <c r="U354" s="1">
        <v>1</v>
      </c>
      <c r="V354" s="1" t="s">
        <v>1013</v>
      </c>
    </row>
    <row r="355" spans="1:22" x14ac:dyDescent="0.25">
      <c r="A355" t="str">
        <f>VLOOKUP(C355,Opportunity!$A$1:$E$487,5,0)</f>
        <v>Small</v>
      </c>
      <c r="B355">
        <f>VLOOKUP(C355,Opportunity!$A$1:$E$487,3,0)</f>
        <v>45</v>
      </c>
      <c r="C355" s="1">
        <v>479</v>
      </c>
      <c r="D355" s="1" t="str">
        <f>+VLOOKUP(F355,'Sales Stage'!$A$1:$C$6,3,0)</f>
        <v>Proposal</v>
      </c>
      <c r="E355" s="5">
        <f>+VLOOKUP(F355,'Sales Stage'!$A$1:$C$6,2,0)</f>
        <v>0.6</v>
      </c>
      <c r="F355" s="1">
        <v>4</v>
      </c>
      <c r="G355" s="1" t="str">
        <f>VLOOKUP(J355,Account!$A$1:$D$358,2,0)</f>
        <v>Roncon</v>
      </c>
      <c r="H355" s="1" t="str">
        <f>+VLOOKUP(J355,Account!$A$1:$C$358,3,0)</f>
        <v>West</v>
      </c>
      <c r="I355" s="1" t="str">
        <f>+VLOOKUP(J355,Account!$A$1:$D$358,4,0)</f>
        <v>Small &amp; Medium</v>
      </c>
      <c r="J355" s="1">
        <v>355</v>
      </c>
      <c r="K355" s="1" t="str">
        <f>VLOOKUP(M355,Partner!$A$1:$C$102,3,0)</f>
        <v>Yes</v>
      </c>
      <c r="L355" s="1" t="str">
        <f>VLOOKUP(M355,Partner!$A$1:$B$102,2,0)</f>
        <v>plexdax</v>
      </c>
      <c r="M355" s="1">
        <v>101</v>
      </c>
      <c r="N355" s="1" t="str">
        <f>+VLOOKUP(O355,Product!$A$1:$B$26,2,0)</f>
        <v>Campana</v>
      </c>
      <c r="O355" s="1">
        <v>3</v>
      </c>
      <c r="P355" s="11">
        <v>538200</v>
      </c>
      <c r="Q355" s="3">
        <v>322920</v>
      </c>
      <c r="R355" s="1">
        <v>41642</v>
      </c>
      <c r="S355" s="4">
        <v>392.45763888888899</v>
      </c>
      <c r="T355" s="1">
        <v>2015</v>
      </c>
      <c r="U355" s="1">
        <v>1</v>
      </c>
      <c r="V355" s="1" t="s">
        <v>1013</v>
      </c>
    </row>
    <row r="356" spans="1:22" x14ac:dyDescent="0.25">
      <c r="A356" t="str">
        <f>VLOOKUP(C356,Opportunity!$A$1:$E$487,5,0)</f>
        <v>Large</v>
      </c>
      <c r="B356">
        <f>VLOOKUP(C356,Opportunity!$A$1:$E$487,3,0)</f>
        <v>407</v>
      </c>
      <c r="C356" s="1">
        <v>259</v>
      </c>
      <c r="D356" s="1" t="str">
        <f>+VLOOKUP(F356,'Sales Stage'!$A$1:$C$6,3,0)</f>
        <v>Finalize</v>
      </c>
      <c r="E356" s="5">
        <f>+VLOOKUP(F356,'Sales Stage'!$A$1:$C$6,2,0)</f>
        <v>0.8</v>
      </c>
      <c r="F356" s="1">
        <v>5</v>
      </c>
      <c r="G356" s="1" t="str">
        <f>VLOOKUP(J356,Account!$A$1:$D$358,2,0)</f>
        <v>sail-con</v>
      </c>
      <c r="H356" s="1" t="str">
        <f>+VLOOKUP(J356,Account!$A$1:$C$358,3,0)</f>
        <v>East</v>
      </c>
      <c r="I356" s="1" t="str">
        <f>+VLOOKUP(J356,Account!$A$1:$D$358,4,0)</f>
        <v>Large</v>
      </c>
      <c r="J356" s="1">
        <v>207</v>
      </c>
      <c r="K356" s="1" t="str">
        <f>VLOOKUP(M356,Partner!$A$1:$C$102,3,0)</f>
        <v>Yes</v>
      </c>
      <c r="L356" s="1" t="str">
        <f>VLOOKUP(M356,Partner!$A$1:$B$102,2,0)</f>
        <v>Joblamcon</v>
      </c>
      <c r="M356" s="1">
        <v>3</v>
      </c>
      <c r="N356" s="1" t="str">
        <f>+VLOOKUP(O356,Product!$A$1:$B$26,2,0)</f>
        <v>Carmen</v>
      </c>
      <c r="O356" s="1">
        <v>24</v>
      </c>
      <c r="P356" s="11">
        <v>7741226</v>
      </c>
      <c r="Q356" s="3">
        <v>6192980.7999999998</v>
      </c>
      <c r="R356" s="1">
        <v>41646</v>
      </c>
      <c r="S356" s="4">
        <v>387.45763888888899</v>
      </c>
      <c r="T356" s="1">
        <v>2015</v>
      </c>
      <c r="U356" s="1">
        <v>1</v>
      </c>
      <c r="V356" s="1" t="s">
        <v>1013</v>
      </c>
    </row>
    <row r="357" spans="1:22" x14ac:dyDescent="0.25">
      <c r="A357" t="str">
        <f>VLOOKUP(C357,Opportunity!$A$1:$E$487,5,0)</f>
        <v>Large</v>
      </c>
      <c r="B357">
        <f>VLOOKUP(C357,Opportunity!$A$1:$E$487,3,0)</f>
        <v>434</v>
      </c>
      <c r="C357" s="1">
        <v>160</v>
      </c>
      <c r="D357" s="1" t="str">
        <f>+VLOOKUP(F357,'Sales Stage'!$A$1:$C$6,3,0)</f>
        <v>Proposal</v>
      </c>
      <c r="E357" s="5">
        <f>+VLOOKUP(F357,'Sales Stage'!$A$1:$C$6,2,0)</f>
        <v>0.6</v>
      </c>
      <c r="F357" s="1">
        <v>4</v>
      </c>
      <c r="G357" s="1" t="str">
        <f>VLOOKUP(J357,Account!$A$1:$D$358,2,0)</f>
        <v>Zotlamflex</v>
      </c>
      <c r="H357" s="1" t="str">
        <f>+VLOOKUP(J357,Account!$A$1:$C$358,3,0)</f>
        <v>West</v>
      </c>
      <c r="I357" s="1" t="str">
        <f>+VLOOKUP(J357,Account!$A$1:$D$358,4,0)</f>
        <v>Strategic</v>
      </c>
      <c r="J357" s="1">
        <v>128</v>
      </c>
      <c r="K357" s="1" t="str">
        <f>VLOOKUP(M357,Partner!$A$1:$C$102,3,0)</f>
        <v>Yes</v>
      </c>
      <c r="L357" s="1" t="str">
        <f>VLOOKUP(M357,Partner!$A$1:$B$102,2,0)</f>
        <v>Hotlam</v>
      </c>
      <c r="M357" s="1">
        <v>51</v>
      </c>
      <c r="N357" s="1" t="str">
        <f>+VLOOKUP(O357,Product!$A$1:$B$26,2,0)</f>
        <v>Abbas</v>
      </c>
      <c r="O357" s="1">
        <v>1</v>
      </c>
      <c r="P357" s="11">
        <v>8783604</v>
      </c>
      <c r="Q357" s="3">
        <v>5270162.4000000004</v>
      </c>
      <c r="R357" s="1">
        <v>41646</v>
      </c>
      <c r="S357" s="4">
        <v>386.45763888888899</v>
      </c>
      <c r="T357" s="1">
        <v>2015</v>
      </c>
      <c r="U357" s="1">
        <v>1</v>
      </c>
      <c r="V357" s="1" t="s">
        <v>1013</v>
      </c>
    </row>
    <row r="358" spans="1:22" x14ac:dyDescent="0.25">
      <c r="A358" t="str">
        <f>VLOOKUP(C358,Opportunity!$A$1:$E$487,5,0)</f>
        <v>Large</v>
      </c>
      <c r="B358">
        <f>VLOOKUP(C358,Opportunity!$A$1:$E$487,3,0)</f>
        <v>396</v>
      </c>
      <c r="C358" s="1">
        <v>89</v>
      </c>
      <c r="D358" s="1" t="str">
        <f>+VLOOKUP(F358,'Sales Stage'!$A$1:$C$6,3,0)</f>
        <v>Proposal</v>
      </c>
      <c r="E358" s="5">
        <f>+VLOOKUP(F358,'Sales Stage'!$A$1:$C$6,2,0)</f>
        <v>0.6</v>
      </c>
      <c r="F358" s="1">
        <v>4</v>
      </c>
      <c r="G358" s="1" t="str">
        <f>VLOOKUP(J358,Account!$A$1:$D$358,2,0)</f>
        <v>quotefix</v>
      </c>
      <c r="H358" s="1" t="str">
        <f>+VLOOKUP(J358,Account!$A$1:$C$358,3,0)</f>
        <v>Central</v>
      </c>
      <c r="I358" s="1" t="str">
        <f>+VLOOKUP(J358,Account!$A$1:$D$358,4,0)</f>
        <v>Large</v>
      </c>
      <c r="J358" s="1">
        <v>77</v>
      </c>
      <c r="K358" s="1" t="str">
        <f>VLOOKUP(M358,Partner!$A$1:$C$102,3,0)</f>
        <v>Yes</v>
      </c>
      <c r="L358" s="1" t="str">
        <f>VLOOKUP(M358,Partner!$A$1:$B$102,2,0)</f>
        <v>Nimdax</v>
      </c>
      <c r="M358" s="1">
        <v>30</v>
      </c>
      <c r="N358" s="1" t="str">
        <f>+VLOOKUP(O358,Product!$A$1:$B$26,2,0)</f>
        <v>Ignis</v>
      </c>
      <c r="O358" s="1">
        <v>9</v>
      </c>
      <c r="P358" s="11">
        <v>7316443</v>
      </c>
      <c r="Q358" s="3">
        <v>4389865.8</v>
      </c>
      <c r="R358" s="1">
        <v>41656</v>
      </c>
      <c r="S358" s="4">
        <v>375.45763888888899</v>
      </c>
      <c r="T358" s="1">
        <v>2015</v>
      </c>
      <c r="U358" s="1">
        <v>1</v>
      </c>
      <c r="V358" s="1" t="s">
        <v>1013</v>
      </c>
    </row>
    <row r="359" spans="1:22" x14ac:dyDescent="0.25">
      <c r="A359" t="str">
        <f>VLOOKUP(C359,Opportunity!$A$1:$E$487,5,0)</f>
        <v>Large</v>
      </c>
      <c r="B359">
        <f>VLOOKUP(C359,Opportunity!$A$1:$E$487,3,0)</f>
        <v>476</v>
      </c>
      <c r="C359" s="1">
        <v>233</v>
      </c>
      <c r="D359" s="1" t="str">
        <f>+VLOOKUP(F359,'Sales Stage'!$A$1:$C$6,3,0)</f>
        <v>Proposal</v>
      </c>
      <c r="E359" s="5">
        <f>+VLOOKUP(F359,'Sales Stage'!$A$1:$C$6,2,0)</f>
        <v>0.6</v>
      </c>
      <c r="F359" s="1">
        <v>4</v>
      </c>
      <c r="G359" s="1" t="str">
        <f>VLOOKUP(J359,Account!$A$1:$D$358,2,0)</f>
        <v>Greentone</v>
      </c>
      <c r="H359" s="1" t="str">
        <f>+VLOOKUP(J359,Account!$A$1:$C$358,3,0)</f>
        <v>Central</v>
      </c>
      <c r="I359" s="1" t="str">
        <f>+VLOOKUP(J359,Account!$A$1:$D$358,4,0)</f>
        <v>Small &amp; Medium</v>
      </c>
      <c r="J359" s="1">
        <v>185</v>
      </c>
      <c r="K359" s="1" t="str">
        <f>VLOOKUP(M359,Partner!$A$1:$C$102,3,0)</f>
        <v>Yes</v>
      </c>
      <c r="L359" s="1" t="str">
        <f>VLOOKUP(M359,Partner!$A$1:$B$102,2,0)</f>
        <v>Drillelectronics</v>
      </c>
      <c r="M359" s="1">
        <v>64</v>
      </c>
      <c r="N359" s="1" t="str">
        <f>+VLOOKUP(O359,Product!$A$1:$B$26,2,0)</f>
        <v>Gratus</v>
      </c>
      <c r="O359" s="1">
        <v>7</v>
      </c>
      <c r="P359" s="11">
        <v>11028079</v>
      </c>
      <c r="Q359" s="3">
        <v>6616847.4000000004</v>
      </c>
      <c r="R359" s="1">
        <v>41659</v>
      </c>
      <c r="S359" s="4">
        <v>369.45763888888899</v>
      </c>
      <c r="T359" s="1">
        <v>2015</v>
      </c>
      <c r="U359" s="1">
        <v>1</v>
      </c>
      <c r="V359" s="1" t="s">
        <v>1013</v>
      </c>
    </row>
    <row r="360" spans="1:22" x14ac:dyDescent="0.25">
      <c r="A360" t="str">
        <f>VLOOKUP(C360,Opportunity!$A$1:$E$487,5,0)</f>
        <v>Medium</v>
      </c>
      <c r="B360">
        <f>VLOOKUP(C360,Opportunity!$A$1:$E$487,3,0)</f>
        <v>273</v>
      </c>
      <c r="C360" s="1">
        <v>38</v>
      </c>
      <c r="D360" s="1" t="str">
        <f>+VLOOKUP(F360,'Sales Stage'!$A$1:$C$6,3,0)</f>
        <v>Proposal</v>
      </c>
      <c r="E360" s="5">
        <f>+VLOOKUP(F360,'Sales Stage'!$A$1:$C$6,2,0)</f>
        <v>0.6</v>
      </c>
      <c r="F360" s="1">
        <v>4</v>
      </c>
      <c r="G360" s="1" t="str">
        <f>VLOOKUP(J360,Account!$A$1:$D$358,2,0)</f>
        <v>Key-texon</v>
      </c>
      <c r="H360" s="1" t="str">
        <f>+VLOOKUP(J360,Account!$A$1:$C$358,3,0)</f>
        <v>West</v>
      </c>
      <c r="I360" s="1" t="str">
        <f>+VLOOKUP(J360,Account!$A$1:$D$358,4,0)</f>
        <v>Large</v>
      </c>
      <c r="J360" s="1">
        <v>23</v>
      </c>
      <c r="K360" s="1" t="str">
        <f>VLOOKUP(M360,Partner!$A$1:$C$102,3,0)</f>
        <v>Yes</v>
      </c>
      <c r="L360" s="1" t="str">
        <f>VLOOKUP(M360,Partner!$A$1:$B$102,2,0)</f>
        <v>Goldenstreet</v>
      </c>
      <c r="M360" s="1">
        <v>23</v>
      </c>
      <c r="N360" s="1" t="str">
        <f>+VLOOKUP(O360,Product!$A$1:$B$26,2,0)</f>
        <v>Talus</v>
      </c>
      <c r="O360" s="1">
        <v>19</v>
      </c>
      <c r="P360" s="11">
        <v>4618010</v>
      </c>
      <c r="Q360" s="3">
        <v>2770806</v>
      </c>
      <c r="R360" s="1">
        <v>41657</v>
      </c>
      <c r="S360" s="4">
        <v>365.45763888888899</v>
      </c>
      <c r="T360" s="1">
        <v>2015</v>
      </c>
      <c r="U360" s="1">
        <v>1</v>
      </c>
      <c r="V360" s="1" t="s">
        <v>1013</v>
      </c>
    </row>
    <row r="361" spans="1:22" x14ac:dyDescent="0.25">
      <c r="A361" t="str">
        <f>VLOOKUP(C361,Opportunity!$A$1:$E$487,5,0)</f>
        <v>Large</v>
      </c>
      <c r="B361">
        <f>VLOOKUP(C361,Opportunity!$A$1:$E$487,3,0)</f>
        <v>381</v>
      </c>
      <c r="C361" s="1">
        <v>137</v>
      </c>
      <c r="D361" s="1" t="str">
        <f>+VLOOKUP(F361,'Sales Stage'!$A$1:$C$6,3,0)</f>
        <v>Finalize</v>
      </c>
      <c r="E361" s="5">
        <f>+VLOOKUP(F361,'Sales Stage'!$A$1:$C$6,2,0)</f>
        <v>0.8</v>
      </c>
      <c r="F361" s="1">
        <v>5</v>
      </c>
      <c r="G361" s="1" t="str">
        <f>VLOOKUP(J361,Account!$A$1:$D$358,2,0)</f>
        <v>Tampfan</v>
      </c>
      <c r="H361" s="1" t="str">
        <f>+VLOOKUP(J361,Account!$A$1:$C$358,3,0)</f>
        <v>West</v>
      </c>
      <c r="I361" s="1" t="str">
        <f>+VLOOKUP(J361,Account!$A$1:$D$358,4,0)</f>
        <v>Large</v>
      </c>
      <c r="J361" s="1">
        <v>111</v>
      </c>
      <c r="K361" s="1" t="str">
        <f>VLOOKUP(M361,Partner!$A$1:$C$102,3,0)</f>
        <v>Yes</v>
      </c>
      <c r="L361" s="1" t="str">
        <f>VLOOKUP(M361,Partner!$A$1:$B$102,2,0)</f>
        <v>Zoomtone</v>
      </c>
      <c r="M361" s="1">
        <v>47</v>
      </c>
      <c r="N361" s="1" t="str">
        <f>+VLOOKUP(O361,Product!$A$1:$B$26,2,0)</f>
        <v>Maximus</v>
      </c>
      <c r="O361" s="1">
        <v>25</v>
      </c>
      <c r="P361" s="11">
        <v>6902542</v>
      </c>
      <c r="Q361" s="3">
        <v>5522033.5999999996</v>
      </c>
      <c r="R361" s="1">
        <v>41654</v>
      </c>
      <c r="S361" s="4">
        <v>366.45763888888899</v>
      </c>
      <c r="T361" s="1">
        <v>2015</v>
      </c>
      <c r="U361" s="1">
        <v>1</v>
      </c>
      <c r="V361" s="1" t="s">
        <v>1013</v>
      </c>
    </row>
    <row r="362" spans="1:22" x14ac:dyDescent="0.25">
      <c r="A362" t="str">
        <f>VLOOKUP(C362,Opportunity!$A$1:$E$487,5,0)</f>
        <v>Small</v>
      </c>
      <c r="B362">
        <f>VLOOKUP(C362,Opportunity!$A$1:$E$487,3,0)</f>
        <v>137</v>
      </c>
      <c r="C362" s="1">
        <v>255</v>
      </c>
      <c r="D362" s="1" t="str">
        <f>+VLOOKUP(F362,'Sales Stage'!$A$1:$C$6,3,0)</f>
        <v>Proposal</v>
      </c>
      <c r="E362" s="5">
        <f>+VLOOKUP(F362,'Sales Stage'!$A$1:$C$6,2,0)</f>
        <v>0.6</v>
      </c>
      <c r="F362" s="1">
        <v>4</v>
      </c>
      <c r="G362" s="1" t="str">
        <f>VLOOKUP(J362,Account!$A$1:$D$358,2,0)</f>
        <v>acelex</v>
      </c>
      <c r="H362" s="1" t="str">
        <f>+VLOOKUP(J362,Account!$A$1:$C$358,3,0)</f>
        <v>Central</v>
      </c>
      <c r="I362" s="1" t="str">
        <f>+VLOOKUP(J362,Account!$A$1:$D$358,4,0)</f>
        <v>Strategic</v>
      </c>
      <c r="J362" s="1">
        <v>204</v>
      </c>
      <c r="K362" s="1" t="str">
        <f>VLOOKUP(M362,Partner!$A$1:$C$102,3,0)</f>
        <v>Yes</v>
      </c>
      <c r="L362" s="1" t="str">
        <f>VLOOKUP(M362,Partner!$A$1:$B$102,2,0)</f>
        <v>biotom</v>
      </c>
      <c r="M362" s="1">
        <v>42</v>
      </c>
      <c r="N362" s="1" t="str">
        <f>+VLOOKUP(O362,Product!$A$1:$B$26,2,0)</f>
        <v>Paratus</v>
      </c>
      <c r="O362" s="1">
        <v>15</v>
      </c>
      <c r="P362" s="11">
        <v>2072628</v>
      </c>
      <c r="Q362" s="3">
        <v>1243576.8</v>
      </c>
      <c r="R362" s="1">
        <v>41648</v>
      </c>
      <c r="S362" s="4">
        <v>371.45763888888899</v>
      </c>
      <c r="T362" s="1">
        <v>2015</v>
      </c>
      <c r="U362" s="1">
        <v>1</v>
      </c>
      <c r="V362" s="1" t="s">
        <v>1013</v>
      </c>
    </row>
    <row r="363" spans="1:22" x14ac:dyDescent="0.25">
      <c r="A363" t="str">
        <f>VLOOKUP(C363,Opportunity!$A$1:$E$487,5,0)</f>
        <v>Small</v>
      </c>
      <c r="B363">
        <f>VLOOKUP(C363,Opportunity!$A$1:$E$487,3,0)</f>
        <v>69</v>
      </c>
      <c r="C363" s="1">
        <v>377</v>
      </c>
      <c r="D363" s="1" t="str">
        <f>+VLOOKUP(F363,'Sales Stage'!$A$1:$C$6,3,0)</f>
        <v>Solution</v>
      </c>
      <c r="E363" s="5">
        <f>+VLOOKUP(F363,'Sales Stage'!$A$1:$C$6,2,0)</f>
        <v>0.4</v>
      </c>
      <c r="F363" s="1">
        <v>3</v>
      </c>
      <c r="G363" s="1" t="str">
        <f>VLOOKUP(J363,Account!$A$1:$D$358,2,0)</f>
        <v>acelex</v>
      </c>
      <c r="H363" s="1" t="str">
        <f>+VLOOKUP(J363,Account!$A$1:$C$358,3,0)</f>
        <v>Central</v>
      </c>
      <c r="I363" s="1" t="str">
        <f>+VLOOKUP(J363,Account!$A$1:$D$358,4,0)</f>
        <v>Strategic</v>
      </c>
      <c r="J363" s="1">
        <v>204</v>
      </c>
      <c r="K363" s="1" t="str">
        <f>VLOOKUP(M363,Partner!$A$1:$C$102,3,0)</f>
        <v>Yes</v>
      </c>
      <c r="L363" s="1" t="str">
        <f>VLOOKUP(M363,Partner!$A$1:$B$102,2,0)</f>
        <v>Medfax</v>
      </c>
      <c r="M363" s="1">
        <v>25</v>
      </c>
      <c r="N363" s="1" t="str">
        <f>+VLOOKUP(O363,Product!$A$1:$B$26,2,0)</f>
        <v>Paratus</v>
      </c>
      <c r="O363" s="1">
        <v>15</v>
      </c>
      <c r="P363" s="11">
        <v>960271</v>
      </c>
      <c r="Q363" s="3">
        <v>384108.4</v>
      </c>
      <c r="R363" s="1">
        <v>41640</v>
      </c>
      <c r="S363" s="4">
        <v>379.45763888888899</v>
      </c>
      <c r="T363" s="1">
        <v>2015</v>
      </c>
      <c r="U363" s="1">
        <v>1</v>
      </c>
      <c r="V363" s="1" t="s">
        <v>1013</v>
      </c>
    </row>
    <row r="364" spans="1:22" x14ac:dyDescent="0.25">
      <c r="A364" t="str">
        <f>VLOOKUP(C364,Opportunity!$A$1:$E$487,5,0)</f>
        <v>Medium</v>
      </c>
      <c r="B364">
        <f>VLOOKUP(C364,Opportunity!$A$1:$E$487,3,0)</f>
        <v>194</v>
      </c>
      <c r="C364" s="1">
        <v>412</v>
      </c>
      <c r="D364" s="1" t="str">
        <f>+VLOOKUP(F364,'Sales Stage'!$A$1:$C$6,3,0)</f>
        <v>Proposal</v>
      </c>
      <c r="E364" s="5">
        <f>+VLOOKUP(F364,'Sales Stage'!$A$1:$C$6,2,0)</f>
        <v>0.6</v>
      </c>
      <c r="F364" s="1">
        <v>4</v>
      </c>
      <c r="G364" s="1" t="str">
        <f>VLOOKUP(J364,Account!$A$1:$D$358,2,0)</f>
        <v>Geojob</v>
      </c>
      <c r="H364" s="1" t="str">
        <f>+VLOOKUP(J364,Account!$A$1:$C$358,3,0)</f>
        <v>Central</v>
      </c>
      <c r="I364" s="1" t="str">
        <f>+VLOOKUP(J364,Account!$A$1:$D$358,4,0)</f>
        <v>Large</v>
      </c>
      <c r="J364" s="1">
        <v>322</v>
      </c>
      <c r="K364" s="1" t="str">
        <f>VLOOKUP(M364,Partner!$A$1:$C$102,3,0)</f>
        <v>Yes</v>
      </c>
      <c r="L364" s="1" t="str">
        <f>VLOOKUP(M364,Partner!$A$1:$B$102,2,0)</f>
        <v>Flexzim</v>
      </c>
      <c r="M364" s="1">
        <v>87</v>
      </c>
      <c r="N364" s="1" t="str">
        <f>+VLOOKUP(O364,Product!$A$1:$B$26,2,0)</f>
        <v>Aqua</v>
      </c>
      <c r="O364" s="1">
        <v>22</v>
      </c>
      <c r="P364" s="11">
        <v>3184707</v>
      </c>
      <c r="Q364" s="3">
        <v>1910824.2</v>
      </c>
      <c r="R364" s="1">
        <v>41642</v>
      </c>
      <c r="S364" s="4">
        <v>369.45763888888899</v>
      </c>
      <c r="T364" s="1">
        <v>2015</v>
      </c>
      <c r="U364" s="1">
        <v>1</v>
      </c>
      <c r="V364" s="1" t="s">
        <v>1013</v>
      </c>
    </row>
    <row r="365" spans="1:22" x14ac:dyDescent="0.25">
      <c r="A365" t="str">
        <f>VLOOKUP(C365,Opportunity!$A$1:$E$487,5,0)</f>
        <v>Medium</v>
      </c>
      <c r="B365">
        <f>VLOOKUP(C365,Opportunity!$A$1:$E$487,3,0)</f>
        <v>307</v>
      </c>
      <c r="C365" s="1">
        <v>150</v>
      </c>
      <c r="D365" s="1" t="str">
        <f>+VLOOKUP(F365,'Sales Stage'!$A$1:$C$6,3,0)</f>
        <v>Solution</v>
      </c>
      <c r="E365" s="5">
        <f>+VLOOKUP(F365,'Sales Stage'!$A$1:$C$6,2,0)</f>
        <v>0.4</v>
      </c>
      <c r="F365" s="1">
        <v>3</v>
      </c>
      <c r="G365" s="1" t="str">
        <f>VLOOKUP(J365,Account!$A$1:$D$358,2,0)</f>
        <v>Inlane</v>
      </c>
      <c r="H365" s="1" t="str">
        <f>+VLOOKUP(J365,Account!$A$1:$C$358,3,0)</f>
        <v>West</v>
      </c>
      <c r="I365" s="1" t="str">
        <f>+VLOOKUP(J365,Account!$A$1:$D$358,4,0)</f>
        <v>Small &amp; Medium</v>
      </c>
      <c r="J365" s="1">
        <v>119</v>
      </c>
      <c r="K365" s="1" t="str">
        <f>VLOOKUP(M365,Partner!$A$1:$C$102,3,0)</f>
        <v>Yes</v>
      </c>
      <c r="L365" s="1" t="str">
        <f>VLOOKUP(M365,Partner!$A$1:$B$102,2,0)</f>
        <v>Operon</v>
      </c>
      <c r="M365" s="1">
        <v>5</v>
      </c>
      <c r="N365" s="1" t="str">
        <f>+VLOOKUP(O365,Product!$A$1:$B$26,2,0)</f>
        <v>Talus</v>
      </c>
      <c r="O365" s="1">
        <v>19</v>
      </c>
      <c r="P365" s="11">
        <v>5289769</v>
      </c>
      <c r="Q365" s="3">
        <v>2115907.6</v>
      </c>
      <c r="R365" s="1">
        <v>41644</v>
      </c>
      <c r="S365" s="4">
        <v>365.45763888888899</v>
      </c>
      <c r="T365" s="1">
        <v>2015</v>
      </c>
      <c r="U365" s="1">
        <v>1</v>
      </c>
      <c r="V365" s="1" t="s">
        <v>1013</v>
      </c>
    </row>
    <row r="366" spans="1:22" x14ac:dyDescent="0.25">
      <c r="A366" t="str">
        <f>VLOOKUP(C366,Opportunity!$A$1:$E$487,5,0)</f>
        <v>Large</v>
      </c>
      <c r="B366">
        <f>VLOOKUP(C366,Opportunity!$A$1:$E$487,3,0)</f>
        <v>446</v>
      </c>
      <c r="C366" s="1">
        <v>128</v>
      </c>
      <c r="D366" s="1" t="str">
        <f>+VLOOKUP(F366,'Sales Stage'!$A$1:$C$6,3,0)</f>
        <v>Finalize</v>
      </c>
      <c r="E366" s="5">
        <f>+VLOOKUP(F366,'Sales Stage'!$A$1:$C$6,2,0)</f>
        <v>0.8</v>
      </c>
      <c r="F366" s="1">
        <v>5</v>
      </c>
      <c r="G366" s="1" t="str">
        <f>VLOOKUP(J366,Account!$A$1:$D$358,2,0)</f>
        <v>Sumcity</v>
      </c>
      <c r="H366" s="1" t="str">
        <f>+VLOOKUP(J366,Account!$A$1:$C$358,3,0)</f>
        <v>East</v>
      </c>
      <c r="I366" s="1" t="str">
        <f>+VLOOKUP(J366,Account!$A$1:$D$358,4,0)</f>
        <v>Large</v>
      </c>
      <c r="J366" s="1">
        <v>105</v>
      </c>
      <c r="K366" s="1" t="str">
        <f>VLOOKUP(M366,Partner!$A$1:$C$102,3,0)</f>
        <v>Yes</v>
      </c>
      <c r="L366" s="1" t="str">
        <f>VLOOKUP(M366,Partner!$A$1:$B$102,2,0)</f>
        <v>Joblamcon</v>
      </c>
      <c r="M366" s="1">
        <v>3</v>
      </c>
      <c r="N366" s="1" t="str">
        <f>+VLOOKUP(O366,Product!$A$1:$B$26,2,0)</f>
        <v>Ignis</v>
      </c>
      <c r="O366" s="1">
        <v>9</v>
      </c>
      <c r="P366" s="11">
        <v>9202838</v>
      </c>
      <c r="Q366" s="3">
        <v>7362270.4000000004</v>
      </c>
      <c r="R366" s="1">
        <v>41640</v>
      </c>
      <c r="S366" s="4">
        <v>365.45763888888899</v>
      </c>
      <c r="T366" s="1">
        <v>2015</v>
      </c>
      <c r="U366" s="1">
        <v>1</v>
      </c>
      <c r="V366" s="1" t="s">
        <v>1013</v>
      </c>
    </row>
    <row r="367" spans="1:22" x14ac:dyDescent="0.25">
      <c r="A367" t="str">
        <f>VLOOKUP(C367,Opportunity!$A$1:$E$487,5,0)</f>
        <v>Small</v>
      </c>
      <c r="B367">
        <f>VLOOKUP(C367,Opportunity!$A$1:$E$487,3,0)</f>
        <v>128</v>
      </c>
      <c r="C367" s="1">
        <v>133</v>
      </c>
      <c r="D367" s="1" t="str">
        <f>+VLOOKUP(F367,'Sales Stage'!$A$1:$C$6,3,0)</f>
        <v>Proposal</v>
      </c>
      <c r="E367" s="5">
        <f>+VLOOKUP(F367,'Sales Stage'!$A$1:$C$6,2,0)</f>
        <v>0.6</v>
      </c>
      <c r="F367" s="1">
        <v>4</v>
      </c>
      <c r="G367" s="1" t="str">
        <f>VLOOKUP(J367,Account!$A$1:$D$358,2,0)</f>
        <v>Canmedia</v>
      </c>
      <c r="H367" s="1" t="str">
        <f>+VLOOKUP(J367,Account!$A$1:$C$358,3,0)</f>
        <v>Central</v>
      </c>
      <c r="I367" s="1" t="str">
        <f>+VLOOKUP(J367,Account!$A$1:$D$358,4,0)</f>
        <v>Strategic</v>
      </c>
      <c r="J367" s="1">
        <v>109</v>
      </c>
      <c r="K367" s="1" t="str">
        <f>VLOOKUP(M367,Partner!$A$1:$C$102,3,0)</f>
        <v>Yes</v>
      </c>
      <c r="L367" s="1" t="str">
        <f>VLOOKUP(M367,Partner!$A$1:$B$102,2,0)</f>
        <v>Zotcare</v>
      </c>
      <c r="M367" s="1">
        <v>46</v>
      </c>
      <c r="N367" s="1" t="str">
        <f>+VLOOKUP(O367,Product!$A$1:$B$26,2,0)</f>
        <v>Vero</v>
      </c>
      <c r="O367" s="1">
        <v>21</v>
      </c>
      <c r="P367" s="11">
        <v>1888265</v>
      </c>
      <c r="Q367" s="3">
        <v>1132959</v>
      </c>
      <c r="R367" s="1">
        <v>41640</v>
      </c>
      <c r="S367" s="4">
        <v>365.45763888888899</v>
      </c>
      <c r="T367" s="1">
        <v>2015</v>
      </c>
      <c r="U367" s="1">
        <v>1</v>
      </c>
      <c r="V367" s="1" t="s">
        <v>1013</v>
      </c>
    </row>
    <row r="368" spans="1:22" x14ac:dyDescent="0.25">
      <c r="A368" t="str">
        <f>VLOOKUP(C368,Opportunity!$A$1:$E$487,5,0)</f>
        <v>Small</v>
      </c>
      <c r="B368">
        <f>VLOOKUP(C368,Opportunity!$A$1:$E$487,3,0)</f>
        <v>84</v>
      </c>
      <c r="C368" s="1">
        <v>10</v>
      </c>
      <c r="D368" s="1" t="str">
        <f>+VLOOKUP(F368,'Sales Stage'!$A$1:$C$6,3,0)</f>
        <v>Qualify</v>
      </c>
      <c r="E368" s="5">
        <f>+VLOOKUP(F368,'Sales Stage'!$A$1:$C$6,2,0)</f>
        <v>0.2</v>
      </c>
      <c r="F368" s="1">
        <v>2</v>
      </c>
      <c r="G368" s="1" t="str">
        <f>VLOOKUP(J368,Account!$A$1:$D$358,2,0)</f>
        <v>Basetexon</v>
      </c>
      <c r="H368" s="1" t="str">
        <f>+VLOOKUP(J368,Account!$A$1:$C$358,3,0)</f>
        <v>East</v>
      </c>
      <c r="I368" s="1" t="str">
        <f>+VLOOKUP(J368,Account!$A$1:$D$358,4,0)</f>
        <v>Strategic</v>
      </c>
      <c r="J368" s="1">
        <v>10</v>
      </c>
      <c r="K368" s="1" t="str">
        <f>VLOOKUP(M368,Partner!$A$1:$C$102,3,0)</f>
        <v>Yes</v>
      </c>
      <c r="L368" s="1" t="str">
        <f>VLOOKUP(M368,Partner!$A$1:$B$102,2,0)</f>
        <v>Joblamcon</v>
      </c>
      <c r="M368" s="1">
        <v>3</v>
      </c>
      <c r="N368" s="1" t="str">
        <f>+VLOOKUP(O368,Product!$A$1:$B$26,2,0)</f>
        <v>Carmen</v>
      </c>
      <c r="O368" s="1">
        <v>24</v>
      </c>
      <c r="P368" s="11">
        <v>1243383</v>
      </c>
      <c r="Q368" s="3">
        <v>248676.6</v>
      </c>
      <c r="R368" s="1">
        <v>41927</v>
      </c>
      <c r="S368" s="4">
        <v>381.45763888888899</v>
      </c>
      <c r="T368" s="1">
        <v>2015</v>
      </c>
      <c r="U368" s="1">
        <v>10</v>
      </c>
      <c r="V368" s="1" t="s">
        <v>1011</v>
      </c>
    </row>
    <row r="369" spans="1:22" x14ac:dyDescent="0.25">
      <c r="A369" t="str">
        <f>VLOOKUP(C369,Opportunity!$A$1:$E$487,5,0)</f>
        <v>Medium</v>
      </c>
      <c r="B369">
        <f>VLOOKUP(C369,Opportunity!$A$1:$E$487,3,0)</f>
        <v>239</v>
      </c>
      <c r="C369" s="1">
        <v>22</v>
      </c>
      <c r="D369" s="1" t="str">
        <f>+VLOOKUP(F369,'Sales Stage'!$A$1:$C$6,3,0)</f>
        <v>Qualify</v>
      </c>
      <c r="E369" s="5">
        <f>+VLOOKUP(F369,'Sales Stage'!$A$1:$C$6,2,0)</f>
        <v>0.2</v>
      </c>
      <c r="F369" s="1">
        <v>2</v>
      </c>
      <c r="G369" s="1" t="str">
        <f>VLOOKUP(J369,Account!$A$1:$D$358,2,0)</f>
        <v>Lamdexon</v>
      </c>
      <c r="H369" s="1" t="str">
        <f>+VLOOKUP(J369,Account!$A$1:$C$358,3,0)</f>
        <v>East</v>
      </c>
      <c r="I369" s="1" t="str">
        <f>+VLOOKUP(J369,Account!$A$1:$D$358,4,0)</f>
        <v>Strategic</v>
      </c>
      <c r="J369" s="1">
        <v>22</v>
      </c>
      <c r="K369" s="1" t="str">
        <f>VLOOKUP(M369,Partner!$A$1:$C$102,3,0)</f>
        <v>Yes</v>
      </c>
      <c r="L369" s="1" t="str">
        <f>VLOOKUP(M369,Partner!$A$1:$B$102,2,0)</f>
        <v>Dantech</v>
      </c>
      <c r="M369" s="1">
        <v>15</v>
      </c>
      <c r="N369" s="1" t="str">
        <f>+VLOOKUP(O369,Product!$A$1:$B$26,2,0)</f>
        <v>Carmen</v>
      </c>
      <c r="O369" s="1">
        <v>24</v>
      </c>
      <c r="P369" s="11">
        <v>3944956</v>
      </c>
      <c r="Q369" s="3">
        <v>788991.2</v>
      </c>
      <c r="R369" s="1">
        <v>41754</v>
      </c>
      <c r="S369" s="4">
        <v>523.45763888888905</v>
      </c>
      <c r="T369" s="1">
        <v>2015</v>
      </c>
      <c r="U369" s="1">
        <v>9</v>
      </c>
      <c r="V369" s="1" t="s">
        <v>1014</v>
      </c>
    </row>
    <row r="370" spans="1:22" x14ac:dyDescent="0.25">
      <c r="A370" t="str">
        <f>VLOOKUP(C370,Opportunity!$A$1:$E$487,5,0)</f>
        <v>Medium</v>
      </c>
      <c r="B370">
        <f>VLOOKUP(C370,Opportunity!$A$1:$E$487,3,0)</f>
        <v>288</v>
      </c>
      <c r="C370" s="1">
        <v>19</v>
      </c>
      <c r="D370" s="1" t="str">
        <f>+VLOOKUP(F370,'Sales Stage'!$A$1:$C$6,3,0)</f>
        <v>Solution</v>
      </c>
      <c r="E370" s="5">
        <f>+VLOOKUP(F370,'Sales Stage'!$A$1:$C$6,2,0)</f>
        <v>0.4</v>
      </c>
      <c r="F370" s="1">
        <v>3</v>
      </c>
      <c r="G370" s="1" t="str">
        <f>VLOOKUP(J370,Account!$A$1:$D$358,2,0)</f>
        <v>Yearhow</v>
      </c>
      <c r="H370" s="1" t="str">
        <f>+VLOOKUP(J370,Account!$A$1:$C$358,3,0)</f>
        <v>Central</v>
      </c>
      <c r="I370" s="1" t="str">
        <f>+VLOOKUP(J370,Account!$A$1:$D$358,4,0)</f>
        <v>Large</v>
      </c>
      <c r="J370" s="1">
        <v>19</v>
      </c>
      <c r="K370" s="1" t="str">
        <f>VLOOKUP(M370,Partner!$A$1:$C$102,3,0)</f>
        <v>Yes</v>
      </c>
      <c r="L370" s="1" t="str">
        <f>VLOOKUP(M370,Partner!$A$1:$B$102,2,0)</f>
        <v>Is-technology</v>
      </c>
      <c r="M370" s="1">
        <v>12</v>
      </c>
      <c r="N370" s="1" t="str">
        <f>+VLOOKUP(O370,Product!$A$1:$B$26,2,0)</f>
        <v>Gratus</v>
      </c>
      <c r="O370" s="1">
        <v>7</v>
      </c>
      <c r="P370" s="11">
        <v>4946300</v>
      </c>
      <c r="Q370" s="3">
        <v>1978520</v>
      </c>
      <c r="R370" s="1">
        <v>41793</v>
      </c>
      <c r="S370" s="4">
        <v>484.45763888888899</v>
      </c>
      <c r="T370" s="1">
        <v>2015</v>
      </c>
      <c r="U370" s="1">
        <v>9</v>
      </c>
      <c r="V370" s="1" t="s">
        <v>1014</v>
      </c>
    </row>
    <row r="371" spans="1:22" x14ac:dyDescent="0.25">
      <c r="A371" t="str">
        <f>VLOOKUP(C371,Opportunity!$A$1:$E$487,5,0)</f>
        <v>Medium</v>
      </c>
      <c r="B371">
        <f>VLOOKUP(C371,Opportunity!$A$1:$E$487,3,0)</f>
        <v>219</v>
      </c>
      <c r="C371" s="1">
        <v>23</v>
      </c>
      <c r="D371" s="1" t="str">
        <f>+VLOOKUP(F371,'Sales Stage'!$A$1:$C$6,3,0)</f>
        <v>Qualify</v>
      </c>
      <c r="E371" s="5">
        <f>+VLOOKUP(F371,'Sales Stage'!$A$1:$C$6,2,0)</f>
        <v>0.2</v>
      </c>
      <c r="F371" s="1">
        <v>2</v>
      </c>
      <c r="G371" s="1" t="str">
        <f>VLOOKUP(J371,Account!$A$1:$D$358,2,0)</f>
        <v>Key-texon</v>
      </c>
      <c r="H371" s="1" t="str">
        <f>+VLOOKUP(J371,Account!$A$1:$C$358,3,0)</f>
        <v>West</v>
      </c>
      <c r="I371" s="1" t="str">
        <f>+VLOOKUP(J371,Account!$A$1:$D$358,4,0)</f>
        <v>Large</v>
      </c>
      <c r="J371" s="1">
        <v>23</v>
      </c>
      <c r="K371" s="1" t="str">
        <f>VLOOKUP(M371,Partner!$A$1:$C$102,3,0)</f>
        <v>Yes</v>
      </c>
      <c r="L371" s="1" t="str">
        <f>VLOOKUP(M371,Partner!$A$1:$B$102,2,0)</f>
        <v>plex-holdings</v>
      </c>
      <c r="M371" s="1">
        <v>16</v>
      </c>
      <c r="N371" s="1" t="str">
        <f>+VLOOKUP(O371,Product!$A$1:$B$26,2,0)</f>
        <v>Juvenis</v>
      </c>
      <c r="O371" s="1">
        <v>10</v>
      </c>
      <c r="P371" s="11">
        <v>3563871</v>
      </c>
      <c r="Q371" s="3">
        <v>712774.2</v>
      </c>
      <c r="R371" s="1">
        <v>41785</v>
      </c>
      <c r="S371" s="4">
        <v>492.45763888888899</v>
      </c>
      <c r="T371" s="1">
        <v>2015</v>
      </c>
      <c r="U371" s="1">
        <v>9</v>
      </c>
      <c r="V371" s="1" t="s">
        <v>1014</v>
      </c>
    </row>
    <row r="372" spans="1:22" x14ac:dyDescent="0.25">
      <c r="A372" t="str">
        <f>VLOOKUP(C372,Opportunity!$A$1:$E$487,5,0)</f>
        <v>Medium</v>
      </c>
      <c r="B372">
        <f>VLOOKUP(C372,Opportunity!$A$1:$E$487,3,0)</f>
        <v>184</v>
      </c>
      <c r="C372" s="1">
        <v>9</v>
      </c>
      <c r="D372" s="1" t="str">
        <f>+VLOOKUP(F372,'Sales Stage'!$A$1:$C$6,3,0)</f>
        <v>Solution</v>
      </c>
      <c r="E372" s="5">
        <f>+VLOOKUP(F372,'Sales Stage'!$A$1:$C$6,2,0)</f>
        <v>0.4</v>
      </c>
      <c r="F372" s="1">
        <v>3</v>
      </c>
      <c r="G372" s="1" t="str">
        <f>VLOOKUP(J372,Account!$A$1:$D$358,2,0)</f>
        <v>Goldenkix</v>
      </c>
      <c r="H372" s="1" t="str">
        <f>+VLOOKUP(J372,Account!$A$1:$C$358,3,0)</f>
        <v>Central</v>
      </c>
      <c r="I372" s="1" t="str">
        <f>+VLOOKUP(J372,Account!$A$1:$D$358,4,0)</f>
        <v>Strategic</v>
      </c>
      <c r="J372" s="1">
        <v>9</v>
      </c>
      <c r="K372" s="1" t="str">
        <f>VLOOKUP(M372,Partner!$A$1:$C$102,3,0)</f>
        <v>Yes</v>
      </c>
      <c r="L372" s="1" t="str">
        <f>VLOOKUP(M372,Partner!$A$1:$B$102,2,0)</f>
        <v>Hayit</v>
      </c>
      <c r="M372" s="1">
        <v>7</v>
      </c>
      <c r="N372" s="1" t="str">
        <f>+VLOOKUP(O372,Product!$A$1:$B$26,2,0)</f>
        <v>Ignis</v>
      </c>
      <c r="O372" s="1">
        <v>9</v>
      </c>
      <c r="P372" s="11">
        <v>2905585</v>
      </c>
      <c r="Q372" s="3">
        <v>1162234</v>
      </c>
      <c r="R372" s="1">
        <v>41703</v>
      </c>
      <c r="S372" s="4">
        <v>513.29166666666401</v>
      </c>
      <c r="T372" s="1">
        <v>2015</v>
      </c>
      <c r="U372" s="1">
        <v>7</v>
      </c>
      <c r="V372" s="1" t="s">
        <v>1012</v>
      </c>
    </row>
    <row r="373" spans="1:22" x14ac:dyDescent="0.25">
      <c r="A373" t="str">
        <f>VLOOKUP(C373,Opportunity!$A$1:$E$487,5,0)</f>
        <v>Large</v>
      </c>
      <c r="B373">
        <f>VLOOKUP(C373,Opportunity!$A$1:$E$487,3,0)</f>
        <v>429</v>
      </c>
      <c r="C373" s="1">
        <v>262</v>
      </c>
      <c r="D373" s="1" t="str">
        <f>+VLOOKUP(F373,'Sales Stage'!$A$1:$C$6,3,0)</f>
        <v>Qualify</v>
      </c>
      <c r="E373" s="5">
        <f>+VLOOKUP(F373,'Sales Stage'!$A$1:$C$6,2,0)</f>
        <v>0.2</v>
      </c>
      <c r="F373" s="1">
        <v>2</v>
      </c>
      <c r="G373" s="1" t="str">
        <f>VLOOKUP(J373,Account!$A$1:$D$358,2,0)</f>
        <v>Trustline</v>
      </c>
      <c r="H373" s="1" t="str">
        <f>+VLOOKUP(J373,Account!$A$1:$C$358,3,0)</f>
        <v>East</v>
      </c>
      <c r="I373" s="1" t="str">
        <f>+VLOOKUP(J373,Account!$A$1:$D$358,4,0)</f>
        <v>Large</v>
      </c>
      <c r="J373" s="1">
        <v>209</v>
      </c>
      <c r="K373" s="1" t="str">
        <f>VLOOKUP(M373,Partner!$A$1:$C$102,3,0)</f>
        <v>Yes</v>
      </c>
      <c r="L373" s="1" t="str">
        <f>VLOOKUP(M373,Partner!$A$1:$B$102,2,0)</f>
        <v>Trioice</v>
      </c>
      <c r="M373" s="1">
        <v>69</v>
      </c>
      <c r="N373" s="1" t="str">
        <f>+VLOOKUP(O373,Product!$A$1:$B$26,2,0)</f>
        <v>Talus</v>
      </c>
      <c r="O373" s="1">
        <v>19</v>
      </c>
      <c r="P373" s="11">
        <v>8640981</v>
      </c>
      <c r="Q373" s="3">
        <v>1728196.2</v>
      </c>
      <c r="R373" s="1">
        <v>41699</v>
      </c>
      <c r="S373" s="4">
        <v>517.29166666666401</v>
      </c>
      <c r="T373" s="1">
        <v>2015</v>
      </c>
      <c r="U373" s="1">
        <v>7</v>
      </c>
      <c r="V373" s="1" t="s">
        <v>1012</v>
      </c>
    </row>
    <row r="374" spans="1:22" x14ac:dyDescent="0.25">
      <c r="A374" t="str">
        <f>VLOOKUP(C374,Opportunity!$A$1:$E$487,5,0)</f>
        <v>Medium</v>
      </c>
      <c r="B374">
        <f>VLOOKUP(C374,Opportunity!$A$1:$E$487,3,0)</f>
        <v>308</v>
      </c>
      <c r="C374" s="1">
        <v>102</v>
      </c>
      <c r="D374" s="1" t="str">
        <f>+VLOOKUP(F374,'Sales Stage'!$A$1:$C$6,3,0)</f>
        <v>Qualify</v>
      </c>
      <c r="E374" s="5">
        <f>+VLOOKUP(F374,'Sales Stage'!$A$1:$C$6,2,0)</f>
        <v>0.2</v>
      </c>
      <c r="F374" s="1">
        <v>2</v>
      </c>
      <c r="G374" s="1" t="str">
        <f>VLOOKUP(J374,Account!$A$1:$D$358,2,0)</f>
        <v>U-zamedia</v>
      </c>
      <c r="H374" s="1" t="str">
        <f>+VLOOKUP(J374,Account!$A$1:$C$358,3,0)</f>
        <v>Central</v>
      </c>
      <c r="I374" s="1" t="str">
        <f>+VLOOKUP(J374,Account!$A$1:$D$358,4,0)</f>
        <v>Small &amp; Medium</v>
      </c>
      <c r="J374" s="1">
        <v>87</v>
      </c>
      <c r="K374" s="1" t="str">
        <f>VLOOKUP(M374,Partner!$A$1:$C$102,3,0)</f>
        <v>Yes</v>
      </c>
      <c r="L374" s="1" t="str">
        <f>VLOOKUP(M374,Partner!$A$1:$B$102,2,0)</f>
        <v>Dalttouch</v>
      </c>
      <c r="M374" s="1">
        <v>34</v>
      </c>
      <c r="N374" s="1" t="str">
        <f>+VLOOKUP(O374,Product!$A$1:$B$26,2,0)</f>
        <v>Basium</v>
      </c>
      <c r="O374" s="1">
        <v>2</v>
      </c>
      <c r="P374" s="11">
        <v>5292273</v>
      </c>
      <c r="Q374" s="3">
        <v>1058454.6000000001</v>
      </c>
      <c r="R374" s="1">
        <v>41661</v>
      </c>
      <c r="S374" s="4">
        <v>555.33333333333599</v>
      </c>
      <c r="T374" s="1">
        <v>2015</v>
      </c>
      <c r="U374" s="1">
        <v>7</v>
      </c>
      <c r="V374" s="1" t="s">
        <v>1012</v>
      </c>
    </row>
    <row r="375" spans="1:22" x14ac:dyDescent="0.25">
      <c r="A375" t="str">
        <f>VLOOKUP(C375,Opportunity!$A$1:$E$487,5,0)</f>
        <v>Large</v>
      </c>
      <c r="B375">
        <f>VLOOKUP(C375,Opportunity!$A$1:$E$487,3,0)</f>
        <v>373</v>
      </c>
      <c r="C375" s="1">
        <v>470</v>
      </c>
      <c r="D375" s="1" t="str">
        <f>+VLOOKUP(F375,'Sales Stage'!$A$1:$C$6,3,0)</f>
        <v>Solution</v>
      </c>
      <c r="E375" s="5">
        <f>+VLOOKUP(F375,'Sales Stage'!$A$1:$C$6,2,0)</f>
        <v>0.4</v>
      </c>
      <c r="F375" s="1">
        <v>3</v>
      </c>
      <c r="G375" s="1" t="str">
        <f>VLOOKUP(J375,Account!$A$1:$D$358,2,0)</f>
        <v>quotefix</v>
      </c>
      <c r="H375" s="1" t="str">
        <f>+VLOOKUP(J375,Account!$A$1:$C$358,3,0)</f>
        <v>Central</v>
      </c>
      <c r="I375" s="1" t="str">
        <f>+VLOOKUP(J375,Account!$A$1:$D$358,4,0)</f>
        <v>Large</v>
      </c>
      <c r="J375" s="1">
        <v>77</v>
      </c>
      <c r="K375" s="1" t="str">
        <f>VLOOKUP(M375,Partner!$A$1:$C$102,3,0)</f>
        <v>Yes</v>
      </c>
      <c r="L375" s="1" t="str">
        <f>VLOOKUP(M375,Partner!$A$1:$B$102,2,0)</f>
        <v>gravedrill</v>
      </c>
      <c r="M375" s="1">
        <v>99</v>
      </c>
      <c r="N375" s="1" t="str">
        <f>+VLOOKUP(O375,Product!$A$1:$B$26,2,0)</f>
        <v>Fatum</v>
      </c>
      <c r="O375" s="1">
        <v>6</v>
      </c>
      <c r="P375" s="11">
        <v>6680608</v>
      </c>
      <c r="Q375" s="3">
        <v>2672243.2000000002</v>
      </c>
      <c r="R375" s="1">
        <v>41656</v>
      </c>
      <c r="S375" s="4">
        <v>560.33333333333599</v>
      </c>
      <c r="T375" s="1">
        <v>2015</v>
      </c>
      <c r="U375" s="1">
        <v>7</v>
      </c>
      <c r="V375" s="1" t="s">
        <v>1012</v>
      </c>
    </row>
    <row r="376" spans="1:22" x14ac:dyDescent="0.25">
      <c r="A376" t="str">
        <f>VLOOKUP(C376,Opportunity!$A$1:$E$487,5,0)</f>
        <v>Medium</v>
      </c>
      <c r="B376">
        <f>VLOOKUP(C376,Opportunity!$A$1:$E$487,3,0)</f>
        <v>181</v>
      </c>
      <c r="C376" s="1">
        <v>86</v>
      </c>
      <c r="D376" s="1" t="str">
        <f>+VLOOKUP(F376,'Sales Stage'!$A$1:$C$6,3,0)</f>
        <v>Qualify</v>
      </c>
      <c r="E376" s="5">
        <f>+VLOOKUP(F376,'Sales Stage'!$A$1:$C$6,2,0)</f>
        <v>0.2</v>
      </c>
      <c r="F376" s="1">
        <v>2</v>
      </c>
      <c r="G376" s="1" t="str">
        <f>VLOOKUP(J376,Account!$A$1:$D$358,2,0)</f>
        <v>Technogreen</v>
      </c>
      <c r="H376" s="1" t="str">
        <f>+VLOOKUP(J376,Account!$A$1:$C$358,3,0)</f>
        <v>Central</v>
      </c>
      <c r="I376" s="1" t="str">
        <f>+VLOOKUP(J376,Account!$A$1:$D$358,4,0)</f>
        <v>Small &amp; Medium</v>
      </c>
      <c r="J376" s="1">
        <v>74</v>
      </c>
      <c r="K376" s="1" t="str">
        <f>VLOOKUP(M376,Partner!$A$1:$C$102,3,0)</f>
        <v>Yes</v>
      </c>
      <c r="L376" s="1" t="str">
        <f>VLOOKUP(M376,Partner!$A$1:$B$102,2,0)</f>
        <v>Quadtex</v>
      </c>
      <c r="M376" s="1">
        <v>29</v>
      </c>
      <c r="N376" s="1" t="str">
        <f>+VLOOKUP(O376,Product!$A$1:$B$26,2,0)</f>
        <v>Juvenis</v>
      </c>
      <c r="O376" s="1">
        <v>10</v>
      </c>
      <c r="P376" s="11">
        <v>2781961</v>
      </c>
      <c r="Q376" s="3">
        <v>556392.19999999995</v>
      </c>
      <c r="R376" s="1">
        <v>41652</v>
      </c>
      <c r="S376" s="4">
        <v>564.33333333333599</v>
      </c>
      <c r="T376" s="1">
        <v>2015</v>
      </c>
      <c r="U376" s="1">
        <v>7</v>
      </c>
      <c r="V376" s="1" t="s">
        <v>1012</v>
      </c>
    </row>
    <row r="377" spans="1:22" x14ac:dyDescent="0.25">
      <c r="A377" t="str">
        <f>VLOOKUP(C377,Opportunity!$A$1:$E$487,5,0)</f>
        <v>Large</v>
      </c>
      <c r="B377">
        <f>VLOOKUP(C377,Opportunity!$A$1:$E$487,3,0)</f>
        <v>358</v>
      </c>
      <c r="C377" s="1">
        <v>21</v>
      </c>
      <c r="D377" s="1" t="str">
        <f>+VLOOKUP(F377,'Sales Stage'!$A$1:$C$6,3,0)</f>
        <v>Solution</v>
      </c>
      <c r="E377" s="5">
        <f>+VLOOKUP(F377,'Sales Stage'!$A$1:$C$6,2,0)</f>
        <v>0.4</v>
      </c>
      <c r="F377" s="1">
        <v>3</v>
      </c>
      <c r="G377" s="1" t="str">
        <f>VLOOKUP(J377,Account!$A$1:$D$358,2,0)</f>
        <v>Trusthigh</v>
      </c>
      <c r="H377" s="1" t="str">
        <f>+VLOOKUP(J377,Account!$A$1:$C$358,3,0)</f>
        <v>East</v>
      </c>
      <c r="I377" s="1" t="str">
        <f>+VLOOKUP(J377,Account!$A$1:$D$358,4,0)</f>
        <v>Small &amp; Medium</v>
      </c>
      <c r="J377" s="1">
        <v>21</v>
      </c>
      <c r="K377" s="1" t="str">
        <f>VLOOKUP(M377,Partner!$A$1:$C$102,3,0)</f>
        <v>Yes</v>
      </c>
      <c r="L377" s="1" t="str">
        <f>VLOOKUP(M377,Partner!$A$1:$B$102,2,0)</f>
        <v>Quofase</v>
      </c>
      <c r="M377" s="1">
        <v>14</v>
      </c>
      <c r="N377" s="1" t="str">
        <f>+VLOOKUP(O377,Product!$A$1:$B$26,2,0)</f>
        <v>Lacuna</v>
      </c>
      <c r="O377" s="1">
        <v>11</v>
      </c>
      <c r="P377" s="11">
        <v>6312394</v>
      </c>
      <c r="Q377" s="3">
        <v>2524957.6</v>
      </c>
      <c r="R377" s="1">
        <v>41838</v>
      </c>
      <c r="S377" s="4">
        <v>378.33333333333599</v>
      </c>
      <c r="T377" s="1">
        <v>2015</v>
      </c>
      <c r="U377" s="1">
        <v>7</v>
      </c>
      <c r="V377" s="1" t="s">
        <v>1012</v>
      </c>
    </row>
    <row r="378" spans="1:22" x14ac:dyDescent="0.25">
      <c r="A378" t="str">
        <f>VLOOKUP(C378,Opportunity!$A$1:$E$487,5,0)</f>
        <v>Large</v>
      </c>
      <c r="B378">
        <f>VLOOKUP(C378,Opportunity!$A$1:$E$487,3,0)</f>
        <v>461</v>
      </c>
      <c r="C378" s="1">
        <v>234</v>
      </c>
      <c r="D378" s="1" t="str">
        <f>+VLOOKUP(F378,'Sales Stage'!$A$1:$C$6,3,0)</f>
        <v>Qualify</v>
      </c>
      <c r="E378" s="5">
        <f>+VLOOKUP(F378,'Sales Stage'!$A$1:$C$6,2,0)</f>
        <v>0.2</v>
      </c>
      <c r="F378" s="1">
        <v>2</v>
      </c>
      <c r="G378" s="1" t="str">
        <f>VLOOKUP(J378,Account!$A$1:$D$358,2,0)</f>
        <v>Anhouse</v>
      </c>
      <c r="H378" s="1" t="str">
        <f>+VLOOKUP(J378,Account!$A$1:$C$358,3,0)</f>
        <v>East</v>
      </c>
      <c r="I378" s="1" t="str">
        <f>+VLOOKUP(J378,Account!$A$1:$D$358,4,0)</f>
        <v>Small &amp; Medium</v>
      </c>
      <c r="J378" s="1">
        <v>186</v>
      </c>
      <c r="K378" s="1" t="str">
        <f>VLOOKUP(M378,Partner!$A$1:$C$102,3,0)</f>
        <v>Yes</v>
      </c>
      <c r="L378" s="1" t="str">
        <f>VLOOKUP(M378,Partner!$A$1:$B$102,2,0)</f>
        <v>biglax</v>
      </c>
      <c r="M378" s="1">
        <v>65</v>
      </c>
      <c r="N378" s="1" t="str">
        <f>+VLOOKUP(O378,Product!$A$1:$B$26,2,0)</f>
        <v>Aqua</v>
      </c>
      <c r="O378" s="1">
        <v>22</v>
      </c>
      <c r="P378" s="11">
        <v>9927599</v>
      </c>
      <c r="Q378" s="3">
        <v>1985519.8</v>
      </c>
      <c r="R378" s="1">
        <v>41767</v>
      </c>
      <c r="S378" s="4">
        <v>449.33333333333599</v>
      </c>
      <c r="T378" s="1">
        <v>2015</v>
      </c>
      <c r="U378" s="1">
        <v>7</v>
      </c>
      <c r="V378" s="1" t="s">
        <v>1012</v>
      </c>
    </row>
    <row r="379" spans="1:22" x14ac:dyDescent="0.25">
      <c r="A379" t="str">
        <f>VLOOKUP(C379,Opportunity!$A$1:$E$487,5,0)</f>
        <v>Large</v>
      </c>
      <c r="B379">
        <f>VLOOKUP(C379,Opportunity!$A$1:$E$487,3,0)</f>
        <v>459</v>
      </c>
      <c r="C379" s="1">
        <v>221</v>
      </c>
      <c r="D379" s="1" t="str">
        <f>+VLOOKUP(F379,'Sales Stage'!$A$1:$C$6,3,0)</f>
        <v>Lead</v>
      </c>
      <c r="E379" s="5">
        <f>+VLOOKUP(F379,'Sales Stage'!$A$1:$C$6,2,0)</f>
        <v>0.1</v>
      </c>
      <c r="F379" s="1">
        <v>1</v>
      </c>
      <c r="G379" s="1" t="str">
        <f>VLOOKUP(J379,Account!$A$1:$D$358,2,0)</f>
        <v>Stansolin</v>
      </c>
      <c r="H379" s="1" t="str">
        <f>+VLOOKUP(J379,Account!$A$1:$C$358,3,0)</f>
        <v>West</v>
      </c>
      <c r="I379" s="1" t="str">
        <f>+VLOOKUP(J379,Account!$A$1:$D$358,4,0)</f>
        <v>Large</v>
      </c>
      <c r="J379" s="1">
        <v>175</v>
      </c>
      <c r="K379" s="1" t="str">
        <f>VLOOKUP(M379,Partner!$A$1:$C$102,3,0)</f>
        <v>Yes</v>
      </c>
      <c r="L379" s="1" t="str">
        <f>VLOOKUP(M379,Partner!$A$1:$B$102,2,0)</f>
        <v>Fincom</v>
      </c>
      <c r="M379" s="1">
        <v>60</v>
      </c>
      <c r="N379" s="1" t="str">
        <f>+VLOOKUP(O379,Product!$A$1:$B$26,2,0)</f>
        <v>Magis</v>
      </c>
      <c r="O379" s="1">
        <v>12</v>
      </c>
      <c r="P379" s="11">
        <v>9768746</v>
      </c>
      <c r="Q379" s="3">
        <v>976874.6</v>
      </c>
      <c r="R379" s="1">
        <v>41698</v>
      </c>
      <c r="S379" s="4">
        <v>579.45763888888905</v>
      </c>
      <c r="T379" s="1">
        <v>2015</v>
      </c>
      <c r="U379" s="1">
        <v>9</v>
      </c>
      <c r="V379" s="1" t="s">
        <v>1014</v>
      </c>
    </row>
    <row r="380" spans="1:22" x14ac:dyDescent="0.25">
      <c r="A380" t="str">
        <f>VLOOKUP(C380,Opportunity!$A$1:$E$487,5,0)</f>
        <v>Large</v>
      </c>
      <c r="B380">
        <f>VLOOKUP(C380,Opportunity!$A$1:$E$487,3,0)</f>
        <v>456</v>
      </c>
      <c r="C380" s="1">
        <v>217</v>
      </c>
      <c r="D380" s="1" t="str">
        <f>+VLOOKUP(F380,'Sales Stage'!$A$1:$C$6,3,0)</f>
        <v>Lead</v>
      </c>
      <c r="E380" s="5">
        <f>+VLOOKUP(F380,'Sales Stage'!$A$1:$C$6,2,0)</f>
        <v>0.1</v>
      </c>
      <c r="F380" s="1">
        <v>1</v>
      </c>
      <c r="G380" s="1" t="str">
        <f>VLOOKUP(J380,Account!$A$1:$D$358,2,0)</f>
        <v>tintechno</v>
      </c>
      <c r="H380" s="1" t="str">
        <f>+VLOOKUP(J380,Account!$A$1:$C$358,3,0)</f>
        <v>East</v>
      </c>
      <c r="I380" s="1" t="str">
        <f>+VLOOKUP(J380,Account!$A$1:$D$358,4,0)</f>
        <v>Strategic</v>
      </c>
      <c r="J380" s="1">
        <v>112</v>
      </c>
      <c r="K380" s="1" t="str">
        <f>VLOOKUP(M380,Partner!$A$1:$C$102,3,0)</f>
        <v>Yes</v>
      </c>
      <c r="L380" s="1" t="str">
        <f>VLOOKUP(M380,Partner!$A$1:$B$102,2,0)</f>
        <v>Joblamcon</v>
      </c>
      <c r="M380" s="1">
        <v>3</v>
      </c>
      <c r="N380" s="1" t="str">
        <f>+VLOOKUP(O380,Product!$A$1:$B$26,2,0)</f>
        <v>Gratus</v>
      </c>
      <c r="O380" s="1">
        <v>7</v>
      </c>
      <c r="P380" s="11">
        <v>9714813</v>
      </c>
      <c r="Q380" s="3">
        <v>971481.3</v>
      </c>
      <c r="R380" s="1">
        <v>41704</v>
      </c>
      <c r="S380" s="4">
        <v>527.45763888888905</v>
      </c>
      <c r="T380" s="1">
        <v>2015</v>
      </c>
      <c r="U380" s="1">
        <v>8</v>
      </c>
      <c r="V380" s="1" t="s">
        <v>1004</v>
      </c>
    </row>
    <row r="381" spans="1:22" x14ac:dyDescent="0.25">
      <c r="A381" t="str">
        <f>VLOOKUP(C381,Opportunity!$A$1:$E$487,5,0)</f>
        <v>Large</v>
      </c>
      <c r="B381">
        <f>VLOOKUP(C381,Opportunity!$A$1:$E$487,3,0)</f>
        <v>374</v>
      </c>
      <c r="C381" s="1">
        <v>286</v>
      </c>
      <c r="D381" s="1" t="str">
        <f>+VLOOKUP(F381,'Sales Stage'!$A$1:$C$6,3,0)</f>
        <v>Lead</v>
      </c>
      <c r="E381" s="5">
        <f>+VLOOKUP(F381,'Sales Stage'!$A$1:$C$6,2,0)</f>
        <v>0.1</v>
      </c>
      <c r="F381" s="1">
        <v>1</v>
      </c>
      <c r="G381" s="1" t="str">
        <f>VLOOKUP(J381,Account!$A$1:$D$358,2,0)</f>
        <v>fixzim</v>
      </c>
      <c r="H381" s="1" t="str">
        <f>+VLOOKUP(J381,Account!$A$1:$C$358,3,0)</f>
        <v>Central</v>
      </c>
      <c r="I381" s="1" t="str">
        <f>+VLOOKUP(J381,Account!$A$1:$D$358,4,0)</f>
        <v>Large</v>
      </c>
      <c r="J381" s="1">
        <v>229</v>
      </c>
      <c r="K381" s="1" t="str">
        <f>VLOOKUP(M381,Partner!$A$1:$C$102,3,0)</f>
        <v>Yes</v>
      </c>
      <c r="L381" s="1" t="str">
        <f>VLOOKUP(M381,Partner!$A$1:$B$102,2,0)</f>
        <v>tamptrax</v>
      </c>
      <c r="M381" s="1">
        <v>72</v>
      </c>
      <c r="N381" s="1" t="str">
        <f>+VLOOKUP(O381,Product!$A$1:$B$26,2,0)</f>
        <v>Sato</v>
      </c>
      <c r="O381" s="1">
        <v>18</v>
      </c>
      <c r="P381" s="11">
        <v>6703829</v>
      </c>
      <c r="Q381" s="3">
        <v>670382.9</v>
      </c>
      <c r="R381" s="1">
        <v>41730</v>
      </c>
      <c r="S381" s="4">
        <v>487.45763888888899</v>
      </c>
      <c r="T381" s="1">
        <v>2015</v>
      </c>
      <c r="U381" s="1">
        <v>8</v>
      </c>
      <c r="V381" s="1" t="s">
        <v>1004</v>
      </c>
    </row>
    <row r="382" spans="1:22" x14ac:dyDescent="0.25">
      <c r="A382" t="str">
        <f>VLOOKUP(C382,Opportunity!$A$1:$E$487,5,0)</f>
        <v>Large</v>
      </c>
      <c r="B382">
        <f>VLOOKUP(C382,Opportunity!$A$1:$E$487,3,0)</f>
        <v>478</v>
      </c>
      <c r="C382" s="1">
        <v>120</v>
      </c>
      <c r="D382" s="1" t="str">
        <f>+VLOOKUP(F382,'Sales Stage'!$A$1:$C$6,3,0)</f>
        <v>Lead</v>
      </c>
      <c r="E382" s="5">
        <f>+VLOOKUP(F382,'Sales Stage'!$A$1:$C$6,2,0)</f>
        <v>0.1</v>
      </c>
      <c r="F382" s="1">
        <v>1</v>
      </c>
      <c r="G382" s="1" t="str">
        <f>VLOOKUP(J382,Account!$A$1:$D$358,2,0)</f>
        <v>Goldnimlax</v>
      </c>
      <c r="H382" s="1" t="str">
        <f>+VLOOKUP(J382,Account!$A$1:$C$358,3,0)</f>
        <v>West</v>
      </c>
      <c r="I382" s="1" t="str">
        <f>+VLOOKUP(J382,Account!$A$1:$D$358,4,0)</f>
        <v>Large</v>
      </c>
      <c r="J382" s="1">
        <v>101</v>
      </c>
      <c r="K382" s="1" t="str">
        <f>VLOOKUP(M382,Partner!$A$1:$C$102,3,0)</f>
        <v>Yes</v>
      </c>
      <c r="L382" s="1" t="str">
        <f>VLOOKUP(M382,Partner!$A$1:$B$102,2,0)</f>
        <v>Bamgreen</v>
      </c>
      <c r="M382" s="1">
        <v>41</v>
      </c>
      <c r="N382" s="1" t="str">
        <f>+VLOOKUP(O382,Product!$A$1:$B$26,2,0)</f>
        <v>Nimis</v>
      </c>
      <c r="O382" s="1">
        <v>13</v>
      </c>
      <c r="P382" s="11">
        <v>11303295</v>
      </c>
      <c r="Q382" s="3">
        <v>1130329.5</v>
      </c>
      <c r="R382" s="1">
        <v>41725</v>
      </c>
      <c r="S382" s="4">
        <v>460.45763888888899</v>
      </c>
      <c r="T382" s="1">
        <v>2015</v>
      </c>
      <c r="U382" s="1">
        <v>6</v>
      </c>
      <c r="V382" s="1" t="s">
        <v>1005</v>
      </c>
    </row>
    <row r="383" spans="1:22" x14ac:dyDescent="0.25">
      <c r="A383" t="str">
        <f>VLOOKUP(C383,Opportunity!$A$1:$E$487,5,0)</f>
        <v>Large</v>
      </c>
      <c r="B383">
        <f>VLOOKUP(C383,Opportunity!$A$1:$E$487,3,0)</f>
        <v>339</v>
      </c>
      <c r="C383" s="1">
        <v>232</v>
      </c>
      <c r="D383" s="1" t="str">
        <f>+VLOOKUP(F383,'Sales Stage'!$A$1:$C$6,3,0)</f>
        <v>Lead</v>
      </c>
      <c r="E383" s="5">
        <f>+VLOOKUP(F383,'Sales Stage'!$A$1:$C$6,2,0)</f>
        <v>0.1</v>
      </c>
      <c r="F383" s="1">
        <v>1</v>
      </c>
      <c r="G383" s="1" t="str">
        <f>VLOOKUP(J383,Account!$A$1:$D$358,2,0)</f>
        <v>sumcare</v>
      </c>
      <c r="H383" s="1" t="str">
        <f>+VLOOKUP(J383,Account!$A$1:$C$358,3,0)</f>
        <v>Central</v>
      </c>
      <c r="I383" s="1" t="str">
        <f>+VLOOKUP(J383,Account!$A$1:$D$358,4,0)</f>
        <v>Small &amp; Medium</v>
      </c>
      <c r="J383" s="1">
        <v>184</v>
      </c>
      <c r="K383" s="1" t="str">
        <f>VLOOKUP(M383,Partner!$A$1:$C$102,3,0)</f>
        <v>Yes</v>
      </c>
      <c r="L383" s="1" t="str">
        <f>VLOOKUP(M383,Partner!$A$1:$B$102,2,0)</f>
        <v>Acegreen</v>
      </c>
      <c r="M383" s="1">
        <v>63</v>
      </c>
      <c r="N383" s="1" t="str">
        <f>+VLOOKUP(O383,Product!$A$1:$B$26,2,0)</f>
        <v>Fatum</v>
      </c>
      <c r="O383" s="1">
        <v>6</v>
      </c>
      <c r="P383" s="11">
        <v>5948279</v>
      </c>
      <c r="Q383" s="3">
        <v>594827.9</v>
      </c>
      <c r="R383" s="1">
        <v>41758</v>
      </c>
      <c r="S383" s="4">
        <v>427.45763888888899</v>
      </c>
      <c r="T383" s="1">
        <v>2015</v>
      </c>
      <c r="U383" s="1">
        <v>6</v>
      </c>
      <c r="V383" s="1" t="s">
        <v>1005</v>
      </c>
    </row>
    <row r="384" spans="1:22" x14ac:dyDescent="0.25">
      <c r="A384" t="str">
        <f>VLOOKUP(C384,Opportunity!$A$1:$E$487,5,0)</f>
        <v>Medium</v>
      </c>
      <c r="B384">
        <f>VLOOKUP(C384,Opportunity!$A$1:$E$487,3,0)</f>
        <v>274</v>
      </c>
      <c r="C384" s="1">
        <v>320</v>
      </c>
      <c r="D384" s="1" t="str">
        <f>+VLOOKUP(F384,'Sales Stage'!$A$1:$C$6,3,0)</f>
        <v>Lead</v>
      </c>
      <c r="E384" s="5">
        <f>+VLOOKUP(F384,'Sales Stage'!$A$1:$C$6,2,0)</f>
        <v>0.1</v>
      </c>
      <c r="F384" s="1">
        <v>1</v>
      </c>
      <c r="G384" s="1" t="str">
        <f>VLOOKUP(J384,Account!$A$1:$D$358,2,0)</f>
        <v>Green-taxon</v>
      </c>
      <c r="H384" s="1" t="str">
        <f>+VLOOKUP(J384,Account!$A$1:$C$358,3,0)</f>
        <v>Central</v>
      </c>
      <c r="I384" s="1" t="str">
        <f>+VLOOKUP(J384,Account!$A$1:$D$358,4,0)</f>
        <v>Large</v>
      </c>
      <c r="J384" s="1">
        <v>248</v>
      </c>
      <c r="K384" s="1" t="str">
        <f>VLOOKUP(M384,Partner!$A$1:$C$102,3,0)</f>
        <v>Yes</v>
      </c>
      <c r="L384" s="1" t="str">
        <f>VLOOKUP(M384,Partner!$A$1:$B$102,2,0)</f>
        <v>Joblamcon</v>
      </c>
      <c r="M384" s="1">
        <v>3</v>
      </c>
      <c r="N384" s="1" t="str">
        <f>+VLOOKUP(O384,Product!$A$1:$B$26,2,0)</f>
        <v>Abbas</v>
      </c>
      <c r="O384" s="1">
        <v>1</v>
      </c>
      <c r="P384" s="11">
        <v>4650697</v>
      </c>
      <c r="Q384" s="3">
        <v>465069.7</v>
      </c>
      <c r="R384" s="1">
        <v>41659</v>
      </c>
      <c r="S384" s="4">
        <v>526.45763888888905</v>
      </c>
      <c r="T384" s="1">
        <v>2015</v>
      </c>
      <c r="U384" s="1">
        <v>6</v>
      </c>
      <c r="V384" s="1" t="s">
        <v>1005</v>
      </c>
    </row>
    <row r="385" spans="1:22" x14ac:dyDescent="0.25">
      <c r="A385" t="str">
        <f>VLOOKUP(C385,Opportunity!$A$1:$E$487,5,0)</f>
        <v>Small</v>
      </c>
      <c r="B385">
        <f>VLOOKUP(C385,Opportunity!$A$1:$E$487,3,0)</f>
        <v>77</v>
      </c>
      <c r="C385" s="1">
        <v>101</v>
      </c>
      <c r="D385" s="1" t="str">
        <f>+VLOOKUP(F385,'Sales Stage'!$A$1:$C$6,3,0)</f>
        <v>Lead</v>
      </c>
      <c r="E385" s="5">
        <f>+VLOOKUP(F385,'Sales Stage'!$A$1:$C$6,2,0)</f>
        <v>0.1</v>
      </c>
      <c r="F385" s="1">
        <v>1</v>
      </c>
      <c r="G385" s="1" t="str">
        <f>VLOOKUP(J385,Account!$A$1:$D$358,2,0)</f>
        <v>Tranhex</v>
      </c>
      <c r="H385" s="1" t="str">
        <f>+VLOOKUP(J385,Account!$A$1:$C$358,3,0)</f>
        <v>Central</v>
      </c>
      <c r="I385" s="1" t="str">
        <f>+VLOOKUP(J385,Account!$A$1:$D$358,4,0)</f>
        <v>Large</v>
      </c>
      <c r="J385" s="1">
        <v>86</v>
      </c>
      <c r="K385" s="1" t="str">
        <f>VLOOKUP(M385,Partner!$A$1:$C$102,3,0)</f>
        <v>Yes</v>
      </c>
      <c r="L385" s="1" t="str">
        <f>VLOOKUP(M385,Partner!$A$1:$B$102,2,0)</f>
        <v>Joblamcon</v>
      </c>
      <c r="M385" s="1">
        <v>3</v>
      </c>
      <c r="N385" s="1" t="str">
        <f>+VLOOKUP(O385,Product!$A$1:$B$26,2,0)</f>
        <v>Juvenis</v>
      </c>
      <c r="O385" s="1">
        <v>10</v>
      </c>
      <c r="P385" s="11">
        <v>1097304</v>
      </c>
      <c r="Q385" s="3">
        <v>109730.4</v>
      </c>
      <c r="R385" s="1">
        <v>41714</v>
      </c>
      <c r="S385" s="4">
        <v>466.45763888888899</v>
      </c>
      <c r="T385" s="1">
        <v>2015</v>
      </c>
      <c r="U385" s="1">
        <v>6</v>
      </c>
      <c r="V385" s="1" t="s">
        <v>1005</v>
      </c>
    </row>
    <row r="386" spans="1:22" x14ac:dyDescent="0.25">
      <c r="A386" t="str">
        <f>VLOOKUP(C386,Opportunity!$A$1:$E$487,5,0)</f>
        <v>Small</v>
      </c>
      <c r="B386">
        <f>VLOOKUP(C386,Opportunity!$A$1:$E$487,3,0)</f>
        <v>17</v>
      </c>
      <c r="C386" s="1">
        <v>57</v>
      </c>
      <c r="D386" s="1" t="str">
        <f>+VLOOKUP(F386,'Sales Stage'!$A$1:$C$6,3,0)</f>
        <v>Lead</v>
      </c>
      <c r="E386" s="5">
        <f>+VLOOKUP(F386,'Sales Stage'!$A$1:$C$6,2,0)</f>
        <v>0.1</v>
      </c>
      <c r="F386" s="1">
        <v>1</v>
      </c>
      <c r="G386" s="1" t="str">
        <f>VLOOKUP(J386,Account!$A$1:$D$358,2,0)</f>
        <v>Donjob</v>
      </c>
      <c r="H386" s="1" t="str">
        <f>+VLOOKUP(J386,Account!$A$1:$C$358,3,0)</f>
        <v>Central</v>
      </c>
      <c r="I386" s="1" t="str">
        <f>+VLOOKUP(J386,Account!$A$1:$D$358,4,0)</f>
        <v>Large</v>
      </c>
      <c r="J386" s="1">
        <v>49</v>
      </c>
      <c r="K386" s="1" t="str">
        <f>VLOOKUP(M386,Partner!$A$1:$C$102,3,0)</f>
        <v>Yes</v>
      </c>
      <c r="L386" s="1" t="str">
        <f>VLOOKUP(M386,Partner!$A$1:$B$102,2,0)</f>
        <v>Joblamcon</v>
      </c>
      <c r="M386" s="1">
        <v>3</v>
      </c>
      <c r="N386" s="1" t="str">
        <f>+VLOOKUP(O386,Product!$A$1:$B$26,2,0)</f>
        <v>Fatum</v>
      </c>
      <c r="O386" s="1">
        <v>6</v>
      </c>
      <c r="P386" s="11">
        <v>140400</v>
      </c>
      <c r="Q386" s="3">
        <v>14040</v>
      </c>
      <c r="R386" s="1">
        <v>41804</v>
      </c>
      <c r="S386" s="4">
        <v>366.45763888888899</v>
      </c>
      <c r="T386" s="1">
        <v>2015</v>
      </c>
      <c r="U386" s="1">
        <v>6</v>
      </c>
      <c r="V386" s="1" t="s">
        <v>1005</v>
      </c>
    </row>
    <row r="387" spans="1:22" x14ac:dyDescent="0.25">
      <c r="A387" t="str">
        <f>VLOOKUP(C387,Opportunity!$A$1:$E$487,5,0)</f>
        <v>Small</v>
      </c>
      <c r="B387">
        <f>VLOOKUP(C387,Opportunity!$A$1:$E$487,3,0)</f>
        <v>72</v>
      </c>
      <c r="C387" s="1">
        <v>391</v>
      </c>
      <c r="D387" s="1" t="str">
        <f>+VLOOKUP(F387,'Sales Stage'!$A$1:$C$6,3,0)</f>
        <v>Lead</v>
      </c>
      <c r="E387" s="5">
        <f>+VLOOKUP(F387,'Sales Stage'!$A$1:$C$6,2,0)</f>
        <v>0.1</v>
      </c>
      <c r="F387" s="1">
        <v>1</v>
      </c>
      <c r="G387" s="1" t="str">
        <f>VLOOKUP(J387,Account!$A$1:$D$358,2,0)</f>
        <v>Zaamtex</v>
      </c>
      <c r="H387" s="1" t="str">
        <f>+VLOOKUP(J387,Account!$A$1:$C$358,3,0)</f>
        <v>East</v>
      </c>
      <c r="I387" s="1" t="str">
        <f>+VLOOKUP(J387,Account!$A$1:$D$358,4,0)</f>
        <v>Strategic</v>
      </c>
      <c r="J387" s="1">
        <v>304</v>
      </c>
      <c r="K387" s="1" t="str">
        <f>VLOOKUP(M387,Partner!$A$1:$C$102,3,0)</f>
        <v>Yes</v>
      </c>
      <c r="L387" s="1" t="str">
        <f>VLOOKUP(M387,Partner!$A$1:$B$102,2,0)</f>
        <v>Plexsolfix</v>
      </c>
      <c r="M387" s="1">
        <v>55</v>
      </c>
      <c r="N387" s="1" t="str">
        <f>+VLOOKUP(O387,Product!$A$1:$B$26,2,0)</f>
        <v>Gratus</v>
      </c>
      <c r="O387" s="1">
        <v>7</v>
      </c>
      <c r="P387" s="11">
        <v>972039</v>
      </c>
      <c r="Q387" s="3">
        <v>97203.9</v>
      </c>
      <c r="R387" s="1">
        <v>41799</v>
      </c>
      <c r="S387" s="4">
        <v>368.45763888888899</v>
      </c>
      <c r="T387" s="1">
        <v>2015</v>
      </c>
      <c r="U387" s="1">
        <v>6</v>
      </c>
      <c r="V387" s="1" t="s">
        <v>1005</v>
      </c>
    </row>
    <row r="388" spans="1:22" x14ac:dyDescent="0.25">
      <c r="A388" t="str">
        <f>VLOOKUP(C388,Opportunity!$A$1:$E$487,5,0)</f>
        <v>Large</v>
      </c>
      <c r="B388">
        <f>VLOOKUP(C388,Opportunity!$A$1:$E$487,3,0)</f>
        <v>428</v>
      </c>
      <c r="C388" s="1">
        <v>200</v>
      </c>
      <c r="D388" s="1" t="str">
        <f>+VLOOKUP(F388,'Sales Stage'!$A$1:$C$6,3,0)</f>
        <v>Lead</v>
      </c>
      <c r="E388" s="5">
        <f>+VLOOKUP(F388,'Sales Stage'!$A$1:$C$6,2,0)</f>
        <v>0.1</v>
      </c>
      <c r="F388" s="1">
        <v>1</v>
      </c>
      <c r="G388" s="1" t="str">
        <f>VLOOKUP(J388,Account!$A$1:$D$358,2,0)</f>
        <v>Tanflex</v>
      </c>
      <c r="H388" s="1" t="str">
        <f>+VLOOKUP(J388,Account!$A$1:$C$358,3,0)</f>
        <v>Central</v>
      </c>
      <c r="I388" s="1" t="str">
        <f>+VLOOKUP(J388,Account!$A$1:$D$358,4,0)</f>
        <v>Strategic</v>
      </c>
      <c r="J388" s="1">
        <v>100</v>
      </c>
      <c r="K388" s="1" t="str">
        <f>VLOOKUP(M388,Partner!$A$1:$C$102,3,0)</f>
        <v>Yes</v>
      </c>
      <c r="L388" s="1" t="str">
        <f>VLOOKUP(M388,Partner!$A$1:$B$102,2,0)</f>
        <v>Plexsolfix</v>
      </c>
      <c r="M388" s="1">
        <v>55</v>
      </c>
      <c r="N388" s="1" t="str">
        <f>+VLOOKUP(O388,Product!$A$1:$B$26,2,0)</f>
        <v>Eligo</v>
      </c>
      <c r="O388" s="1">
        <v>5</v>
      </c>
      <c r="P388" s="11">
        <v>8478832</v>
      </c>
      <c r="Q388" s="3">
        <v>847883.2</v>
      </c>
      <c r="R388" s="1">
        <v>41787</v>
      </c>
      <c r="S388" s="4">
        <v>368.45763888888899</v>
      </c>
      <c r="T388" s="1">
        <v>2015</v>
      </c>
      <c r="U388" s="1">
        <v>5</v>
      </c>
      <c r="V388" s="1" t="s">
        <v>1006</v>
      </c>
    </row>
    <row r="389" spans="1:22" x14ac:dyDescent="0.25">
      <c r="A389" t="str">
        <f>VLOOKUP(C389,Opportunity!$A$1:$E$487,5,0)</f>
        <v>Small</v>
      </c>
      <c r="B389">
        <f>VLOOKUP(C389,Opportunity!$A$1:$E$487,3,0)</f>
        <v>24</v>
      </c>
      <c r="C389" s="1">
        <v>3</v>
      </c>
      <c r="D389" s="1" t="str">
        <f>+VLOOKUP(F389,'Sales Stage'!$A$1:$C$6,3,0)</f>
        <v>Lead</v>
      </c>
      <c r="E389" s="5">
        <f>+VLOOKUP(F389,'Sales Stage'!$A$1:$C$6,2,0)</f>
        <v>0.1</v>
      </c>
      <c r="F389" s="1">
        <v>1</v>
      </c>
      <c r="G389" s="1" t="str">
        <f>VLOOKUP(J389,Account!$A$1:$D$358,2,0)</f>
        <v>Danmedia</v>
      </c>
      <c r="H389" s="1" t="str">
        <f>+VLOOKUP(J389,Account!$A$1:$C$358,3,0)</f>
        <v>West</v>
      </c>
      <c r="I389" s="1" t="str">
        <f>+VLOOKUP(J389,Account!$A$1:$D$358,4,0)</f>
        <v>Large</v>
      </c>
      <c r="J389" s="1">
        <v>3</v>
      </c>
      <c r="K389" s="1" t="str">
        <f>VLOOKUP(M389,Partner!$A$1:$C$102,3,0)</f>
        <v>Yes</v>
      </c>
      <c r="L389" s="1" t="str">
        <f>VLOOKUP(M389,Partner!$A$1:$B$102,2,0)</f>
        <v>Joblamcon</v>
      </c>
      <c r="M389" s="1">
        <v>3</v>
      </c>
      <c r="N389" s="1" t="str">
        <f>+VLOOKUP(O389,Product!$A$1:$B$26,2,0)</f>
        <v>Fatum</v>
      </c>
      <c r="O389" s="1">
        <v>6</v>
      </c>
      <c r="P389" s="11">
        <v>217812</v>
      </c>
      <c r="Q389" s="3">
        <v>21781.200000000001</v>
      </c>
      <c r="R389" s="1">
        <v>41675</v>
      </c>
      <c r="S389" s="4">
        <v>478.45763888888899</v>
      </c>
      <c r="T389" s="1">
        <v>2015</v>
      </c>
      <c r="U389" s="1">
        <v>5</v>
      </c>
      <c r="V389" s="1" t="s">
        <v>1006</v>
      </c>
    </row>
    <row r="390" spans="1:22" x14ac:dyDescent="0.25">
      <c r="A390" t="str">
        <f>VLOOKUP(C390,Opportunity!$A$1:$E$487,5,0)</f>
        <v>Large</v>
      </c>
      <c r="B390">
        <f>VLOOKUP(C390,Opportunity!$A$1:$E$487,3,0)</f>
        <v>438</v>
      </c>
      <c r="C390" s="1">
        <v>196</v>
      </c>
      <c r="D390" s="1" t="str">
        <f>+VLOOKUP(F390,'Sales Stage'!$A$1:$C$6,3,0)</f>
        <v>Lead</v>
      </c>
      <c r="E390" s="5">
        <f>+VLOOKUP(F390,'Sales Stage'!$A$1:$C$6,2,0)</f>
        <v>0.1</v>
      </c>
      <c r="F390" s="1">
        <v>1</v>
      </c>
      <c r="G390" s="1" t="str">
        <f>VLOOKUP(J390,Account!$A$1:$D$358,2,0)</f>
        <v>Inkix</v>
      </c>
      <c r="H390" s="1" t="str">
        <f>+VLOOKUP(J390,Account!$A$1:$C$358,3,0)</f>
        <v>Central</v>
      </c>
      <c r="I390" s="1" t="str">
        <f>+VLOOKUP(J390,Account!$A$1:$D$358,4,0)</f>
        <v>Strategic</v>
      </c>
      <c r="J390" s="1">
        <v>93</v>
      </c>
      <c r="K390" s="1" t="str">
        <f>VLOOKUP(M390,Partner!$A$1:$C$102,3,0)</f>
        <v>Yes</v>
      </c>
      <c r="L390" s="1" t="str">
        <f>VLOOKUP(M390,Partner!$A$1:$B$102,2,0)</f>
        <v>Joblamcon</v>
      </c>
      <c r="M390" s="1">
        <v>3</v>
      </c>
      <c r="N390" s="1" t="str">
        <f>+VLOOKUP(O390,Product!$A$1:$B$26,2,0)</f>
        <v>Fatum</v>
      </c>
      <c r="O390" s="1">
        <v>6</v>
      </c>
      <c r="P390" s="11">
        <v>8891729</v>
      </c>
      <c r="Q390" s="3">
        <v>889172.9</v>
      </c>
      <c r="R390" s="1">
        <v>41641</v>
      </c>
      <c r="S390" s="4">
        <v>512.45763888888905</v>
      </c>
      <c r="T390" s="1">
        <v>2015</v>
      </c>
      <c r="U390" s="1">
        <v>5</v>
      </c>
      <c r="V390" s="1" t="s">
        <v>1006</v>
      </c>
    </row>
    <row r="391" spans="1:22" x14ac:dyDescent="0.25">
      <c r="A391" t="str">
        <f>VLOOKUP(C391,Opportunity!$A$1:$E$487,5,0)</f>
        <v>Large</v>
      </c>
      <c r="B391">
        <f>VLOOKUP(C391,Opportunity!$A$1:$E$487,3,0)</f>
        <v>403</v>
      </c>
      <c r="C391" s="1">
        <v>157</v>
      </c>
      <c r="D391" s="1" t="str">
        <f>+VLOOKUP(F391,'Sales Stage'!$A$1:$C$6,3,0)</f>
        <v>Lead</v>
      </c>
      <c r="E391" s="5">
        <f>+VLOOKUP(F391,'Sales Stage'!$A$1:$C$6,2,0)</f>
        <v>0.1</v>
      </c>
      <c r="F391" s="1">
        <v>1</v>
      </c>
      <c r="G391" s="1" t="str">
        <f>VLOOKUP(J391,Account!$A$1:$D$358,2,0)</f>
        <v>Silvertrans</v>
      </c>
      <c r="H391" s="1" t="str">
        <f>+VLOOKUP(J391,Account!$A$1:$C$358,3,0)</f>
        <v>Central</v>
      </c>
      <c r="I391" s="1" t="str">
        <f>+VLOOKUP(J391,Account!$A$1:$D$358,4,0)</f>
        <v>Large</v>
      </c>
      <c r="J391" s="1">
        <v>125</v>
      </c>
      <c r="K391" s="1" t="str">
        <f>VLOOKUP(M391,Partner!$A$1:$C$102,3,0)</f>
        <v>Yes</v>
      </c>
      <c r="L391" s="1" t="str">
        <f>VLOOKUP(M391,Partner!$A$1:$B$102,2,0)</f>
        <v>Joblamcon</v>
      </c>
      <c r="M391" s="1">
        <v>3</v>
      </c>
      <c r="N391" s="1" t="str">
        <f>+VLOOKUP(O391,Product!$A$1:$B$26,2,0)</f>
        <v>Magis</v>
      </c>
      <c r="O391" s="1">
        <v>12</v>
      </c>
      <c r="P391" s="11">
        <v>7598703</v>
      </c>
      <c r="Q391" s="3">
        <v>759870.3</v>
      </c>
      <c r="R391" s="1">
        <v>41751</v>
      </c>
      <c r="S391" s="4">
        <v>402.45763888888899</v>
      </c>
      <c r="T391" s="1">
        <v>2015</v>
      </c>
      <c r="U391" s="1">
        <v>5</v>
      </c>
      <c r="V391" s="1" t="s">
        <v>1006</v>
      </c>
    </row>
    <row r="392" spans="1:22" x14ac:dyDescent="0.25">
      <c r="A392" t="str">
        <f>VLOOKUP(C392,Opportunity!$A$1:$E$487,5,0)</f>
        <v>Large</v>
      </c>
      <c r="B392">
        <f>VLOOKUP(C392,Opportunity!$A$1:$E$487,3,0)</f>
        <v>465</v>
      </c>
      <c r="C392" s="1">
        <v>251</v>
      </c>
      <c r="D392" s="1" t="str">
        <f>+VLOOKUP(F392,'Sales Stage'!$A$1:$C$6,3,0)</f>
        <v>Lead</v>
      </c>
      <c r="E392" s="5">
        <f>+VLOOKUP(F392,'Sales Stage'!$A$1:$C$6,2,0)</f>
        <v>0.1</v>
      </c>
      <c r="F392" s="1">
        <v>1</v>
      </c>
      <c r="G392" s="1" t="str">
        <f>VLOOKUP(J392,Account!$A$1:$D$358,2,0)</f>
        <v>Bluecorporation</v>
      </c>
      <c r="H392" s="1" t="str">
        <f>+VLOOKUP(J392,Account!$A$1:$C$358,3,0)</f>
        <v>Central</v>
      </c>
      <c r="I392" s="1" t="str">
        <f>+VLOOKUP(J392,Account!$A$1:$D$358,4,0)</f>
        <v>Large</v>
      </c>
      <c r="J392" s="1">
        <v>201</v>
      </c>
      <c r="K392" s="1" t="str">
        <f>VLOOKUP(M392,Partner!$A$1:$C$102,3,0)</f>
        <v>Yes</v>
      </c>
      <c r="L392" s="1" t="str">
        <f>VLOOKUP(M392,Partner!$A$1:$B$102,2,0)</f>
        <v>Joblamcon</v>
      </c>
      <c r="M392" s="1">
        <v>3</v>
      </c>
      <c r="N392" s="1" t="str">
        <f>+VLOOKUP(O392,Product!$A$1:$B$26,2,0)</f>
        <v>Vero</v>
      </c>
      <c r="O392" s="1">
        <v>21</v>
      </c>
      <c r="P392" s="11">
        <v>10083008</v>
      </c>
      <c r="Q392" s="3">
        <v>1008300.8</v>
      </c>
      <c r="R392" s="1">
        <v>41676</v>
      </c>
      <c r="S392" s="4">
        <v>477.45763888888899</v>
      </c>
      <c r="T392" s="1">
        <v>2015</v>
      </c>
      <c r="U392" s="1">
        <v>5</v>
      </c>
      <c r="V392" s="1" t="s">
        <v>1006</v>
      </c>
    </row>
    <row r="393" spans="1:22" x14ac:dyDescent="0.25">
      <c r="A393" t="str">
        <f>VLOOKUP(C393,Opportunity!$A$1:$E$487,5,0)</f>
        <v>Small</v>
      </c>
      <c r="B393">
        <f>VLOOKUP(C393,Opportunity!$A$1:$E$487,3,0)</f>
        <v>64</v>
      </c>
      <c r="C393" s="1">
        <v>214</v>
      </c>
      <c r="D393" s="1" t="str">
        <f>+VLOOKUP(F393,'Sales Stage'!$A$1:$C$6,3,0)</f>
        <v>Lead</v>
      </c>
      <c r="E393" s="5">
        <f>+VLOOKUP(F393,'Sales Stage'!$A$1:$C$6,2,0)</f>
        <v>0.1</v>
      </c>
      <c r="F393" s="1">
        <v>1</v>
      </c>
      <c r="G393" s="1" t="str">
        <f>VLOOKUP(J393,Account!$A$1:$D$358,2,0)</f>
        <v>Dentocity</v>
      </c>
      <c r="H393" s="1" t="str">
        <f>+VLOOKUP(J393,Account!$A$1:$C$358,3,0)</f>
        <v>East</v>
      </c>
      <c r="I393" s="1" t="str">
        <f>+VLOOKUP(J393,Account!$A$1:$D$358,4,0)</f>
        <v>Large</v>
      </c>
      <c r="J393" s="1">
        <v>170</v>
      </c>
      <c r="K393" s="1" t="str">
        <f>VLOOKUP(M393,Partner!$A$1:$C$102,3,0)</f>
        <v>Yes</v>
      </c>
      <c r="L393" s="1" t="str">
        <f>VLOOKUP(M393,Partner!$A$1:$B$102,2,0)</f>
        <v>Joblamcon</v>
      </c>
      <c r="M393" s="1">
        <v>3</v>
      </c>
      <c r="N393" s="1" t="str">
        <f>+VLOOKUP(O393,Product!$A$1:$B$26,2,0)</f>
        <v>Juvenis</v>
      </c>
      <c r="O393" s="1">
        <v>10</v>
      </c>
      <c r="P393" s="11">
        <v>907783</v>
      </c>
      <c r="Q393" s="3">
        <v>90778.3</v>
      </c>
      <c r="R393" s="1">
        <v>41733</v>
      </c>
      <c r="S393" s="4">
        <v>419.45763888888899</v>
      </c>
      <c r="T393" s="1">
        <v>2015</v>
      </c>
      <c r="U393" s="1">
        <v>5</v>
      </c>
      <c r="V393" s="1" t="s">
        <v>1006</v>
      </c>
    </row>
    <row r="394" spans="1:22" x14ac:dyDescent="0.25">
      <c r="A394" t="str">
        <f>VLOOKUP(C394,Opportunity!$A$1:$E$487,5,0)</f>
        <v>Medium</v>
      </c>
      <c r="B394">
        <f>VLOOKUP(C394,Opportunity!$A$1:$E$487,3,0)</f>
        <v>270</v>
      </c>
      <c r="C394" s="1">
        <v>435</v>
      </c>
      <c r="D394" s="1" t="str">
        <f>+VLOOKUP(F394,'Sales Stage'!$A$1:$C$6,3,0)</f>
        <v>Lead</v>
      </c>
      <c r="E394" s="5">
        <f>+VLOOKUP(F394,'Sales Stage'!$A$1:$C$6,2,0)</f>
        <v>0.1</v>
      </c>
      <c r="F394" s="1">
        <v>1</v>
      </c>
      <c r="G394" s="1" t="str">
        <f>VLOOKUP(J394,Account!$A$1:$D$358,2,0)</f>
        <v>Jaycorporation</v>
      </c>
      <c r="H394" s="1" t="str">
        <f>+VLOOKUP(J394,Account!$A$1:$C$358,3,0)</f>
        <v>East</v>
      </c>
      <c r="I394" s="1" t="str">
        <f>+VLOOKUP(J394,Account!$A$1:$D$358,4,0)</f>
        <v>Large</v>
      </c>
      <c r="J394" s="1">
        <v>139</v>
      </c>
      <c r="K394" s="1" t="str">
        <f>VLOOKUP(M394,Partner!$A$1:$C$102,3,0)</f>
        <v>Yes</v>
      </c>
      <c r="L394" s="1" t="str">
        <f>VLOOKUP(M394,Partner!$A$1:$B$102,2,0)</f>
        <v>Saltstreet</v>
      </c>
      <c r="M394" s="1">
        <v>92</v>
      </c>
      <c r="N394" s="1" t="str">
        <f>+VLOOKUP(O394,Product!$A$1:$B$26,2,0)</f>
        <v>Habitus</v>
      </c>
      <c r="O394" s="1">
        <v>8</v>
      </c>
      <c r="P394" s="11">
        <v>4532970</v>
      </c>
      <c r="Q394" s="3">
        <v>453297</v>
      </c>
      <c r="R394" s="1">
        <v>41677</v>
      </c>
      <c r="S394" s="4">
        <v>469.45763888888899</v>
      </c>
      <c r="T394" s="1">
        <v>2015</v>
      </c>
      <c r="U394" s="1">
        <v>5</v>
      </c>
      <c r="V394" s="1" t="s">
        <v>1006</v>
      </c>
    </row>
    <row r="395" spans="1:22" x14ac:dyDescent="0.25">
      <c r="A395" t="str">
        <f>VLOOKUP(C395,Opportunity!$A$1:$E$487,5,0)</f>
        <v>Large</v>
      </c>
      <c r="B395">
        <f>VLOOKUP(C395,Opportunity!$A$1:$E$487,3,0)</f>
        <v>354</v>
      </c>
      <c r="C395" s="1">
        <v>56</v>
      </c>
      <c r="D395" s="1" t="str">
        <f>+VLOOKUP(F395,'Sales Stage'!$A$1:$C$6,3,0)</f>
        <v>Lead</v>
      </c>
      <c r="E395" s="5">
        <f>+VLOOKUP(F395,'Sales Stage'!$A$1:$C$6,2,0)</f>
        <v>0.1</v>
      </c>
      <c r="F395" s="1">
        <v>1</v>
      </c>
      <c r="G395" s="1" t="str">
        <f>VLOOKUP(J395,Account!$A$1:$D$358,2,0)</f>
        <v>Meddrill</v>
      </c>
      <c r="H395" s="1" t="str">
        <f>+VLOOKUP(J395,Account!$A$1:$C$358,3,0)</f>
        <v>Central</v>
      </c>
      <c r="I395" s="1" t="str">
        <f>+VLOOKUP(J395,Account!$A$1:$D$358,4,0)</f>
        <v>Strategic</v>
      </c>
      <c r="J395" s="1">
        <v>51</v>
      </c>
      <c r="K395" s="1" t="str">
        <f>VLOOKUP(M395,Partner!$A$1:$C$102,3,0)</f>
        <v>Yes</v>
      </c>
      <c r="L395" s="1" t="str">
        <f>VLOOKUP(M395,Partner!$A$1:$B$102,2,0)</f>
        <v>Hayit</v>
      </c>
      <c r="M395" s="1">
        <v>7</v>
      </c>
      <c r="N395" s="1" t="str">
        <f>+VLOOKUP(O395,Product!$A$1:$B$26,2,0)</f>
        <v>Quanti</v>
      </c>
      <c r="O395" s="1">
        <v>16</v>
      </c>
      <c r="P395" s="11">
        <v>6231561</v>
      </c>
      <c r="Q395" s="3">
        <v>623156.1</v>
      </c>
      <c r="R395" s="1">
        <v>41685</v>
      </c>
      <c r="S395" s="4">
        <v>454.60363425925601</v>
      </c>
      <c r="T395" s="1">
        <v>2015</v>
      </c>
      <c r="U395" s="1">
        <v>5</v>
      </c>
      <c r="V395" s="1" t="s">
        <v>1006</v>
      </c>
    </row>
    <row r="396" spans="1:22" x14ac:dyDescent="0.25">
      <c r="A396" t="str">
        <f>VLOOKUP(C396,Opportunity!$A$1:$E$487,5,0)</f>
        <v>Large</v>
      </c>
      <c r="B396">
        <f>VLOOKUP(C396,Opportunity!$A$1:$E$487,3,0)</f>
        <v>348</v>
      </c>
      <c r="C396" s="1">
        <v>293</v>
      </c>
      <c r="D396" s="1" t="str">
        <f>+VLOOKUP(F396,'Sales Stage'!$A$1:$C$6,3,0)</f>
        <v>Lead</v>
      </c>
      <c r="E396" s="5">
        <f>+VLOOKUP(F396,'Sales Stage'!$A$1:$C$6,2,0)</f>
        <v>0.1</v>
      </c>
      <c r="F396" s="1">
        <v>1</v>
      </c>
      <c r="G396" s="1" t="str">
        <f>VLOOKUP(J396,Account!$A$1:$D$358,2,0)</f>
        <v>Sancore</v>
      </c>
      <c r="H396" s="1" t="str">
        <f>+VLOOKUP(J396,Account!$A$1:$C$358,3,0)</f>
        <v>Central</v>
      </c>
      <c r="I396" s="1" t="str">
        <f>+VLOOKUP(J396,Account!$A$1:$D$358,4,0)</f>
        <v>Strategic</v>
      </c>
      <c r="J396" s="1">
        <v>176</v>
      </c>
      <c r="K396" s="1" t="str">
        <f>VLOOKUP(M396,Partner!$A$1:$C$102,3,0)</f>
        <v>Yes</v>
      </c>
      <c r="L396" s="1" t="str">
        <f>VLOOKUP(M396,Partner!$A$1:$B$102,2,0)</f>
        <v>Joblamcon</v>
      </c>
      <c r="M396" s="1">
        <v>3</v>
      </c>
      <c r="N396" s="1" t="str">
        <f>+VLOOKUP(O396,Product!$A$1:$B$26,2,0)</f>
        <v>Basium</v>
      </c>
      <c r="O396" s="1">
        <v>2</v>
      </c>
      <c r="P396" s="11">
        <v>6119271</v>
      </c>
      <c r="Q396" s="3">
        <v>611927.1</v>
      </c>
      <c r="R396" s="1">
        <v>41773</v>
      </c>
      <c r="S396" s="4">
        <v>366.45763888888899</v>
      </c>
      <c r="T396" s="1">
        <v>2015</v>
      </c>
      <c r="U396" s="1">
        <v>5</v>
      </c>
      <c r="V396" s="1" t="s">
        <v>1006</v>
      </c>
    </row>
    <row r="397" spans="1:22" x14ac:dyDescent="0.25">
      <c r="A397" t="str">
        <f>VLOOKUP(C397,Opportunity!$A$1:$E$487,5,0)</f>
        <v>Medium</v>
      </c>
      <c r="B397">
        <f>VLOOKUP(C397,Opportunity!$A$1:$E$487,3,0)</f>
        <v>258</v>
      </c>
      <c r="C397" s="1">
        <v>416</v>
      </c>
      <c r="D397" s="1" t="str">
        <f>+VLOOKUP(F397,'Sales Stage'!$A$1:$C$6,3,0)</f>
        <v>Lead</v>
      </c>
      <c r="E397" s="5">
        <f>+VLOOKUP(F397,'Sales Stage'!$A$1:$C$6,2,0)</f>
        <v>0.1</v>
      </c>
      <c r="F397" s="1">
        <v>1</v>
      </c>
      <c r="G397" s="1" t="str">
        <f>VLOOKUP(J397,Account!$A$1:$D$358,2,0)</f>
        <v>Fasekeydax</v>
      </c>
      <c r="H397" s="1" t="str">
        <f>+VLOOKUP(J397,Account!$A$1:$C$358,3,0)</f>
        <v>Central</v>
      </c>
      <c r="I397" s="1" t="str">
        <f>+VLOOKUP(J397,Account!$A$1:$D$358,4,0)</f>
        <v>Strategic</v>
      </c>
      <c r="J397" s="1">
        <v>325</v>
      </c>
      <c r="K397" s="1" t="str">
        <f>VLOOKUP(M397,Partner!$A$1:$C$102,3,0)</f>
        <v>Yes</v>
      </c>
      <c r="L397" s="1" t="str">
        <f>VLOOKUP(M397,Partner!$A$1:$B$102,2,0)</f>
        <v>Flexzim</v>
      </c>
      <c r="M397" s="1">
        <v>87</v>
      </c>
      <c r="N397" s="1" t="str">
        <f>+VLOOKUP(O397,Product!$A$1:$B$26,2,0)</f>
        <v>Basium</v>
      </c>
      <c r="O397" s="1">
        <v>2</v>
      </c>
      <c r="P397" s="11">
        <v>4254833</v>
      </c>
      <c r="Q397" s="3">
        <v>425483.3</v>
      </c>
      <c r="R397" s="1">
        <v>41768</v>
      </c>
      <c r="S397" s="4">
        <v>371.45763888888899</v>
      </c>
      <c r="T397" s="1">
        <v>2015</v>
      </c>
      <c r="U397" s="1">
        <v>5</v>
      </c>
      <c r="V397" s="1" t="s">
        <v>1006</v>
      </c>
    </row>
    <row r="398" spans="1:22" x14ac:dyDescent="0.25">
      <c r="A398" t="str">
        <f>VLOOKUP(C398,Opportunity!$A$1:$E$487,5,0)</f>
        <v>Large</v>
      </c>
      <c r="B398">
        <f>VLOOKUP(C398,Opportunity!$A$1:$E$487,3,0)</f>
        <v>481</v>
      </c>
      <c r="C398" s="1">
        <v>108</v>
      </c>
      <c r="D398" s="1" t="str">
        <f>+VLOOKUP(F398,'Sales Stage'!$A$1:$C$6,3,0)</f>
        <v>Lead</v>
      </c>
      <c r="E398" s="5">
        <f>+VLOOKUP(F398,'Sales Stage'!$A$1:$C$6,2,0)</f>
        <v>0.1</v>
      </c>
      <c r="F398" s="1">
        <v>1</v>
      </c>
      <c r="G398" s="1" t="str">
        <f>VLOOKUP(J398,Account!$A$1:$D$358,2,0)</f>
        <v>Meddrill</v>
      </c>
      <c r="H398" s="1" t="str">
        <f>+VLOOKUP(J398,Account!$A$1:$C$358,3,0)</f>
        <v>Central</v>
      </c>
      <c r="I398" s="1" t="str">
        <f>+VLOOKUP(J398,Account!$A$1:$D$358,4,0)</f>
        <v>Strategic</v>
      </c>
      <c r="J398" s="1">
        <v>51</v>
      </c>
      <c r="K398" s="1" t="str">
        <f>VLOOKUP(M398,Partner!$A$1:$C$102,3,0)</f>
        <v>Yes</v>
      </c>
      <c r="L398" s="1" t="str">
        <f>VLOOKUP(M398,Partner!$A$1:$B$102,2,0)</f>
        <v>Konktom</v>
      </c>
      <c r="M398" s="1">
        <v>36</v>
      </c>
      <c r="N398" s="1" t="str">
        <f>+VLOOKUP(O398,Product!$A$1:$B$26,2,0)</f>
        <v>Umbra</v>
      </c>
      <c r="O398" s="1">
        <v>20</v>
      </c>
      <c r="P398" s="11">
        <v>11678946</v>
      </c>
      <c r="Q398" s="3">
        <v>1167894.6000000001</v>
      </c>
      <c r="R398" s="1">
        <v>41760</v>
      </c>
      <c r="S398" s="4">
        <v>375.45763888888899</v>
      </c>
      <c r="T398" s="1">
        <v>2015</v>
      </c>
      <c r="U398" s="1">
        <v>5</v>
      </c>
      <c r="V398" s="1" t="s">
        <v>1006</v>
      </c>
    </row>
    <row r="399" spans="1:22" x14ac:dyDescent="0.25">
      <c r="A399" t="str">
        <f>VLOOKUP(C399,Opportunity!$A$1:$E$487,5,0)</f>
        <v>Large</v>
      </c>
      <c r="B399">
        <f>VLOOKUP(C399,Opportunity!$A$1:$E$487,3,0)</f>
        <v>404</v>
      </c>
      <c r="C399" s="1">
        <v>114</v>
      </c>
      <c r="D399" s="1" t="str">
        <f>+VLOOKUP(F399,'Sales Stage'!$A$1:$C$6,3,0)</f>
        <v>Lead</v>
      </c>
      <c r="E399" s="5">
        <f>+VLOOKUP(F399,'Sales Stage'!$A$1:$C$6,2,0)</f>
        <v>0.1</v>
      </c>
      <c r="F399" s="1">
        <v>1</v>
      </c>
      <c r="G399" s="1" t="str">
        <f>VLOOKUP(J399,Account!$A$1:$D$358,2,0)</f>
        <v>Tampdexon</v>
      </c>
      <c r="H399" s="1" t="str">
        <f>+VLOOKUP(J399,Account!$A$1:$C$358,3,0)</f>
        <v>Central</v>
      </c>
      <c r="I399" s="1" t="str">
        <f>+VLOOKUP(J399,Account!$A$1:$D$358,4,0)</f>
        <v>Large</v>
      </c>
      <c r="J399" s="1">
        <v>13</v>
      </c>
      <c r="K399" s="1" t="str">
        <f>VLOOKUP(M399,Partner!$A$1:$C$102,3,0)</f>
        <v>Yes</v>
      </c>
      <c r="L399" s="1" t="str">
        <f>VLOOKUP(M399,Partner!$A$1:$B$102,2,0)</f>
        <v>Canezap</v>
      </c>
      <c r="M399" s="1">
        <v>9</v>
      </c>
      <c r="N399" s="1" t="str">
        <f>+VLOOKUP(O399,Product!$A$1:$B$26,2,0)</f>
        <v>Ignis</v>
      </c>
      <c r="O399" s="1">
        <v>9</v>
      </c>
      <c r="P399" s="11">
        <v>7648045</v>
      </c>
      <c r="Q399" s="3">
        <v>764804.5</v>
      </c>
      <c r="R399" s="1">
        <v>41723</v>
      </c>
      <c r="S399" s="4">
        <v>401.45763888888899</v>
      </c>
      <c r="T399" s="1">
        <v>2015</v>
      </c>
      <c r="U399" s="1">
        <v>4</v>
      </c>
      <c r="V399" s="1" t="s">
        <v>1007</v>
      </c>
    </row>
    <row r="400" spans="1:22" x14ac:dyDescent="0.25">
      <c r="A400" t="str">
        <f>VLOOKUP(C400,Opportunity!$A$1:$E$487,5,0)</f>
        <v>Medium</v>
      </c>
      <c r="B400">
        <f>VLOOKUP(C400,Opportunity!$A$1:$E$487,3,0)</f>
        <v>253</v>
      </c>
      <c r="C400" s="1">
        <v>324</v>
      </c>
      <c r="D400" s="1" t="str">
        <f>+VLOOKUP(F400,'Sales Stage'!$A$1:$C$6,3,0)</f>
        <v>Lead</v>
      </c>
      <c r="E400" s="5">
        <f>+VLOOKUP(F400,'Sales Stage'!$A$1:$C$6,2,0)</f>
        <v>0.1</v>
      </c>
      <c r="F400" s="1">
        <v>1</v>
      </c>
      <c r="G400" s="1" t="str">
        <f>VLOOKUP(J400,Account!$A$1:$D$358,2,0)</f>
        <v>Groovetom</v>
      </c>
      <c r="H400" s="1" t="str">
        <f>+VLOOKUP(J400,Account!$A$1:$C$358,3,0)</f>
        <v>Central</v>
      </c>
      <c r="I400" s="1" t="str">
        <f>+VLOOKUP(J400,Account!$A$1:$D$358,4,0)</f>
        <v>Strategic</v>
      </c>
      <c r="J400" s="1">
        <v>251</v>
      </c>
      <c r="K400" s="1" t="str">
        <f>VLOOKUP(M400,Partner!$A$1:$C$102,3,0)</f>
        <v>Yes</v>
      </c>
      <c r="L400" s="1" t="str">
        <f>VLOOKUP(M400,Partner!$A$1:$B$102,2,0)</f>
        <v>Strongzone</v>
      </c>
      <c r="M400" s="1">
        <v>81</v>
      </c>
      <c r="N400" s="1" t="str">
        <f>+VLOOKUP(O400,Product!$A$1:$B$26,2,0)</f>
        <v>Lacuna</v>
      </c>
      <c r="O400" s="1">
        <v>11</v>
      </c>
      <c r="P400" s="11">
        <v>4160476</v>
      </c>
      <c r="Q400" s="3">
        <v>416047.6</v>
      </c>
      <c r="R400" s="1">
        <v>41678</v>
      </c>
      <c r="S400" s="4">
        <v>440.45763888888899</v>
      </c>
      <c r="T400" s="1">
        <v>2015</v>
      </c>
      <c r="U400" s="1">
        <v>4</v>
      </c>
      <c r="V400" s="1" t="s">
        <v>1007</v>
      </c>
    </row>
    <row r="401" spans="1:22" x14ac:dyDescent="0.25">
      <c r="A401" t="str">
        <f>VLOOKUP(C401,Opportunity!$A$1:$E$487,5,0)</f>
        <v>Small</v>
      </c>
      <c r="B401">
        <f>VLOOKUP(C401,Opportunity!$A$1:$E$487,3,0)</f>
        <v>111</v>
      </c>
      <c r="C401" s="1">
        <v>304</v>
      </c>
      <c r="D401" s="1" t="str">
        <f>+VLOOKUP(F401,'Sales Stage'!$A$1:$C$6,3,0)</f>
        <v>Lead</v>
      </c>
      <c r="E401" s="5">
        <f>+VLOOKUP(F401,'Sales Stage'!$A$1:$C$6,2,0)</f>
        <v>0.1</v>
      </c>
      <c r="F401" s="1">
        <v>1</v>
      </c>
      <c r="G401" s="1" t="str">
        <f>VLOOKUP(J401,Account!$A$1:$D$358,2,0)</f>
        <v>Hayzunity</v>
      </c>
      <c r="H401" s="1" t="str">
        <f>+VLOOKUP(J401,Account!$A$1:$C$358,3,0)</f>
        <v>West</v>
      </c>
      <c r="I401" s="1" t="str">
        <f>+VLOOKUP(J401,Account!$A$1:$D$358,4,0)</f>
        <v>Strategic</v>
      </c>
      <c r="J401" s="1">
        <v>240</v>
      </c>
      <c r="K401" s="1" t="str">
        <f>VLOOKUP(M401,Partner!$A$1:$C$102,3,0)</f>
        <v>Yes</v>
      </c>
      <c r="L401" s="1" t="str">
        <f>VLOOKUP(M401,Partner!$A$1:$B$102,2,0)</f>
        <v>Plextom</v>
      </c>
      <c r="M401" s="1">
        <v>77</v>
      </c>
      <c r="N401" s="1" t="str">
        <f>+VLOOKUP(O401,Product!$A$1:$B$26,2,0)</f>
        <v>Habitus</v>
      </c>
      <c r="O401" s="1">
        <v>8</v>
      </c>
      <c r="P401" s="11">
        <v>1667041</v>
      </c>
      <c r="Q401" s="3">
        <v>166704.1</v>
      </c>
      <c r="R401" s="1">
        <v>41673</v>
      </c>
      <c r="S401" s="4">
        <v>443.45763888888899</v>
      </c>
      <c r="T401" s="1">
        <v>2015</v>
      </c>
      <c r="U401" s="1">
        <v>4</v>
      </c>
      <c r="V401" s="1" t="s">
        <v>1007</v>
      </c>
    </row>
    <row r="402" spans="1:22" x14ac:dyDescent="0.25">
      <c r="A402" t="str">
        <f>VLOOKUP(C402,Opportunity!$A$1:$E$487,5,0)</f>
        <v>Small</v>
      </c>
      <c r="B402">
        <f>VLOOKUP(C402,Opportunity!$A$1:$E$487,3,0)</f>
        <v>93</v>
      </c>
      <c r="C402" s="1">
        <v>123</v>
      </c>
      <c r="D402" s="1" t="str">
        <f>+VLOOKUP(F402,'Sales Stage'!$A$1:$C$6,3,0)</f>
        <v>Lead</v>
      </c>
      <c r="E402" s="5">
        <f>+VLOOKUP(F402,'Sales Stage'!$A$1:$C$6,2,0)</f>
        <v>0.1</v>
      </c>
      <c r="F402" s="1">
        <v>1</v>
      </c>
      <c r="G402" s="1" t="str">
        <f>VLOOKUP(J402,Account!$A$1:$D$358,2,0)</f>
        <v>Zummaline</v>
      </c>
      <c r="H402" s="1" t="str">
        <f>+VLOOKUP(J402,Account!$A$1:$C$358,3,0)</f>
        <v>Central</v>
      </c>
      <c r="I402" s="1" t="str">
        <f>+VLOOKUP(J402,Account!$A$1:$D$358,4,0)</f>
        <v>Strategic</v>
      </c>
      <c r="J402" s="1">
        <v>26</v>
      </c>
      <c r="K402" s="1" t="str">
        <f>VLOOKUP(M402,Partner!$A$1:$C$102,3,0)</f>
        <v>Yes</v>
      </c>
      <c r="L402" s="1" t="str">
        <f>VLOOKUP(M402,Partner!$A$1:$B$102,2,0)</f>
        <v>Triohow</v>
      </c>
      <c r="M402" s="1">
        <v>43</v>
      </c>
      <c r="N402" s="1" t="str">
        <f>+VLOOKUP(O402,Product!$A$1:$B$26,2,0)</f>
        <v>Fatum</v>
      </c>
      <c r="O402" s="1">
        <v>6</v>
      </c>
      <c r="P402" s="11">
        <v>1420028</v>
      </c>
      <c r="Q402" s="3">
        <v>142002.79999999999</v>
      </c>
      <c r="R402" s="1">
        <v>41665</v>
      </c>
      <c r="S402" s="4">
        <v>429.45763888888899</v>
      </c>
      <c r="T402" s="1">
        <v>2015</v>
      </c>
      <c r="U402" s="1">
        <v>3</v>
      </c>
      <c r="V402" s="1" t="s">
        <v>1008</v>
      </c>
    </row>
    <row r="403" spans="1:22" x14ac:dyDescent="0.25">
      <c r="A403" t="str">
        <f>VLOOKUP(C403,Opportunity!$A$1:$E$487,5,0)</f>
        <v>Large</v>
      </c>
      <c r="B403">
        <f>VLOOKUP(C403,Opportunity!$A$1:$E$487,3,0)</f>
        <v>335</v>
      </c>
      <c r="C403" s="1">
        <v>403</v>
      </c>
      <c r="D403" s="1" t="str">
        <f>+VLOOKUP(F403,'Sales Stage'!$A$1:$C$6,3,0)</f>
        <v>Lead</v>
      </c>
      <c r="E403" s="5">
        <f>+VLOOKUP(F403,'Sales Stage'!$A$1:$C$6,2,0)</f>
        <v>0.1</v>
      </c>
      <c r="F403" s="1">
        <v>1</v>
      </c>
      <c r="G403" s="1" t="str">
        <f>VLOOKUP(J403,Account!$A$1:$D$358,2,0)</f>
        <v>zerplanet</v>
      </c>
      <c r="H403" s="1" t="str">
        <f>+VLOOKUP(J403,Account!$A$1:$C$358,3,0)</f>
        <v>East</v>
      </c>
      <c r="I403" s="1" t="str">
        <f>+VLOOKUP(J403,Account!$A$1:$D$358,4,0)</f>
        <v>Small &amp; Medium</v>
      </c>
      <c r="J403" s="1">
        <v>315</v>
      </c>
      <c r="K403" s="1" t="str">
        <f>VLOOKUP(M403,Partner!$A$1:$C$102,3,0)</f>
        <v>Yes</v>
      </c>
      <c r="L403" s="1" t="str">
        <f>VLOOKUP(M403,Partner!$A$1:$B$102,2,0)</f>
        <v>Funcane</v>
      </c>
      <c r="M403" s="1">
        <v>86</v>
      </c>
      <c r="N403" s="1" t="str">
        <f>+VLOOKUP(O403,Product!$A$1:$B$26,2,0)</f>
        <v>Carmen</v>
      </c>
      <c r="O403" s="1">
        <v>24</v>
      </c>
      <c r="P403" s="11">
        <v>5904717</v>
      </c>
      <c r="Q403" s="3">
        <v>590471.69999999995</v>
      </c>
      <c r="R403" s="1">
        <v>41694</v>
      </c>
      <c r="S403" s="4">
        <v>400.45763888888899</v>
      </c>
      <c r="T403" s="1">
        <v>2015</v>
      </c>
      <c r="U403" s="1">
        <v>3</v>
      </c>
      <c r="V403" s="1" t="s">
        <v>1008</v>
      </c>
    </row>
    <row r="404" spans="1:22" x14ac:dyDescent="0.25">
      <c r="A404" t="str">
        <f>VLOOKUP(C404,Opportunity!$A$1:$E$487,5,0)</f>
        <v>Large</v>
      </c>
      <c r="B404">
        <f>VLOOKUP(C404,Opportunity!$A$1:$E$487,3,0)</f>
        <v>452</v>
      </c>
      <c r="C404" s="1">
        <v>44</v>
      </c>
      <c r="D404" s="1" t="str">
        <f>+VLOOKUP(F404,'Sales Stage'!$A$1:$C$6,3,0)</f>
        <v>Lead</v>
      </c>
      <c r="E404" s="5">
        <f>+VLOOKUP(F404,'Sales Stage'!$A$1:$C$6,2,0)</f>
        <v>0.1</v>
      </c>
      <c r="F404" s="1">
        <v>1</v>
      </c>
      <c r="G404" s="1" t="str">
        <f>VLOOKUP(J404,Account!$A$1:$D$358,2,0)</f>
        <v>singlelane</v>
      </c>
      <c r="H404" s="1" t="str">
        <f>+VLOOKUP(J404,Account!$A$1:$C$358,3,0)</f>
        <v>Central</v>
      </c>
      <c r="I404" s="1" t="str">
        <f>+VLOOKUP(J404,Account!$A$1:$D$358,4,0)</f>
        <v>Strategic</v>
      </c>
      <c r="J404" s="1">
        <v>41</v>
      </c>
      <c r="K404" s="1" t="str">
        <f>VLOOKUP(M404,Partner!$A$1:$C$102,3,0)</f>
        <v>Yes</v>
      </c>
      <c r="L404" s="1" t="str">
        <f>VLOOKUP(M404,Partner!$A$1:$B$102,2,0)</f>
        <v>quotechi</v>
      </c>
      <c r="M404" s="1">
        <v>24</v>
      </c>
      <c r="N404" s="1" t="str">
        <f>+VLOOKUP(O404,Product!$A$1:$B$26,2,0)</f>
        <v>Sato</v>
      </c>
      <c r="O404" s="1">
        <v>18</v>
      </c>
      <c r="P404" s="11">
        <v>9333422</v>
      </c>
      <c r="Q404" s="3">
        <v>933342.2</v>
      </c>
      <c r="R404" s="1">
        <v>41699</v>
      </c>
      <c r="S404" s="4">
        <v>365.45763888888899</v>
      </c>
      <c r="T404" s="1">
        <v>2015</v>
      </c>
      <c r="U404" s="1">
        <v>3</v>
      </c>
      <c r="V404" s="1" t="s">
        <v>1008</v>
      </c>
    </row>
    <row r="405" spans="1:22" x14ac:dyDescent="0.25">
      <c r="A405" t="str">
        <f>VLOOKUP(C405,Opportunity!$A$1:$E$487,5,0)</f>
        <v>Small</v>
      </c>
      <c r="B405">
        <f>VLOOKUP(C405,Opportunity!$A$1:$E$487,3,0)</f>
        <v>70</v>
      </c>
      <c r="C405" s="1">
        <v>18</v>
      </c>
      <c r="D405" s="1" t="str">
        <f>+VLOOKUP(F405,'Sales Stage'!$A$1:$C$6,3,0)</f>
        <v>Lead</v>
      </c>
      <c r="E405" s="5">
        <f>+VLOOKUP(F405,'Sales Stage'!$A$1:$C$6,2,0)</f>
        <v>0.1</v>
      </c>
      <c r="F405" s="1">
        <v>1</v>
      </c>
      <c r="G405" s="1" t="str">
        <f>VLOOKUP(J405,Account!$A$1:$D$358,2,0)</f>
        <v>unifase</v>
      </c>
      <c r="H405" s="1" t="str">
        <f>+VLOOKUP(J405,Account!$A$1:$C$358,3,0)</f>
        <v>East</v>
      </c>
      <c r="I405" s="1" t="str">
        <f>+VLOOKUP(J405,Account!$A$1:$D$358,4,0)</f>
        <v>Large</v>
      </c>
      <c r="J405" s="1">
        <v>18</v>
      </c>
      <c r="K405" s="1" t="str">
        <f>VLOOKUP(M405,Partner!$A$1:$C$102,3,0)</f>
        <v>Yes</v>
      </c>
      <c r="L405" s="1" t="str">
        <f>VLOOKUP(M405,Partner!$A$1:$B$102,2,0)</f>
        <v>Operon</v>
      </c>
      <c r="M405" s="1">
        <v>5</v>
      </c>
      <c r="N405" s="1" t="str">
        <f>+VLOOKUP(O405,Product!$A$1:$B$26,2,0)</f>
        <v>Carmen</v>
      </c>
      <c r="O405" s="1">
        <v>24</v>
      </c>
      <c r="P405" s="11">
        <v>963979</v>
      </c>
      <c r="Q405" s="3">
        <v>96397.9</v>
      </c>
      <c r="R405" s="1">
        <v>41805</v>
      </c>
      <c r="S405" s="4">
        <v>564.45763888888905</v>
      </c>
      <c r="T405" s="1">
        <v>2015</v>
      </c>
      <c r="U405" s="1">
        <v>12</v>
      </c>
      <c r="V405" s="1" t="s">
        <v>1010</v>
      </c>
    </row>
    <row r="406" spans="1:22" x14ac:dyDescent="0.25">
      <c r="A406" t="str">
        <f>VLOOKUP(C406,Opportunity!$A$1:$E$487,5,0)</f>
        <v>Medium</v>
      </c>
      <c r="B406">
        <f>VLOOKUP(C406,Opportunity!$A$1:$E$487,3,0)</f>
        <v>198</v>
      </c>
      <c r="C406" s="1">
        <v>32</v>
      </c>
      <c r="D406" s="1" t="str">
        <f>+VLOOKUP(F406,'Sales Stage'!$A$1:$C$6,3,0)</f>
        <v>Lead</v>
      </c>
      <c r="E406" s="5">
        <f>+VLOOKUP(F406,'Sales Stage'!$A$1:$C$6,2,0)</f>
        <v>0.1</v>
      </c>
      <c r="F406" s="1">
        <v>1</v>
      </c>
      <c r="G406" s="1" t="str">
        <f>VLOOKUP(J406,Account!$A$1:$D$358,2,0)</f>
        <v>Citycity</v>
      </c>
      <c r="H406" s="1" t="str">
        <f>+VLOOKUP(J406,Account!$A$1:$C$358,3,0)</f>
        <v>East</v>
      </c>
      <c r="I406" s="1" t="str">
        <f>+VLOOKUP(J406,Account!$A$1:$D$358,4,0)</f>
        <v>Large</v>
      </c>
      <c r="J406" s="1">
        <v>32</v>
      </c>
      <c r="K406" s="1" t="str">
        <f>VLOOKUP(M406,Partner!$A$1:$C$102,3,0)</f>
        <v>Yes</v>
      </c>
      <c r="L406" s="1" t="str">
        <f>VLOOKUP(M406,Partner!$A$1:$B$102,2,0)</f>
        <v>Free-electronics</v>
      </c>
      <c r="M406" s="1">
        <v>13</v>
      </c>
      <c r="N406" s="1" t="str">
        <f>+VLOOKUP(O406,Product!$A$1:$B$26,2,0)</f>
        <v>Vero</v>
      </c>
      <c r="O406" s="1">
        <v>21</v>
      </c>
      <c r="P406" s="11">
        <v>3216251</v>
      </c>
      <c r="Q406" s="3">
        <v>321625.09999999998</v>
      </c>
      <c r="R406" s="1">
        <v>41960</v>
      </c>
      <c r="S406" s="4">
        <v>409.45763888888899</v>
      </c>
      <c r="T406" s="1">
        <v>2015</v>
      </c>
      <c r="U406" s="1">
        <v>12</v>
      </c>
      <c r="V406" s="1" t="s">
        <v>1010</v>
      </c>
    </row>
    <row r="407" spans="1:22" x14ac:dyDescent="0.25">
      <c r="A407" t="str">
        <f>VLOOKUP(C407,Opportunity!$A$1:$E$487,5,0)</f>
        <v>Medium</v>
      </c>
      <c r="B407">
        <f>VLOOKUP(C407,Opportunity!$A$1:$E$487,3,0)</f>
        <v>289</v>
      </c>
      <c r="C407" s="1">
        <v>106</v>
      </c>
      <c r="D407" s="1" t="str">
        <f>+VLOOKUP(F407,'Sales Stage'!$A$1:$C$6,3,0)</f>
        <v>Lead</v>
      </c>
      <c r="E407" s="5">
        <f>+VLOOKUP(F407,'Sales Stage'!$A$1:$C$6,2,0)</f>
        <v>0.1</v>
      </c>
      <c r="F407" s="1">
        <v>1</v>
      </c>
      <c r="G407" s="1" t="str">
        <f>VLOOKUP(J407,Account!$A$1:$D$358,2,0)</f>
        <v>Ventotom</v>
      </c>
      <c r="H407" s="1" t="str">
        <f>+VLOOKUP(J407,Account!$A$1:$C$358,3,0)</f>
        <v>East</v>
      </c>
      <c r="I407" s="1" t="str">
        <f>+VLOOKUP(J407,Account!$A$1:$D$358,4,0)</f>
        <v>Strategic</v>
      </c>
      <c r="J407" s="1">
        <v>91</v>
      </c>
      <c r="K407" s="1" t="str">
        <f>VLOOKUP(M407,Partner!$A$1:$C$102,3,0)</f>
        <v>Yes</v>
      </c>
      <c r="L407" s="1" t="str">
        <f>VLOOKUP(M407,Partner!$A$1:$B$102,2,0)</f>
        <v>Operon</v>
      </c>
      <c r="M407" s="1">
        <v>5</v>
      </c>
      <c r="N407" s="1" t="str">
        <f>+VLOOKUP(O407,Product!$A$1:$B$26,2,0)</f>
        <v>Eligo</v>
      </c>
      <c r="O407" s="1">
        <v>5</v>
      </c>
      <c r="P407" s="11">
        <v>4950078</v>
      </c>
      <c r="Q407" s="3">
        <v>495007.8</v>
      </c>
      <c r="R407" s="1">
        <v>41897</v>
      </c>
      <c r="S407" s="4">
        <v>472.45763888888899</v>
      </c>
      <c r="T407" s="1">
        <v>2015</v>
      </c>
      <c r="U407" s="1">
        <v>12</v>
      </c>
      <c r="V407" s="1" t="s">
        <v>1010</v>
      </c>
    </row>
    <row r="408" spans="1:22" x14ac:dyDescent="0.25">
      <c r="A408" t="str">
        <f>VLOOKUP(C408,Opportunity!$A$1:$E$487,5,0)</f>
        <v>Small</v>
      </c>
      <c r="B408">
        <f>VLOOKUP(C408,Opportunity!$A$1:$E$487,3,0)</f>
        <v>146</v>
      </c>
      <c r="C408" s="1">
        <v>152</v>
      </c>
      <c r="D408" s="1" t="str">
        <f>+VLOOKUP(F408,'Sales Stage'!$A$1:$C$6,3,0)</f>
        <v>Lead</v>
      </c>
      <c r="E408" s="5">
        <f>+VLOOKUP(F408,'Sales Stage'!$A$1:$C$6,2,0)</f>
        <v>0.1</v>
      </c>
      <c r="F408" s="1">
        <v>1</v>
      </c>
      <c r="G408" s="1" t="str">
        <f>VLOOKUP(J408,Account!$A$1:$D$358,2,0)</f>
        <v>newtex</v>
      </c>
      <c r="H408" s="1" t="str">
        <f>+VLOOKUP(J408,Account!$A$1:$C$358,3,0)</f>
        <v>East</v>
      </c>
      <c r="I408" s="1" t="str">
        <f>+VLOOKUP(J408,Account!$A$1:$D$358,4,0)</f>
        <v>Small &amp; Medium</v>
      </c>
      <c r="J408" s="1">
        <v>121</v>
      </c>
      <c r="K408" s="1" t="str">
        <f>VLOOKUP(M408,Partner!$A$1:$C$102,3,0)</f>
        <v>Yes</v>
      </c>
      <c r="L408" s="1" t="str">
        <f>VLOOKUP(M408,Partner!$A$1:$B$102,2,0)</f>
        <v>Ventolane</v>
      </c>
      <c r="M408" s="1">
        <v>33</v>
      </c>
      <c r="N408" s="1" t="str">
        <f>+VLOOKUP(O408,Product!$A$1:$B$26,2,0)</f>
        <v>Paratus</v>
      </c>
      <c r="O408" s="1">
        <v>15</v>
      </c>
      <c r="P408" s="11">
        <v>2197463</v>
      </c>
      <c r="Q408" s="3">
        <v>219746.3</v>
      </c>
      <c r="R408" s="1">
        <v>41939</v>
      </c>
      <c r="S408" s="4">
        <v>430.45763888888899</v>
      </c>
      <c r="T408" s="1">
        <v>2015</v>
      </c>
      <c r="U408" s="1">
        <v>12</v>
      </c>
      <c r="V408" s="1" t="s">
        <v>1010</v>
      </c>
    </row>
    <row r="409" spans="1:22" x14ac:dyDescent="0.25">
      <c r="A409" t="str">
        <f>VLOOKUP(C409,Opportunity!$A$1:$E$487,5,0)</f>
        <v>Large</v>
      </c>
      <c r="B409">
        <f>VLOOKUP(C409,Opportunity!$A$1:$E$487,3,0)</f>
        <v>477</v>
      </c>
      <c r="C409" s="1">
        <v>156</v>
      </c>
      <c r="D409" s="1" t="str">
        <f>+VLOOKUP(F409,'Sales Stage'!$A$1:$C$6,3,0)</f>
        <v>Lead</v>
      </c>
      <c r="E409" s="5">
        <f>+VLOOKUP(F409,'Sales Stage'!$A$1:$C$6,2,0)</f>
        <v>0.1</v>
      </c>
      <c r="F409" s="1">
        <v>1</v>
      </c>
      <c r="G409" s="1" t="str">
        <f>VLOOKUP(J409,Account!$A$1:$D$358,2,0)</f>
        <v>Matphase</v>
      </c>
      <c r="H409" s="1" t="str">
        <f>+VLOOKUP(J409,Account!$A$1:$C$358,3,0)</f>
        <v>West</v>
      </c>
      <c r="I409" s="1" t="str">
        <f>+VLOOKUP(J409,Account!$A$1:$D$358,4,0)</f>
        <v>Small &amp; Medium</v>
      </c>
      <c r="J409" s="1">
        <v>124</v>
      </c>
      <c r="K409" s="1" t="str">
        <f>VLOOKUP(M409,Partner!$A$1:$C$102,3,0)</f>
        <v>Yes</v>
      </c>
      <c r="L409" s="1" t="str">
        <f>VLOOKUP(M409,Partner!$A$1:$B$102,2,0)</f>
        <v>Duo-tech</v>
      </c>
      <c r="M409" s="1">
        <v>50</v>
      </c>
      <c r="N409" s="1" t="str">
        <f>+VLOOKUP(O409,Product!$A$1:$B$26,2,0)</f>
        <v>Eligo</v>
      </c>
      <c r="O409" s="1">
        <v>5</v>
      </c>
      <c r="P409" s="11">
        <v>11288775</v>
      </c>
      <c r="Q409" s="3">
        <v>1128877.5</v>
      </c>
      <c r="R409" s="1">
        <v>41723</v>
      </c>
      <c r="S409" s="4">
        <v>646.45763888888905</v>
      </c>
      <c r="T409" s="1">
        <v>2015</v>
      </c>
      <c r="U409" s="1">
        <v>12</v>
      </c>
      <c r="V409" s="1" t="s">
        <v>1010</v>
      </c>
    </row>
    <row r="410" spans="1:22" x14ac:dyDescent="0.25">
      <c r="A410" t="str">
        <f>VLOOKUP(C410,Opportunity!$A$1:$E$487,5,0)</f>
        <v>Large</v>
      </c>
      <c r="B410">
        <f>VLOOKUP(C410,Opportunity!$A$1:$E$487,3,0)</f>
        <v>326</v>
      </c>
      <c r="C410" s="1">
        <v>244</v>
      </c>
      <c r="D410" s="1" t="str">
        <f>+VLOOKUP(F410,'Sales Stage'!$A$1:$C$6,3,0)</f>
        <v>Lead</v>
      </c>
      <c r="E410" s="5">
        <f>+VLOOKUP(F410,'Sales Stage'!$A$1:$C$6,2,0)</f>
        <v>0.1</v>
      </c>
      <c r="F410" s="1">
        <v>1</v>
      </c>
      <c r="G410" s="1" t="str">
        <f>VLOOKUP(J410,Account!$A$1:$D$358,2,0)</f>
        <v>Newhouse</v>
      </c>
      <c r="H410" s="1" t="str">
        <f>+VLOOKUP(J410,Account!$A$1:$C$358,3,0)</f>
        <v>Central</v>
      </c>
      <c r="I410" s="1" t="str">
        <f>+VLOOKUP(J410,Account!$A$1:$D$358,4,0)</f>
        <v>Small &amp; Medium</v>
      </c>
      <c r="J410" s="1">
        <v>195</v>
      </c>
      <c r="K410" s="1" t="str">
        <f>VLOOKUP(M410,Partner!$A$1:$C$102,3,0)</f>
        <v>Yes</v>
      </c>
      <c r="L410" s="1" t="str">
        <f>VLOOKUP(M410,Partner!$A$1:$B$102,2,0)</f>
        <v>Stimsanlux</v>
      </c>
      <c r="M410" s="1">
        <v>18</v>
      </c>
      <c r="N410" s="1" t="str">
        <f>+VLOOKUP(O410,Product!$A$1:$B$26,2,0)</f>
        <v>Carmen</v>
      </c>
      <c r="O410" s="1">
        <v>24</v>
      </c>
      <c r="P410" s="11">
        <v>5672329</v>
      </c>
      <c r="Q410" s="3">
        <v>567232.9</v>
      </c>
      <c r="R410" s="1">
        <v>41956</v>
      </c>
      <c r="S410" s="4">
        <v>413.45763888888899</v>
      </c>
      <c r="T410" s="1">
        <v>2015</v>
      </c>
      <c r="U410" s="1">
        <v>12</v>
      </c>
      <c r="V410" s="1" t="s">
        <v>1010</v>
      </c>
    </row>
    <row r="411" spans="1:22" x14ac:dyDescent="0.25">
      <c r="A411" t="str">
        <f>VLOOKUP(C411,Opportunity!$A$1:$E$487,5,0)</f>
        <v>Large</v>
      </c>
      <c r="B411">
        <f>VLOOKUP(C411,Opportunity!$A$1:$E$487,3,0)</f>
        <v>415</v>
      </c>
      <c r="C411" s="1">
        <v>401</v>
      </c>
      <c r="D411" s="1" t="str">
        <f>+VLOOKUP(F411,'Sales Stage'!$A$1:$C$6,3,0)</f>
        <v>Lead</v>
      </c>
      <c r="E411" s="5">
        <f>+VLOOKUP(F411,'Sales Stage'!$A$1:$C$6,2,0)</f>
        <v>0.1</v>
      </c>
      <c r="F411" s="1">
        <v>1</v>
      </c>
      <c r="G411" s="1" t="str">
        <f>VLOOKUP(J411,Account!$A$1:$D$358,2,0)</f>
        <v>Planettone</v>
      </c>
      <c r="H411" s="1" t="str">
        <f>+VLOOKUP(J411,Account!$A$1:$C$358,3,0)</f>
        <v>West</v>
      </c>
      <c r="I411" s="1" t="str">
        <f>+VLOOKUP(J411,Account!$A$1:$D$358,4,0)</f>
        <v>Small &amp; Medium</v>
      </c>
      <c r="J411" s="1">
        <v>314</v>
      </c>
      <c r="K411" s="1" t="str">
        <f>VLOOKUP(M411,Partner!$A$1:$C$102,3,0)</f>
        <v>Yes</v>
      </c>
      <c r="L411" s="1" t="str">
        <f>VLOOKUP(M411,Partner!$A$1:$B$102,2,0)</f>
        <v>Fixplus</v>
      </c>
      <c r="M411" s="1">
        <v>85</v>
      </c>
      <c r="N411" s="1" t="str">
        <f>+VLOOKUP(O411,Product!$A$1:$B$26,2,0)</f>
        <v>Magis</v>
      </c>
      <c r="O411" s="1">
        <v>12</v>
      </c>
      <c r="P411" s="11">
        <v>8018865</v>
      </c>
      <c r="Q411" s="3">
        <v>801886.5</v>
      </c>
      <c r="R411" s="1">
        <v>41858</v>
      </c>
      <c r="S411" s="4">
        <v>511.45763888888899</v>
      </c>
      <c r="T411" s="1">
        <v>2015</v>
      </c>
      <c r="U411" s="1">
        <v>12</v>
      </c>
      <c r="V411" s="1" t="s">
        <v>1010</v>
      </c>
    </row>
    <row r="412" spans="1:22" x14ac:dyDescent="0.25">
      <c r="A412" t="str">
        <f>VLOOKUP(C412,Opportunity!$A$1:$E$487,5,0)</f>
        <v>Large</v>
      </c>
      <c r="B412">
        <f>VLOOKUP(C412,Opportunity!$A$1:$E$487,3,0)</f>
        <v>445</v>
      </c>
      <c r="C412" s="1">
        <v>406</v>
      </c>
      <c r="D412" s="1" t="str">
        <f>+VLOOKUP(F412,'Sales Stage'!$A$1:$C$6,3,0)</f>
        <v>Lead</v>
      </c>
      <c r="E412" s="5">
        <f>+VLOOKUP(F412,'Sales Stage'!$A$1:$C$6,2,0)</f>
        <v>0.1</v>
      </c>
      <c r="F412" s="1">
        <v>1</v>
      </c>
      <c r="G412" s="1" t="str">
        <f>VLOOKUP(J412,Account!$A$1:$D$358,2,0)</f>
        <v>Zathlux</v>
      </c>
      <c r="H412" s="1" t="str">
        <f>+VLOOKUP(J412,Account!$A$1:$C$358,3,0)</f>
        <v>East</v>
      </c>
      <c r="I412" s="1" t="str">
        <f>+VLOOKUP(J412,Account!$A$1:$D$358,4,0)</f>
        <v>Small &amp; Medium</v>
      </c>
      <c r="J412" s="1">
        <v>317</v>
      </c>
      <c r="K412" s="1" t="str">
        <f>VLOOKUP(M412,Partner!$A$1:$C$102,3,0)</f>
        <v>Yes</v>
      </c>
      <c r="L412" s="1" t="str">
        <f>VLOOKUP(M412,Partner!$A$1:$B$102,2,0)</f>
        <v>Quadtex</v>
      </c>
      <c r="M412" s="1">
        <v>54</v>
      </c>
      <c r="N412" s="1" t="str">
        <f>+VLOOKUP(O412,Product!$A$1:$B$26,2,0)</f>
        <v>Recolo</v>
      </c>
      <c r="O412" s="1">
        <v>17</v>
      </c>
      <c r="P412" s="11">
        <v>9192164</v>
      </c>
      <c r="Q412" s="3">
        <v>919216.4</v>
      </c>
      <c r="R412" s="1">
        <v>41983</v>
      </c>
      <c r="S412" s="4">
        <v>386.45763888888899</v>
      </c>
      <c r="T412" s="1">
        <v>2015</v>
      </c>
      <c r="U412" s="1">
        <v>12</v>
      </c>
      <c r="V412" s="1" t="s">
        <v>1010</v>
      </c>
    </row>
    <row r="413" spans="1:22" x14ac:dyDescent="0.25">
      <c r="A413" t="str">
        <f>VLOOKUP(C413,Opportunity!$A$1:$E$487,5,0)</f>
        <v>Medium</v>
      </c>
      <c r="B413">
        <f>VLOOKUP(C413,Opportunity!$A$1:$E$487,3,0)</f>
        <v>261</v>
      </c>
      <c r="C413" s="1">
        <v>439</v>
      </c>
      <c r="D413" s="1" t="str">
        <f>+VLOOKUP(F413,'Sales Stage'!$A$1:$C$6,3,0)</f>
        <v>Lead</v>
      </c>
      <c r="E413" s="5">
        <f>+VLOOKUP(F413,'Sales Stage'!$A$1:$C$6,2,0)</f>
        <v>0.1</v>
      </c>
      <c r="F413" s="1">
        <v>1</v>
      </c>
      <c r="G413" s="1" t="str">
        <f>VLOOKUP(J413,Account!$A$1:$D$358,2,0)</f>
        <v>Lotunatrax</v>
      </c>
      <c r="H413" s="1" t="str">
        <f>+VLOOKUP(J413,Account!$A$1:$C$358,3,0)</f>
        <v>West</v>
      </c>
      <c r="I413" s="1" t="str">
        <f>+VLOOKUP(J413,Account!$A$1:$D$358,4,0)</f>
        <v>Small &amp; Medium</v>
      </c>
      <c r="J413" s="1">
        <v>336</v>
      </c>
      <c r="K413" s="1" t="str">
        <f>VLOOKUP(M413,Partner!$A$1:$C$102,3,0)</f>
        <v>Yes</v>
      </c>
      <c r="L413" s="1" t="str">
        <f>VLOOKUP(M413,Partner!$A$1:$B$102,2,0)</f>
        <v>Bigcore</v>
      </c>
      <c r="M413" s="1">
        <v>95</v>
      </c>
      <c r="N413" s="1" t="str">
        <f>+VLOOKUP(O413,Product!$A$1:$B$26,2,0)</f>
        <v>Habitus</v>
      </c>
      <c r="O413" s="1">
        <v>8</v>
      </c>
      <c r="P413" s="11">
        <v>4334161</v>
      </c>
      <c r="Q413" s="3">
        <v>433416.1</v>
      </c>
      <c r="R413" s="1">
        <v>41654</v>
      </c>
      <c r="S413" s="4">
        <v>715.45763888888905</v>
      </c>
      <c r="T413" s="1">
        <v>2015</v>
      </c>
      <c r="U413" s="1">
        <v>12</v>
      </c>
      <c r="V413" s="1" t="s">
        <v>1010</v>
      </c>
    </row>
    <row r="414" spans="1:22" x14ac:dyDescent="0.25">
      <c r="A414" t="str">
        <f>VLOOKUP(C414,Opportunity!$A$1:$E$487,5,0)</f>
        <v>Large</v>
      </c>
      <c r="B414">
        <f>VLOOKUP(C414,Opportunity!$A$1:$E$487,3,0)</f>
        <v>399</v>
      </c>
      <c r="C414" s="1">
        <v>254</v>
      </c>
      <c r="D414" s="1" t="str">
        <f>+VLOOKUP(F414,'Sales Stage'!$A$1:$C$6,3,0)</f>
        <v>Lead</v>
      </c>
      <c r="E414" s="5">
        <f>+VLOOKUP(F414,'Sales Stage'!$A$1:$C$6,2,0)</f>
        <v>0.1</v>
      </c>
      <c r="F414" s="1">
        <v>1</v>
      </c>
      <c r="G414" s="1" t="str">
        <f>VLOOKUP(J414,Account!$A$1:$D$358,2,0)</f>
        <v>Inlane</v>
      </c>
      <c r="H414" s="1" t="str">
        <f>+VLOOKUP(J414,Account!$A$1:$C$358,3,0)</f>
        <v>West</v>
      </c>
      <c r="I414" s="1" t="str">
        <f>+VLOOKUP(J414,Account!$A$1:$D$358,4,0)</f>
        <v>Small &amp; Medium</v>
      </c>
      <c r="J414" s="1">
        <v>119</v>
      </c>
      <c r="K414" s="1" t="str">
        <f>VLOOKUP(M414,Partner!$A$1:$C$102,3,0)</f>
        <v>Yes</v>
      </c>
      <c r="L414" s="1" t="str">
        <f>VLOOKUP(M414,Partner!$A$1:$B$102,2,0)</f>
        <v>Quadtex</v>
      </c>
      <c r="M414" s="1">
        <v>54</v>
      </c>
      <c r="N414" s="1" t="str">
        <f>+VLOOKUP(O414,Product!$A$1:$B$26,2,0)</f>
        <v>Gratus</v>
      </c>
      <c r="O414" s="1">
        <v>7</v>
      </c>
      <c r="P414" s="11">
        <v>7363574</v>
      </c>
      <c r="Q414" s="3">
        <v>736357.4</v>
      </c>
      <c r="R414" s="1">
        <v>41938</v>
      </c>
      <c r="S414" s="4">
        <v>431.45763888888899</v>
      </c>
      <c r="T414" s="1">
        <v>2015</v>
      </c>
      <c r="U414" s="1">
        <v>12</v>
      </c>
      <c r="V414" s="1" t="s">
        <v>1010</v>
      </c>
    </row>
    <row r="415" spans="1:22" x14ac:dyDescent="0.25">
      <c r="A415" t="str">
        <f>VLOOKUP(C415,Opportunity!$A$1:$E$487,5,0)</f>
        <v>Large</v>
      </c>
      <c r="B415">
        <f>VLOOKUP(C415,Opportunity!$A$1:$E$487,3,0)</f>
        <v>345</v>
      </c>
      <c r="C415" s="1">
        <v>303</v>
      </c>
      <c r="D415" s="1" t="str">
        <f>+VLOOKUP(F415,'Sales Stage'!$A$1:$C$6,3,0)</f>
        <v>Lead</v>
      </c>
      <c r="E415" s="5">
        <f>+VLOOKUP(F415,'Sales Stage'!$A$1:$C$6,2,0)</f>
        <v>0.1</v>
      </c>
      <c r="F415" s="1">
        <v>1</v>
      </c>
      <c r="G415" s="1" t="str">
        <f>VLOOKUP(J415,Account!$A$1:$D$358,2,0)</f>
        <v>statzim</v>
      </c>
      <c r="H415" s="1" t="str">
        <f>+VLOOKUP(J415,Account!$A$1:$C$358,3,0)</f>
        <v>East</v>
      </c>
      <c r="I415" s="1" t="str">
        <f>+VLOOKUP(J415,Account!$A$1:$D$358,4,0)</f>
        <v>Strategic</v>
      </c>
      <c r="J415" s="1">
        <v>239</v>
      </c>
      <c r="K415" s="1" t="str">
        <f>VLOOKUP(M415,Partner!$A$1:$C$102,3,0)</f>
        <v>Yes</v>
      </c>
      <c r="L415" s="1" t="str">
        <f>VLOOKUP(M415,Partner!$A$1:$B$102,2,0)</f>
        <v>Jaytam</v>
      </c>
      <c r="M415" s="1">
        <v>76</v>
      </c>
      <c r="N415" s="1" t="str">
        <f>+VLOOKUP(O415,Product!$A$1:$B$26,2,0)</f>
        <v>Aqua</v>
      </c>
      <c r="O415" s="1">
        <v>22</v>
      </c>
      <c r="P415" s="11">
        <v>6022755</v>
      </c>
      <c r="Q415" s="3">
        <v>602275.5</v>
      </c>
      <c r="R415" s="1">
        <v>41884</v>
      </c>
      <c r="S415" s="4">
        <v>485.45763888888899</v>
      </c>
      <c r="T415" s="1">
        <v>2015</v>
      </c>
      <c r="U415" s="1">
        <v>12</v>
      </c>
      <c r="V415" s="1" t="s">
        <v>1010</v>
      </c>
    </row>
    <row r="416" spans="1:22" x14ac:dyDescent="0.25">
      <c r="A416" t="str">
        <f>VLOOKUP(C416,Opportunity!$A$1:$E$487,5,0)</f>
        <v>Small</v>
      </c>
      <c r="B416">
        <f>VLOOKUP(C416,Opportunity!$A$1:$E$487,3,0)</f>
        <v>106</v>
      </c>
      <c r="C416" s="1">
        <v>33</v>
      </c>
      <c r="D416" s="1" t="str">
        <f>+VLOOKUP(F416,'Sales Stage'!$A$1:$C$6,3,0)</f>
        <v>Lead</v>
      </c>
      <c r="E416" s="5">
        <f>+VLOOKUP(F416,'Sales Stage'!$A$1:$C$6,2,0)</f>
        <v>0.1</v>
      </c>
      <c r="F416" s="1">
        <v>1</v>
      </c>
      <c r="G416" s="1" t="str">
        <f>VLOOKUP(J416,Account!$A$1:$D$358,2,0)</f>
        <v>Zaptechno</v>
      </c>
      <c r="H416" s="1" t="str">
        <f>+VLOOKUP(J416,Account!$A$1:$C$358,3,0)</f>
        <v>East</v>
      </c>
      <c r="I416" s="1" t="str">
        <f>+VLOOKUP(J416,Account!$A$1:$D$358,4,0)</f>
        <v>Strategic</v>
      </c>
      <c r="J416" s="1">
        <v>33</v>
      </c>
      <c r="K416" s="1" t="str">
        <f>VLOOKUP(M416,Partner!$A$1:$C$102,3,0)</f>
        <v>Yes</v>
      </c>
      <c r="L416" s="1" t="str">
        <f>VLOOKUP(M416,Partner!$A$1:$B$102,2,0)</f>
        <v>bamtone</v>
      </c>
      <c r="M416" s="1">
        <v>21</v>
      </c>
      <c r="N416" s="1" t="str">
        <f>+VLOOKUP(O416,Product!$A$1:$B$26,2,0)</f>
        <v>Maximus</v>
      </c>
      <c r="O416" s="1">
        <v>25</v>
      </c>
      <c r="P416" s="11">
        <v>1571606</v>
      </c>
      <c r="Q416" s="3">
        <v>157160.6</v>
      </c>
      <c r="R416" s="1">
        <v>41925</v>
      </c>
      <c r="S416" s="4">
        <v>444.45763888888899</v>
      </c>
      <c r="T416" s="1">
        <v>2015</v>
      </c>
      <c r="U416" s="1">
        <v>12</v>
      </c>
      <c r="V416" s="1" t="s">
        <v>1010</v>
      </c>
    </row>
    <row r="417" spans="1:22" x14ac:dyDescent="0.25">
      <c r="A417" t="str">
        <f>VLOOKUP(C417,Opportunity!$A$1:$E$487,5,0)</f>
        <v>Medium</v>
      </c>
      <c r="B417">
        <f>VLOOKUP(C417,Opportunity!$A$1:$E$487,3,0)</f>
        <v>279</v>
      </c>
      <c r="C417" s="1">
        <v>209</v>
      </c>
      <c r="D417" s="1" t="str">
        <f>+VLOOKUP(F417,'Sales Stage'!$A$1:$C$6,3,0)</f>
        <v>Lead</v>
      </c>
      <c r="E417" s="5">
        <f>+VLOOKUP(F417,'Sales Stage'!$A$1:$C$6,2,0)</f>
        <v>0.1</v>
      </c>
      <c r="F417" s="1">
        <v>1</v>
      </c>
      <c r="G417" s="1" t="str">
        <f>VLOOKUP(J417,Account!$A$1:$D$358,2,0)</f>
        <v>Waresundox</v>
      </c>
      <c r="H417" s="1" t="str">
        <f>+VLOOKUP(J417,Account!$A$1:$C$358,3,0)</f>
        <v>West</v>
      </c>
      <c r="I417" s="1" t="str">
        <f>+VLOOKUP(J417,Account!$A$1:$D$358,4,0)</f>
        <v>Small &amp; Medium</v>
      </c>
      <c r="J417" s="1">
        <v>165</v>
      </c>
      <c r="K417" s="1" t="str">
        <f>VLOOKUP(M417,Partner!$A$1:$C$102,3,0)</f>
        <v>Yes</v>
      </c>
      <c r="L417" s="1" t="str">
        <f>VLOOKUP(M417,Partner!$A$1:$B$102,2,0)</f>
        <v>movedex</v>
      </c>
      <c r="M417" s="1">
        <v>56</v>
      </c>
      <c r="N417" s="1" t="str">
        <f>+VLOOKUP(O417,Product!$A$1:$B$26,2,0)</f>
        <v>Vero</v>
      </c>
      <c r="O417" s="1">
        <v>21</v>
      </c>
      <c r="P417" s="11">
        <v>4749888</v>
      </c>
      <c r="Q417" s="3">
        <v>474988.79999999999</v>
      </c>
      <c r="R417" s="1">
        <v>41726</v>
      </c>
      <c r="S417" s="4">
        <v>643.45763888888905</v>
      </c>
      <c r="T417" s="1">
        <v>2015</v>
      </c>
      <c r="U417" s="1">
        <v>12</v>
      </c>
      <c r="V417" s="1" t="s">
        <v>1010</v>
      </c>
    </row>
    <row r="418" spans="1:22" x14ac:dyDescent="0.25">
      <c r="A418" t="str">
        <f>VLOOKUP(C418,Opportunity!$A$1:$E$487,5,0)</f>
        <v>Small</v>
      </c>
      <c r="B418">
        <f>VLOOKUP(C418,Opportunity!$A$1:$E$487,3,0)</f>
        <v>36</v>
      </c>
      <c r="C418" s="1">
        <v>419</v>
      </c>
      <c r="D418" s="1" t="str">
        <f>+VLOOKUP(F418,'Sales Stage'!$A$1:$C$6,3,0)</f>
        <v>Lead</v>
      </c>
      <c r="E418" s="5">
        <f>+VLOOKUP(F418,'Sales Stage'!$A$1:$C$6,2,0)</f>
        <v>0.1</v>
      </c>
      <c r="F418" s="1">
        <v>1</v>
      </c>
      <c r="G418" s="1" t="str">
        <f>VLOOKUP(J418,Account!$A$1:$D$358,2,0)</f>
        <v>Hatity</v>
      </c>
      <c r="H418" s="1" t="str">
        <f>+VLOOKUP(J418,Account!$A$1:$C$358,3,0)</f>
        <v>Central</v>
      </c>
      <c r="I418" s="1" t="str">
        <f>+VLOOKUP(J418,Account!$A$1:$D$358,4,0)</f>
        <v>Small &amp; Medium</v>
      </c>
      <c r="J418" s="1">
        <v>327</v>
      </c>
      <c r="K418" s="1" t="str">
        <f>VLOOKUP(M418,Partner!$A$1:$C$102,3,0)</f>
        <v>Yes</v>
      </c>
      <c r="L418" s="1" t="str">
        <f>VLOOKUP(M418,Partner!$A$1:$B$102,2,0)</f>
        <v>Y-anplex</v>
      </c>
      <c r="M418" s="1">
        <v>88</v>
      </c>
      <c r="N418" s="1" t="str">
        <f>+VLOOKUP(O418,Product!$A$1:$B$26,2,0)</f>
        <v>Campana</v>
      </c>
      <c r="O418" s="1">
        <v>3</v>
      </c>
      <c r="P418" s="11">
        <v>397544</v>
      </c>
      <c r="Q418" s="3">
        <v>39754.400000000001</v>
      </c>
      <c r="R418" s="1">
        <v>41677</v>
      </c>
      <c r="S418" s="4">
        <v>692.45763888888905</v>
      </c>
      <c r="T418" s="1">
        <v>2015</v>
      </c>
      <c r="U418" s="1">
        <v>12</v>
      </c>
      <c r="V418" s="1" t="s">
        <v>1010</v>
      </c>
    </row>
    <row r="419" spans="1:22" x14ac:dyDescent="0.25">
      <c r="A419" t="str">
        <f>VLOOKUP(C419,Opportunity!$A$1:$E$487,5,0)</f>
        <v>Medium</v>
      </c>
      <c r="B419">
        <f>VLOOKUP(C419,Opportunity!$A$1:$E$487,3,0)</f>
        <v>208</v>
      </c>
      <c r="C419" s="1">
        <v>333</v>
      </c>
      <c r="D419" s="1" t="str">
        <f>+VLOOKUP(F419,'Sales Stage'!$A$1:$C$6,3,0)</f>
        <v>Lead</v>
      </c>
      <c r="E419" s="5">
        <f>+VLOOKUP(F419,'Sales Stage'!$A$1:$C$6,2,0)</f>
        <v>0.1</v>
      </c>
      <c r="F419" s="1">
        <v>1</v>
      </c>
      <c r="G419" s="1" t="str">
        <f>VLOOKUP(J419,Account!$A$1:$D$358,2,0)</f>
        <v>Soltex</v>
      </c>
      <c r="H419" s="1" t="str">
        <f>+VLOOKUP(J419,Account!$A$1:$C$358,3,0)</f>
        <v>Central</v>
      </c>
      <c r="I419" s="1" t="str">
        <f>+VLOOKUP(J419,Account!$A$1:$D$358,4,0)</f>
        <v>Small &amp; Medium</v>
      </c>
      <c r="J419" s="1">
        <v>20</v>
      </c>
      <c r="K419" s="1" t="str">
        <f>VLOOKUP(M419,Partner!$A$1:$C$102,3,0)</f>
        <v>Yes</v>
      </c>
      <c r="L419" s="1" t="str">
        <f>VLOOKUP(M419,Partner!$A$1:$B$102,2,0)</f>
        <v>Free-electronics</v>
      </c>
      <c r="M419" s="1">
        <v>13</v>
      </c>
      <c r="N419" s="1" t="str">
        <f>+VLOOKUP(O419,Product!$A$1:$B$26,2,0)</f>
        <v>Bellus</v>
      </c>
      <c r="O419" s="1">
        <v>23</v>
      </c>
      <c r="P419" s="11">
        <v>3378308</v>
      </c>
      <c r="Q419" s="3">
        <v>337830.8</v>
      </c>
      <c r="R419" s="1">
        <v>41943</v>
      </c>
      <c r="S419" s="4">
        <v>426.45763888888899</v>
      </c>
      <c r="T419" s="1">
        <v>2015</v>
      </c>
      <c r="U419" s="1">
        <v>12</v>
      </c>
      <c r="V419" s="1" t="s">
        <v>1010</v>
      </c>
    </row>
    <row r="420" spans="1:22" x14ac:dyDescent="0.25">
      <c r="A420" t="str">
        <f>VLOOKUP(C420,Opportunity!$A$1:$E$487,5,0)</f>
        <v>Large</v>
      </c>
      <c r="B420">
        <f>VLOOKUP(C420,Opportunity!$A$1:$E$487,3,0)</f>
        <v>384</v>
      </c>
      <c r="C420" s="1">
        <v>210</v>
      </c>
      <c r="D420" s="1" t="str">
        <f>+VLOOKUP(F420,'Sales Stage'!$A$1:$C$6,3,0)</f>
        <v>Lead</v>
      </c>
      <c r="E420" s="5">
        <f>+VLOOKUP(F420,'Sales Stage'!$A$1:$C$6,2,0)</f>
        <v>0.1</v>
      </c>
      <c r="F420" s="1">
        <v>1</v>
      </c>
      <c r="G420" s="1" t="str">
        <f>VLOOKUP(J420,Account!$A$1:$D$358,2,0)</f>
        <v>Truetrax</v>
      </c>
      <c r="H420" s="1" t="str">
        <f>+VLOOKUP(J420,Account!$A$1:$C$358,3,0)</f>
        <v>Central</v>
      </c>
      <c r="I420" s="1" t="str">
        <f>+VLOOKUP(J420,Account!$A$1:$D$358,4,0)</f>
        <v>Small &amp; Medium</v>
      </c>
      <c r="J420" s="1">
        <v>166</v>
      </c>
      <c r="K420" s="1" t="str">
        <f>VLOOKUP(M420,Partner!$A$1:$C$102,3,0)</f>
        <v>Yes</v>
      </c>
      <c r="L420" s="1" t="str">
        <f>VLOOKUP(M420,Partner!$A$1:$B$102,2,0)</f>
        <v>ice-lex</v>
      </c>
      <c r="M420" s="1">
        <v>57</v>
      </c>
      <c r="N420" s="1" t="str">
        <f>+VLOOKUP(O420,Product!$A$1:$B$26,2,0)</f>
        <v>Maximus</v>
      </c>
      <c r="O420" s="1">
        <v>25</v>
      </c>
      <c r="P420" s="11">
        <v>6971322</v>
      </c>
      <c r="Q420" s="3">
        <v>697132.2</v>
      </c>
      <c r="R420" s="1">
        <v>41691</v>
      </c>
      <c r="S420" s="4">
        <v>678.45763888888905</v>
      </c>
      <c r="T420" s="1">
        <v>2015</v>
      </c>
      <c r="U420" s="1">
        <v>12</v>
      </c>
      <c r="V420" s="1" t="s">
        <v>1010</v>
      </c>
    </row>
    <row r="421" spans="1:22" x14ac:dyDescent="0.25">
      <c r="A421" t="str">
        <f>VLOOKUP(C421,Opportunity!$A$1:$E$487,5,0)</f>
        <v>Large</v>
      </c>
      <c r="B421">
        <f>VLOOKUP(C421,Opportunity!$A$1:$E$487,3,0)</f>
        <v>408</v>
      </c>
      <c r="C421" s="1">
        <v>312</v>
      </c>
      <c r="D421" s="1" t="str">
        <f>+VLOOKUP(F421,'Sales Stage'!$A$1:$C$6,3,0)</f>
        <v>Lead</v>
      </c>
      <c r="E421" s="5">
        <f>+VLOOKUP(F421,'Sales Stage'!$A$1:$C$6,2,0)</f>
        <v>0.1</v>
      </c>
      <c r="F421" s="1">
        <v>1</v>
      </c>
      <c r="G421" s="1" t="str">
        <f>VLOOKUP(J421,Account!$A$1:$D$358,2,0)</f>
        <v>Bamlane</v>
      </c>
      <c r="H421" s="1" t="str">
        <f>+VLOOKUP(J421,Account!$A$1:$C$358,3,0)</f>
        <v>West</v>
      </c>
      <c r="I421" s="1" t="str">
        <f>+VLOOKUP(J421,Account!$A$1:$D$358,4,0)</f>
        <v>Small &amp; Medium</v>
      </c>
      <c r="J421" s="1">
        <v>244</v>
      </c>
      <c r="K421" s="1" t="str">
        <f>VLOOKUP(M421,Partner!$A$1:$C$102,3,0)</f>
        <v>Yes</v>
      </c>
      <c r="L421" s="1" t="str">
        <f>VLOOKUP(M421,Partner!$A$1:$B$102,2,0)</f>
        <v>Yearhouse</v>
      </c>
      <c r="M421" s="1">
        <v>79</v>
      </c>
      <c r="N421" s="1" t="str">
        <f>+VLOOKUP(O421,Product!$A$1:$B$26,2,0)</f>
        <v>Aqua</v>
      </c>
      <c r="O421" s="1">
        <v>22</v>
      </c>
      <c r="P421" s="11">
        <v>7749360</v>
      </c>
      <c r="Q421" s="3">
        <v>774936</v>
      </c>
      <c r="R421" s="1">
        <v>41904</v>
      </c>
      <c r="S421" s="4">
        <v>465.45763888888899</v>
      </c>
      <c r="T421" s="1">
        <v>2015</v>
      </c>
      <c r="U421" s="1">
        <v>12</v>
      </c>
      <c r="V421" s="1" t="s">
        <v>1010</v>
      </c>
    </row>
    <row r="422" spans="1:22" x14ac:dyDescent="0.25">
      <c r="A422" t="str">
        <f>VLOOKUP(C422,Opportunity!$A$1:$E$487,5,0)</f>
        <v>Large</v>
      </c>
      <c r="B422">
        <f>VLOOKUP(C422,Opportunity!$A$1:$E$487,3,0)</f>
        <v>388</v>
      </c>
      <c r="C422" s="1">
        <v>216</v>
      </c>
      <c r="D422" s="1" t="str">
        <f>+VLOOKUP(F422,'Sales Stage'!$A$1:$C$6,3,0)</f>
        <v>Lead</v>
      </c>
      <c r="E422" s="5">
        <f>+VLOOKUP(F422,'Sales Stage'!$A$1:$C$6,2,0)</f>
        <v>0.1</v>
      </c>
      <c r="F422" s="1">
        <v>1</v>
      </c>
      <c r="G422" s="1" t="str">
        <f>VLOOKUP(J422,Account!$A$1:$D$358,2,0)</f>
        <v>Funtax</v>
      </c>
      <c r="H422" s="1" t="str">
        <f>+VLOOKUP(J422,Account!$A$1:$C$358,3,0)</f>
        <v>East</v>
      </c>
      <c r="I422" s="1" t="str">
        <f>+VLOOKUP(J422,Account!$A$1:$D$358,4,0)</f>
        <v>Small &amp; Medium</v>
      </c>
      <c r="J422" s="1">
        <v>172</v>
      </c>
      <c r="K422" s="1" t="str">
        <f>VLOOKUP(M422,Partner!$A$1:$C$102,3,0)</f>
        <v>Yes</v>
      </c>
      <c r="L422" s="1" t="str">
        <f>VLOOKUP(M422,Partner!$A$1:$B$102,2,0)</f>
        <v>Quotein</v>
      </c>
      <c r="M422" s="1">
        <v>53</v>
      </c>
      <c r="N422" s="1" t="str">
        <f>+VLOOKUP(O422,Product!$A$1:$B$26,2,0)</f>
        <v>Campana</v>
      </c>
      <c r="O422" s="1">
        <v>3</v>
      </c>
      <c r="P422" s="11">
        <v>7027182</v>
      </c>
      <c r="Q422" s="3">
        <v>702718.2</v>
      </c>
      <c r="R422" s="1">
        <v>41661</v>
      </c>
      <c r="S422" s="4">
        <v>708.45763888888905</v>
      </c>
      <c r="T422" s="1">
        <v>2015</v>
      </c>
      <c r="U422" s="1">
        <v>12</v>
      </c>
      <c r="V422" s="1" t="s">
        <v>1010</v>
      </c>
    </row>
    <row r="423" spans="1:22" x14ac:dyDescent="0.25">
      <c r="A423" t="str">
        <f>VLOOKUP(C423,Opportunity!$A$1:$E$487,5,0)</f>
        <v>Large</v>
      </c>
      <c r="B423">
        <f>VLOOKUP(C423,Opportunity!$A$1:$E$487,3,0)</f>
        <v>366</v>
      </c>
      <c r="C423" s="1">
        <v>375</v>
      </c>
      <c r="D423" s="1" t="str">
        <f>+VLOOKUP(F423,'Sales Stage'!$A$1:$C$6,3,0)</f>
        <v>Lead</v>
      </c>
      <c r="E423" s="5">
        <f>+VLOOKUP(F423,'Sales Stage'!$A$1:$C$6,2,0)</f>
        <v>0.1</v>
      </c>
      <c r="F423" s="1">
        <v>1</v>
      </c>
      <c r="G423" s="1" t="str">
        <f>VLOOKUP(J423,Account!$A$1:$D$358,2,0)</f>
        <v>Graveron</v>
      </c>
      <c r="H423" s="1" t="str">
        <f>+VLOOKUP(J423,Account!$A$1:$C$358,3,0)</f>
        <v>West</v>
      </c>
      <c r="I423" s="1" t="str">
        <f>+VLOOKUP(J423,Account!$A$1:$D$358,4,0)</f>
        <v>Small &amp; Medium</v>
      </c>
      <c r="J423" s="1">
        <v>293</v>
      </c>
      <c r="K423" s="1" t="str">
        <f>VLOOKUP(M423,Partner!$A$1:$C$102,3,0)</f>
        <v>Yes</v>
      </c>
      <c r="L423" s="1" t="str">
        <f>VLOOKUP(M423,Partner!$A$1:$B$102,2,0)</f>
        <v>Is-technology</v>
      </c>
      <c r="M423" s="1">
        <v>12</v>
      </c>
      <c r="N423" s="1" t="str">
        <f>+VLOOKUP(O423,Product!$A$1:$B$26,2,0)</f>
        <v>Abbas</v>
      </c>
      <c r="O423" s="1">
        <v>1</v>
      </c>
      <c r="P423" s="11">
        <v>6461315</v>
      </c>
      <c r="Q423" s="3">
        <v>646131.5</v>
      </c>
      <c r="R423" s="1">
        <v>41713</v>
      </c>
      <c r="S423" s="4">
        <v>656.45763888888905</v>
      </c>
      <c r="T423" s="1">
        <v>2015</v>
      </c>
      <c r="U423" s="1">
        <v>12</v>
      </c>
      <c r="V423" s="1" t="s">
        <v>1010</v>
      </c>
    </row>
    <row r="424" spans="1:22" x14ac:dyDescent="0.25">
      <c r="A424" t="str">
        <f>VLOOKUP(C424,Opportunity!$A$1:$E$487,5,0)</f>
        <v>Large</v>
      </c>
      <c r="B424">
        <f>VLOOKUP(C424,Opportunity!$A$1:$E$487,3,0)</f>
        <v>423</v>
      </c>
      <c r="C424" s="1">
        <v>61</v>
      </c>
      <c r="D424" s="1" t="str">
        <f>+VLOOKUP(F424,'Sales Stage'!$A$1:$C$6,3,0)</f>
        <v>Lead</v>
      </c>
      <c r="E424" s="5">
        <f>+VLOOKUP(F424,'Sales Stage'!$A$1:$C$6,2,0)</f>
        <v>0.1</v>
      </c>
      <c r="F424" s="1">
        <v>1</v>
      </c>
      <c r="G424" s="1" t="str">
        <f>VLOOKUP(J424,Account!$A$1:$D$358,2,0)</f>
        <v>Statcom</v>
      </c>
      <c r="H424" s="1" t="str">
        <f>+VLOOKUP(J424,Account!$A$1:$C$358,3,0)</f>
        <v>Central</v>
      </c>
      <c r="I424" s="1" t="str">
        <f>+VLOOKUP(J424,Account!$A$1:$D$358,4,0)</f>
        <v>Strategic</v>
      </c>
      <c r="J424" s="1">
        <v>52</v>
      </c>
      <c r="K424" s="1" t="str">
        <f>VLOOKUP(M424,Partner!$A$1:$C$102,3,0)</f>
        <v>Yes</v>
      </c>
      <c r="L424" s="1" t="str">
        <f>VLOOKUP(M424,Partner!$A$1:$B$102,2,0)</f>
        <v>quotechi</v>
      </c>
      <c r="M424" s="1">
        <v>24</v>
      </c>
      <c r="N424" s="1" t="str">
        <f>+VLOOKUP(O424,Product!$A$1:$B$26,2,0)</f>
        <v>Basium</v>
      </c>
      <c r="O424" s="1">
        <v>2</v>
      </c>
      <c r="P424" s="11">
        <v>8326736</v>
      </c>
      <c r="Q424" s="3">
        <v>832673.6</v>
      </c>
      <c r="R424" s="1">
        <v>41991</v>
      </c>
      <c r="S424" s="4">
        <v>378.45763888888899</v>
      </c>
      <c r="T424" s="1">
        <v>2015</v>
      </c>
      <c r="U424" s="1">
        <v>12</v>
      </c>
      <c r="V424" s="1" t="s">
        <v>1010</v>
      </c>
    </row>
    <row r="425" spans="1:22" x14ac:dyDescent="0.25">
      <c r="A425" t="str">
        <f>VLOOKUP(C425,Opportunity!$A$1:$E$487,5,0)</f>
        <v>Large</v>
      </c>
      <c r="B425">
        <f>VLOOKUP(C425,Opportunity!$A$1:$E$487,3,0)</f>
        <v>425</v>
      </c>
      <c r="C425" s="1">
        <v>46</v>
      </c>
      <c r="D425" s="1" t="str">
        <f>+VLOOKUP(F425,'Sales Stage'!$A$1:$C$6,3,0)</f>
        <v>Lead</v>
      </c>
      <c r="E425" s="5">
        <f>+VLOOKUP(F425,'Sales Stage'!$A$1:$C$6,2,0)</f>
        <v>0.1</v>
      </c>
      <c r="F425" s="1">
        <v>1</v>
      </c>
      <c r="G425" s="1" t="str">
        <f>VLOOKUP(J425,Account!$A$1:$D$358,2,0)</f>
        <v>Daltnamdax</v>
      </c>
      <c r="H425" s="1" t="str">
        <f>+VLOOKUP(J425,Account!$A$1:$C$358,3,0)</f>
        <v>Central</v>
      </c>
      <c r="I425" s="1" t="str">
        <f>+VLOOKUP(J425,Account!$A$1:$D$358,4,0)</f>
        <v>Small &amp; Medium</v>
      </c>
      <c r="J425" s="1">
        <v>43</v>
      </c>
      <c r="K425" s="1" t="str">
        <f>VLOOKUP(M425,Partner!$A$1:$C$102,3,0)</f>
        <v>Yes</v>
      </c>
      <c r="L425" s="1" t="str">
        <f>VLOOKUP(M425,Partner!$A$1:$B$102,2,0)</f>
        <v>Quadzoom</v>
      </c>
      <c r="M425" s="1">
        <v>26</v>
      </c>
      <c r="N425" s="1" t="str">
        <f>+VLOOKUP(O425,Product!$A$1:$B$26,2,0)</f>
        <v>Lacuna</v>
      </c>
      <c r="O425" s="1">
        <v>11</v>
      </c>
      <c r="P425" s="11">
        <v>8357065</v>
      </c>
      <c r="Q425" s="3">
        <v>835706.5</v>
      </c>
      <c r="R425" s="1">
        <v>41937</v>
      </c>
      <c r="S425" s="4">
        <v>432.45763888888899</v>
      </c>
      <c r="T425" s="1">
        <v>2015</v>
      </c>
      <c r="U425" s="1">
        <v>12</v>
      </c>
      <c r="V425" s="1" t="s">
        <v>1010</v>
      </c>
    </row>
    <row r="426" spans="1:22" x14ac:dyDescent="0.25">
      <c r="A426" t="str">
        <f>VLOOKUP(C426,Opportunity!$A$1:$E$487,5,0)</f>
        <v>Large</v>
      </c>
      <c r="B426">
        <f>VLOOKUP(C426,Opportunity!$A$1:$E$487,3,0)</f>
        <v>484</v>
      </c>
      <c r="C426" s="1">
        <v>279</v>
      </c>
      <c r="D426" s="1" t="str">
        <f>+VLOOKUP(F426,'Sales Stage'!$A$1:$C$6,3,0)</f>
        <v>Lead</v>
      </c>
      <c r="E426" s="5">
        <f>+VLOOKUP(F426,'Sales Stage'!$A$1:$C$6,2,0)</f>
        <v>0.1</v>
      </c>
      <c r="F426" s="1">
        <v>1</v>
      </c>
      <c r="G426" s="1" t="str">
        <f>VLOOKUP(J426,Account!$A$1:$D$358,2,0)</f>
        <v>Kay-drill</v>
      </c>
      <c r="H426" s="1" t="str">
        <f>+VLOOKUP(J426,Account!$A$1:$C$358,3,0)</f>
        <v>Central</v>
      </c>
      <c r="I426" s="1" t="str">
        <f>+VLOOKUP(J426,Account!$A$1:$D$358,4,0)</f>
        <v>Small &amp; Medium</v>
      </c>
      <c r="J426" s="1">
        <v>223</v>
      </c>
      <c r="K426" s="1" t="str">
        <f>VLOOKUP(M426,Partner!$A$1:$C$102,3,0)</f>
        <v>Yes</v>
      </c>
      <c r="L426" s="1" t="str">
        <f>VLOOKUP(M426,Partner!$A$1:$B$102,2,0)</f>
        <v>Joblamcon</v>
      </c>
      <c r="M426" s="1">
        <v>3</v>
      </c>
      <c r="N426" s="1" t="str">
        <f>+VLOOKUP(O426,Product!$A$1:$B$26,2,0)</f>
        <v>Quanti</v>
      </c>
      <c r="O426" s="1">
        <v>16</v>
      </c>
      <c r="P426" s="11">
        <v>12166529</v>
      </c>
      <c r="Q426" s="3">
        <v>1216652.8999999999</v>
      </c>
      <c r="R426" s="1">
        <v>41760</v>
      </c>
      <c r="S426" s="4">
        <v>609.45763888888905</v>
      </c>
      <c r="T426" s="1">
        <v>2015</v>
      </c>
      <c r="U426" s="1">
        <v>12</v>
      </c>
      <c r="V426" s="1" t="s">
        <v>1010</v>
      </c>
    </row>
    <row r="427" spans="1:22" x14ac:dyDescent="0.25">
      <c r="A427" t="str">
        <f>VLOOKUP(C427,Opportunity!$A$1:$E$487,5,0)</f>
        <v>Large</v>
      </c>
      <c r="B427">
        <f>VLOOKUP(C427,Opportunity!$A$1:$E$487,3,0)</f>
        <v>463</v>
      </c>
      <c r="C427" s="1">
        <v>52</v>
      </c>
      <c r="D427" s="1" t="str">
        <f>+VLOOKUP(F427,'Sales Stage'!$A$1:$C$6,3,0)</f>
        <v>Lead</v>
      </c>
      <c r="E427" s="5">
        <f>+VLOOKUP(F427,'Sales Stage'!$A$1:$C$6,2,0)</f>
        <v>0.1</v>
      </c>
      <c r="F427" s="1">
        <v>1</v>
      </c>
      <c r="G427" s="1" t="str">
        <f>VLOOKUP(J427,Account!$A$1:$D$358,2,0)</f>
        <v>Triocore</v>
      </c>
      <c r="H427" s="1" t="str">
        <f>+VLOOKUP(J427,Account!$A$1:$C$358,3,0)</f>
        <v>East</v>
      </c>
      <c r="I427" s="1" t="str">
        <f>+VLOOKUP(J427,Account!$A$1:$D$358,4,0)</f>
        <v>Small &amp; Medium</v>
      </c>
      <c r="J427" s="1">
        <v>48</v>
      </c>
      <c r="K427" s="1" t="str">
        <f>VLOOKUP(M427,Partner!$A$1:$C$102,3,0)</f>
        <v>Yes</v>
      </c>
      <c r="L427" s="1" t="str">
        <f>VLOOKUP(M427,Partner!$A$1:$B$102,2,0)</f>
        <v>Dantech</v>
      </c>
      <c r="M427" s="1">
        <v>15</v>
      </c>
      <c r="N427" s="1" t="str">
        <f>+VLOOKUP(O427,Product!$A$1:$B$26,2,0)</f>
        <v>Sato</v>
      </c>
      <c r="O427" s="1">
        <v>18</v>
      </c>
      <c r="P427" s="11">
        <v>10021946</v>
      </c>
      <c r="Q427" s="3">
        <v>1002194.6</v>
      </c>
      <c r="R427" s="1">
        <v>41721</v>
      </c>
      <c r="S427" s="4">
        <v>648.45763888888905</v>
      </c>
      <c r="T427" s="1">
        <v>2015</v>
      </c>
      <c r="U427" s="1">
        <v>12</v>
      </c>
      <c r="V427" s="1" t="s">
        <v>1010</v>
      </c>
    </row>
    <row r="428" spans="1:22" x14ac:dyDescent="0.25">
      <c r="A428" t="str">
        <f>VLOOKUP(C428,Opportunity!$A$1:$E$487,5,0)</f>
        <v>Medium</v>
      </c>
      <c r="B428">
        <f>VLOOKUP(C428,Opportunity!$A$1:$E$487,3,0)</f>
        <v>197</v>
      </c>
      <c r="C428" s="1">
        <v>124</v>
      </c>
      <c r="D428" s="1" t="str">
        <f>+VLOOKUP(F428,'Sales Stage'!$A$1:$C$6,3,0)</f>
        <v>Lead</v>
      </c>
      <c r="E428" s="5">
        <f>+VLOOKUP(F428,'Sales Stage'!$A$1:$C$6,2,0)</f>
        <v>0.1</v>
      </c>
      <c r="F428" s="1">
        <v>1</v>
      </c>
      <c r="G428" s="1" t="str">
        <f>VLOOKUP(J428,Account!$A$1:$D$358,2,0)</f>
        <v>Statcom</v>
      </c>
      <c r="H428" s="1" t="str">
        <f>+VLOOKUP(J428,Account!$A$1:$C$358,3,0)</f>
        <v>Central</v>
      </c>
      <c r="I428" s="1" t="str">
        <f>+VLOOKUP(J428,Account!$A$1:$D$358,4,0)</f>
        <v>Strategic</v>
      </c>
      <c r="J428" s="1">
        <v>52</v>
      </c>
      <c r="K428" s="1" t="str">
        <f>VLOOKUP(M428,Partner!$A$1:$C$102,3,0)</f>
        <v>Yes</v>
      </c>
      <c r="L428" s="1" t="str">
        <f>VLOOKUP(M428,Partner!$A$1:$B$102,2,0)</f>
        <v>quotechi</v>
      </c>
      <c r="M428" s="1">
        <v>24</v>
      </c>
      <c r="N428" s="1" t="str">
        <f>+VLOOKUP(O428,Product!$A$1:$B$26,2,0)</f>
        <v>Umbra</v>
      </c>
      <c r="O428" s="1">
        <v>20</v>
      </c>
      <c r="P428" s="11">
        <v>3214265</v>
      </c>
      <c r="Q428" s="3">
        <v>321426.5</v>
      </c>
      <c r="R428" s="1">
        <v>41810</v>
      </c>
      <c r="S428" s="4">
        <v>559.45763888888905</v>
      </c>
      <c r="T428" s="1">
        <v>2015</v>
      </c>
      <c r="U428" s="1">
        <v>12</v>
      </c>
      <c r="V428" s="1" t="s">
        <v>1010</v>
      </c>
    </row>
    <row r="429" spans="1:22" x14ac:dyDescent="0.25">
      <c r="A429" t="str">
        <f>VLOOKUP(C429,Opportunity!$A$1:$E$487,5,0)</f>
        <v>Large</v>
      </c>
      <c r="B429">
        <f>VLOOKUP(C429,Opportunity!$A$1:$E$487,3,0)</f>
        <v>417</v>
      </c>
      <c r="C429" s="1">
        <v>359</v>
      </c>
      <c r="D429" s="1" t="str">
        <f>+VLOOKUP(F429,'Sales Stage'!$A$1:$C$6,3,0)</f>
        <v>Lead</v>
      </c>
      <c r="E429" s="5">
        <f>+VLOOKUP(F429,'Sales Stage'!$A$1:$C$6,2,0)</f>
        <v>0.1</v>
      </c>
      <c r="F429" s="1">
        <v>1</v>
      </c>
      <c r="G429" s="1" t="str">
        <f>VLOOKUP(J429,Account!$A$1:$D$358,2,0)</f>
        <v>Goldcone</v>
      </c>
      <c r="H429" s="1" t="str">
        <f>+VLOOKUP(J429,Account!$A$1:$C$358,3,0)</f>
        <v>Central</v>
      </c>
      <c r="I429" s="1" t="str">
        <f>+VLOOKUP(J429,Account!$A$1:$D$358,4,0)</f>
        <v>Small &amp; Medium</v>
      </c>
      <c r="J429" s="1">
        <v>280</v>
      </c>
      <c r="K429" s="1" t="str">
        <f>VLOOKUP(M429,Partner!$A$1:$C$102,3,0)</f>
        <v>Yes</v>
      </c>
      <c r="L429" s="1" t="str">
        <f>VLOOKUP(M429,Partner!$A$1:$B$102,2,0)</f>
        <v>Is-technology</v>
      </c>
      <c r="M429" s="1">
        <v>12</v>
      </c>
      <c r="N429" s="1" t="str">
        <f>+VLOOKUP(O429,Product!$A$1:$B$26,2,0)</f>
        <v>Paratus</v>
      </c>
      <c r="O429" s="1">
        <v>15</v>
      </c>
      <c r="P429" s="11">
        <v>8146942</v>
      </c>
      <c r="Q429" s="3">
        <v>814694.2</v>
      </c>
      <c r="R429" s="1">
        <v>41899</v>
      </c>
      <c r="S429" s="4">
        <v>470.45763888888899</v>
      </c>
      <c r="T429" s="1">
        <v>2015</v>
      </c>
      <c r="U429" s="1">
        <v>12</v>
      </c>
      <c r="V429" s="1" t="s">
        <v>1010</v>
      </c>
    </row>
    <row r="430" spans="1:22" x14ac:dyDescent="0.25">
      <c r="A430" t="str">
        <f>VLOOKUP(C430,Opportunity!$A$1:$E$487,5,0)</f>
        <v>Small</v>
      </c>
      <c r="B430">
        <f>VLOOKUP(C430,Opportunity!$A$1:$E$487,3,0)</f>
        <v>76</v>
      </c>
      <c r="C430" s="1">
        <v>20</v>
      </c>
      <c r="D430" s="1" t="str">
        <f>+VLOOKUP(F430,'Sales Stage'!$A$1:$C$6,3,0)</f>
        <v>Lead</v>
      </c>
      <c r="E430" s="5">
        <f>+VLOOKUP(F430,'Sales Stage'!$A$1:$C$6,2,0)</f>
        <v>0.1</v>
      </c>
      <c r="F430" s="1">
        <v>1</v>
      </c>
      <c r="G430" s="1" t="str">
        <f>VLOOKUP(J430,Account!$A$1:$D$358,2,0)</f>
        <v>Soltex</v>
      </c>
      <c r="H430" s="1" t="str">
        <f>+VLOOKUP(J430,Account!$A$1:$C$358,3,0)</f>
        <v>Central</v>
      </c>
      <c r="I430" s="1" t="str">
        <f>+VLOOKUP(J430,Account!$A$1:$D$358,4,0)</f>
        <v>Small &amp; Medium</v>
      </c>
      <c r="J430" s="1">
        <v>20</v>
      </c>
      <c r="K430" s="1" t="str">
        <f>VLOOKUP(M430,Partner!$A$1:$C$102,3,0)</f>
        <v>Yes</v>
      </c>
      <c r="L430" s="1" t="str">
        <f>VLOOKUP(M430,Partner!$A$1:$B$102,2,0)</f>
        <v>Free-electronics</v>
      </c>
      <c r="M430" s="1">
        <v>13</v>
      </c>
      <c r="N430" s="1" t="str">
        <f>+VLOOKUP(O430,Product!$A$1:$B$26,2,0)</f>
        <v>Vero</v>
      </c>
      <c r="O430" s="1">
        <v>21</v>
      </c>
      <c r="P430" s="11">
        <v>1088347</v>
      </c>
      <c r="Q430" s="3">
        <v>108834.7</v>
      </c>
      <c r="R430" s="1">
        <v>41992</v>
      </c>
      <c r="S430" s="4">
        <v>377.45763888888899</v>
      </c>
      <c r="T430" s="1">
        <v>2015</v>
      </c>
      <c r="U430" s="1">
        <v>12</v>
      </c>
      <c r="V430" s="1" t="s">
        <v>1010</v>
      </c>
    </row>
    <row r="431" spans="1:22" x14ac:dyDescent="0.25">
      <c r="A431" t="str">
        <f>VLOOKUP(C431,Opportunity!$A$1:$E$487,5,0)</f>
        <v>Large</v>
      </c>
      <c r="B431">
        <f>VLOOKUP(C431,Opportunity!$A$1:$E$487,3,0)</f>
        <v>418</v>
      </c>
      <c r="C431" s="1">
        <v>48</v>
      </c>
      <c r="D431" s="1" t="str">
        <f>+VLOOKUP(F431,'Sales Stage'!$A$1:$C$6,3,0)</f>
        <v>Lead</v>
      </c>
      <c r="E431" s="5">
        <f>+VLOOKUP(F431,'Sales Stage'!$A$1:$C$6,2,0)</f>
        <v>0.1</v>
      </c>
      <c r="F431" s="1">
        <v>1</v>
      </c>
      <c r="G431" s="1" t="str">
        <f>VLOOKUP(J431,Account!$A$1:$D$358,2,0)</f>
        <v>Lexihigh</v>
      </c>
      <c r="H431" s="1" t="str">
        <f>+VLOOKUP(J431,Account!$A$1:$C$358,3,0)</f>
        <v>Central</v>
      </c>
      <c r="I431" s="1" t="str">
        <f>+VLOOKUP(J431,Account!$A$1:$D$358,4,0)</f>
        <v>Small &amp; Medium</v>
      </c>
      <c r="J431" s="1">
        <v>45</v>
      </c>
      <c r="K431" s="1" t="str">
        <f>VLOOKUP(M431,Partner!$A$1:$C$102,3,0)</f>
        <v>Yes</v>
      </c>
      <c r="L431" s="1" t="str">
        <f>VLOOKUP(M431,Partner!$A$1:$B$102,2,0)</f>
        <v>kan-dom</v>
      </c>
      <c r="M431" s="1">
        <v>27</v>
      </c>
      <c r="N431" s="1" t="str">
        <f>+VLOOKUP(O431,Product!$A$1:$B$26,2,0)</f>
        <v>Umbra</v>
      </c>
      <c r="O431" s="1">
        <v>20</v>
      </c>
      <c r="P431" s="11">
        <v>8216030</v>
      </c>
      <c r="Q431" s="3">
        <v>821603</v>
      </c>
      <c r="R431" s="1">
        <v>41764</v>
      </c>
      <c r="S431" s="4">
        <v>605.45763888888905</v>
      </c>
      <c r="T431" s="1">
        <v>2015</v>
      </c>
      <c r="U431" s="1">
        <v>12</v>
      </c>
      <c r="V431" s="1" t="s">
        <v>1010</v>
      </c>
    </row>
    <row r="432" spans="1:22" x14ac:dyDescent="0.25">
      <c r="A432" t="str">
        <f>VLOOKUP(C432,Opportunity!$A$1:$E$487,5,0)</f>
        <v>Small</v>
      </c>
      <c r="B432">
        <f>VLOOKUP(C432,Opportunity!$A$1:$E$487,3,0)</f>
        <v>83</v>
      </c>
      <c r="C432" s="1">
        <v>155</v>
      </c>
      <c r="D432" s="1" t="str">
        <f>+VLOOKUP(F432,'Sales Stage'!$A$1:$C$6,3,0)</f>
        <v>Lead</v>
      </c>
      <c r="E432" s="5">
        <f>+VLOOKUP(F432,'Sales Stage'!$A$1:$C$6,2,0)</f>
        <v>0.1</v>
      </c>
      <c r="F432" s="1">
        <v>1</v>
      </c>
      <c r="G432" s="1" t="str">
        <f>VLOOKUP(J432,Account!$A$1:$D$358,2,0)</f>
        <v>Sanquozim</v>
      </c>
      <c r="H432" s="1" t="str">
        <f>+VLOOKUP(J432,Account!$A$1:$C$358,3,0)</f>
        <v>East</v>
      </c>
      <c r="I432" s="1" t="str">
        <f>+VLOOKUP(J432,Account!$A$1:$D$358,4,0)</f>
        <v>Small &amp; Medium</v>
      </c>
      <c r="J432" s="1">
        <v>123</v>
      </c>
      <c r="K432" s="1" t="str">
        <f>VLOOKUP(M432,Partner!$A$1:$C$102,3,0)</f>
        <v>Yes</v>
      </c>
      <c r="L432" s="1" t="str">
        <f>VLOOKUP(M432,Partner!$A$1:$B$102,2,0)</f>
        <v>Intechi</v>
      </c>
      <c r="M432" s="1">
        <v>49</v>
      </c>
      <c r="N432" s="1" t="str">
        <f>+VLOOKUP(O432,Product!$A$1:$B$26,2,0)</f>
        <v>Campana</v>
      </c>
      <c r="O432" s="1">
        <v>3</v>
      </c>
      <c r="P432" s="11">
        <v>1211056</v>
      </c>
      <c r="Q432" s="3">
        <v>121105.60000000001</v>
      </c>
      <c r="R432" s="1">
        <v>41913</v>
      </c>
      <c r="S432" s="4">
        <v>456.45763888888899</v>
      </c>
      <c r="T432" s="1">
        <v>2015</v>
      </c>
      <c r="U432" s="1">
        <v>12</v>
      </c>
      <c r="V432" s="1" t="s">
        <v>1010</v>
      </c>
    </row>
    <row r="433" spans="1:22" x14ac:dyDescent="0.25">
      <c r="A433" t="str">
        <f>VLOOKUP(C433,Opportunity!$A$1:$E$487,5,0)</f>
        <v>Large</v>
      </c>
      <c r="B433">
        <f>VLOOKUP(C433,Opportunity!$A$1:$E$487,3,0)</f>
        <v>405</v>
      </c>
      <c r="C433" s="1">
        <v>336</v>
      </c>
      <c r="D433" s="1" t="str">
        <f>+VLOOKUP(F433,'Sales Stage'!$A$1:$C$6,3,0)</f>
        <v>Lead</v>
      </c>
      <c r="E433" s="5">
        <f>+VLOOKUP(F433,'Sales Stage'!$A$1:$C$6,2,0)</f>
        <v>0.1</v>
      </c>
      <c r="F433" s="1">
        <v>1</v>
      </c>
      <c r="G433" s="1" t="str">
        <f>VLOOKUP(J433,Account!$A$1:$D$358,2,0)</f>
        <v>fase-lab</v>
      </c>
      <c r="H433" s="1" t="str">
        <f>+VLOOKUP(J433,Account!$A$1:$C$358,3,0)</f>
        <v>Central</v>
      </c>
      <c r="I433" s="1" t="str">
        <f>+VLOOKUP(J433,Account!$A$1:$D$358,4,0)</f>
        <v>Small &amp; Medium</v>
      </c>
      <c r="J433" s="1">
        <v>259</v>
      </c>
      <c r="K433" s="1" t="str">
        <f>VLOOKUP(M433,Partner!$A$1:$C$102,3,0)</f>
        <v>Yes</v>
      </c>
      <c r="L433" s="1" t="str">
        <f>VLOOKUP(M433,Partner!$A$1:$B$102,2,0)</f>
        <v>Quadtex</v>
      </c>
      <c r="M433" s="1">
        <v>54</v>
      </c>
      <c r="N433" s="1" t="str">
        <f>+VLOOKUP(O433,Product!$A$1:$B$26,2,0)</f>
        <v>Vero</v>
      </c>
      <c r="O433" s="1">
        <v>21</v>
      </c>
      <c r="P433" s="11">
        <v>7695672</v>
      </c>
      <c r="Q433" s="3">
        <v>769567.2</v>
      </c>
      <c r="R433" s="1">
        <v>41766</v>
      </c>
      <c r="S433" s="4">
        <v>603.45763888888905</v>
      </c>
      <c r="T433" s="1">
        <v>2015</v>
      </c>
      <c r="U433" s="1">
        <v>12</v>
      </c>
      <c r="V433" s="1" t="s">
        <v>1010</v>
      </c>
    </row>
    <row r="434" spans="1:22" x14ac:dyDescent="0.25">
      <c r="A434" t="str">
        <f>VLOOKUP(C434,Opportunity!$A$1:$E$487,5,0)</f>
        <v>Medium</v>
      </c>
      <c r="B434">
        <f>VLOOKUP(C434,Opportunity!$A$1:$E$487,3,0)</f>
        <v>199</v>
      </c>
      <c r="C434" s="1">
        <v>365</v>
      </c>
      <c r="D434" s="1" t="str">
        <f>+VLOOKUP(F434,'Sales Stage'!$A$1:$C$6,3,0)</f>
        <v>Lead</v>
      </c>
      <c r="E434" s="5">
        <f>+VLOOKUP(F434,'Sales Stage'!$A$1:$C$6,2,0)</f>
        <v>0.1</v>
      </c>
      <c r="F434" s="1">
        <v>1</v>
      </c>
      <c r="G434" s="1" t="str">
        <f>VLOOKUP(J434,Account!$A$1:$D$358,2,0)</f>
        <v>zertrax</v>
      </c>
      <c r="H434" s="1" t="str">
        <f>+VLOOKUP(J434,Account!$A$1:$C$358,3,0)</f>
        <v>Central</v>
      </c>
      <c r="I434" s="1" t="str">
        <f>+VLOOKUP(J434,Account!$A$1:$D$358,4,0)</f>
        <v>Small &amp; Medium</v>
      </c>
      <c r="J434" s="1">
        <v>286</v>
      </c>
      <c r="K434" s="1" t="str">
        <f>VLOOKUP(M434,Partner!$A$1:$C$102,3,0)</f>
        <v>Yes</v>
      </c>
      <c r="L434" s="1" t="str">
        <f>VLOOKUP(M434,Partner!$A$1:$B$102,2,0)</f>
        <v>Canezap</v>
      </c>
      <c r="M434" s="1">
        <v>9</v>
      </c>
      <c r="N434" s="1" t="str">
        <f>+VLOOKUP(O434,Product!$A$1:$B$26,2,0)</f>
        <v>Paratus</v>
      </c>
      <c r="O434" s="1">
        <v>15</v>
      </c>
      <c r="P434" s="11">
        <v>3240465</v>
      </c>
      <c r="Q434" s="3">
        <v>324046.5</v>
      </c>
      <c r="R434" s="1">
        <v>41909</v>
      </c>
      <c r="S434" s="4">
        <v>460.45763888888899</v>
      </c>
      <c r="T434" s="1">
        <v>2015</v>
      </c>
      <c r="U434" s="1">
        <v>12</v>
      </c>
      <c r="V434" s="1" t="s">
        <v>1010</v>
      </c>
    </row>
    <row r="435" spans="1:22" x14ac:dyDescent="0.25">
      <c r="A435" t="str">
        <f>VLOOKUP(C435,Opportunity!$A$1:$E$487,5,0)</f>
        <v>Large</v>
      </c>
      <c r="B435">
        <f>VLOOKUP(C435,Opportunity!$A$1:$E$487,3,0)</f>
        <v>435</v>
      </c>
      <c r="C435" s="1">
        <v>334</v>
      </c>
      <c r="D435" s="1" t="str">
        <f>+VLOOKUP(F435,'Sales Stage'!$A$1:$C$6,3,0)</f>
        <v>Lead</v>
      </c>
      <c r="E435" s="5">
        <f>+VLOOKUP(F435,'Sales Stage'!$A$1:$C$6,2,0)</f>
        <v>0.1</v>
      </c>
      <c r="F435" s="1">
        <v>1</v>
      </c>
      <c r="G435" s="1" t="str">
        <f>VLOOKUP(J435,Account!$A$1:$D$358,2,0)</f>
        <v>Zimtrax</v>
      </c>
      <c r="H435" s="1" t="str">
        <f>+VLOOKUP(J435,Account!$A$1:$C$358,3,0)</f>
        <v>Central</v>
      </c>
      <c r="I435" s="1" t="str">
        <f>+VLOOKUP(J435,Account!$A$1:$D$358,4,0)</f>
        <v>Small &amp; Medium</v>
      </c>
      <c r="J435" s="1">
        <v>257</v>
      </c>
      <c r="K435" s="1" t="str">
        <f>VLOOKUP(M435,Partner!$A$1:$C$102,3,0)</f>
        <v>Yes</v>
      </c>
      <c r="L435" s="1" t="str">
        <f>VLOOKUP(M435,Partner!$A$1:$B$102,2,0)</f>
        <v>Kanlam</v>
      </c>
      <c r="M435" s="1">
        <v>82</v>
      </c>
      <c r="N435" s="1" t="str">
        <f>+VLOOKUP(O435,Product!$A$1:$B$26,2,0)</f>
        <v>Abbas</v>
      </c>
      <c r="O435" s="1">
        <v>1</v>
      </c>
      <c r="P435" s="11">
        <v>8821180</v>
      </c>
      <c r="Q435" s="3">
        <v>882118</v>
      </c>
      <c r="R435" s="1">
        <v>41724</v>
      </c>
      <c r="S435" s="4">
        <v>645.45763888888905</v>
      </c>
      <c r="T435" s="1">
        <v>2015</v>
      </c>
      <c r="U435" s="1">
        <v>12</v>
      </c>
      <c r="V435" s="1" t="s">
        <v>1010</v>
      </c>
    </row>
    <row r="436" spans="1:22" x14ac:dyDescent="0.25">
      <c r="A436" t="str">
        <f>VLOOKUP(C436,Opportunity!$A$1:$E$487,5,0)</f>
        <v>Large</v>
      </c>
      <c r="B436">
        <f>VLOOKUP(C436,Opportunity!$A$1:$E$487,3,0)</f>
        <v>334</v>
      </c>
      <c r="C436" s="1">
        <v>335</v>
      </c>
      <c r="D436" s="1" t="str">
        <f>+VLOOKUP(F436,'Sales Stage'!$A$1:$C$6,3,0)</f>
        <v>Lead</v>
      </c>
      <c r="E436" s="5">
        <f>+VLOOKUP(F436,'Sales Stage'!$A$1:$C$6,2,0)</f>
        <v>0.1</v>
      </c>
      <c r="F436" s="1">
        <v>1</v>
      </c>
      <c r="G436" s="1" t="str">
        <f>VLOOKUP(J436,Account!$A$1:$D$358,2,0)</f>
        <v>Doubletechno</v>
      </c>
      <c r="H436" s="1" t="str">
        <f>+VLOOKUP(J436,Account!$A$1:$C$358,3,0)</f>
        <v>West</v>
      </c>
      <c r="I436" s="1" t="str">
        <f>+VLOOKUP(J436,Account!$A$1:$D$358,4,0)</f>
        <v>Small &amp; Medium</v>
      </c>
      <c r="J436" s="1">
        <v>258</v>
      </c>
      <c r="K436" s="1" t="str">
        <f>VLOOKUP(M436,Partner!$A$1:$C$102,3,0)</f>
        <v>Yes</v>
      </c>
      <c r="L436" s="1" t="str">
        <f>VLOOKUP(M436,Partner!$A$1:$B$102,2,0)</f>
        <v>Kanlam</v>
      </c>
      <c r="M436" s="1">
        <v>82</v>
      </c>
      <c r="N436" s="1" t="str">
        <f>+VLOOKUP(O436,Product!$A$1:$B$26,2,0)</f>
        <v>Vero</v>
      </c>
      <c r="O436" s="1">
        <v>21</v>
      </c>
      <c r="P436" s="11">
        <v>5812922</v>
      </c>
      <c r="Q436" s="3">
        <v>581292.19999999995</v>
      </c>
      <c r="R436" s="1">
        <v>41960</v>
      </c>
      <c r="S436" s="4">
        <v>409.45763888888899</v>
      </c>
      <c r="T436" s="1">
        <v>2015</v>
      </c>
      <c r="U436" s="1">
        <v>12</v>
      </c>
      <c r="V436" s="1" t="s">
        <v>1010</v>
      </c>
    </row>
    <row r="437" spans="1:22" x14ac:dyDescent="0.25">
      <c r="A437" t="str">
        <f>VLOOKUP(C437,Opportunity!$A$1:$E$487,5,0)</f>
        <v>Large</v>
      </c>
      <c r="B437">
        <f>VLOOKUP(C437,Opportunity!$A$1:$E$487,3,0)</f>
        <v>349</v>
      </c>
      <c r="C437" s="1">
        <v>75</v>
      </c>
      <c r="D437" s="1" t="str">
        <f>+VLOOKUP(F437,'Sales Stage'!$A$1:$C$6,3,0)</f>
        <v>Lead</v>
      </c>
      <c r="E437" s="5">
        <f>+VLOOKUP(F437,'Sales Stage'!$A$1:$C$6,2,0)</f>
        <v>0.1</v>
      </c>
      <c r="F437" s="1">
        <v>1</v>
      </c>
      <c r="G437" s="1" t="str">
        <f>VLOOKUP(J437,Account!$A$1:$D$358,2,0)</f>
        <v>sailis</v>
      </c>
      <c r="H437" s="1" t="str">
        <f>+VLOOKUP(J437,Account!$A$1:$C$358,3,0)</f>
        <v>Central</v>
      </c>
      <c r="I437" s="1" t="str">
        <f>+VLOOKUP(J437,Account!$A$1:$D$358,4,0)</f>
        <v>Strategic</v>
      </c>
      <c r="J437" s="1">
        <v>63</v>
      </c>
      <c r="K437" s="1" t="str">
        <f>VLOOKUP(M437,Partner!$A$1:$C$102,3,0)</f>
        <v>Yes</v>
      </c>
      <c r="L437" s="1" t="str">
        <f>VLOOKUP(M437,Partner!$A$1:$B$102,2,0)</f>
        <v>zonstrip</v>
      </c>
      <c r="M437" s="1">
        <v>28</v>
      </c>
      <c r="N437" s="1" t="str">
        <f>+VLOOKUP(O437,Product!$A$1:$B$26,2,0)</f>
        <v>Eligo</v>
      </c>
      <c r="O437" s="1">
        <v>5</v>
      </c>
      <c r="P437" s="11">
        <v>6157545</v>
      </c>
      <c r="Q437" s="3">
        <v>615754.5</v>
      </c>
      <c r="R437" s="1">
        <v>41781</v>
      </c>
      <c r="S437" s="4">
        <v>588.45763888888905</v>
      </c>
      <c r="T437" s="1">
        <v>2015</v>
      </c>
      <c r="U437" s="1">
        <v>12</v>
      </c>
      <c r="V437" s="1" t="s">
        <v>1010</v>
      </c>
    </row>
    <row r="438" spans="1:22" x14ac:dyDescent="0.25">
      <c r="A438" t="str">
        <f>VLOOKUP(C438,Opportunity!$A$1:$E$487,5,0)</f>
        <v>Medium</v>
      </c>
      <c r="B438">
        <f>VLOOKUP(C438,Opportunity!$A$1:$E$487,3,0)</f>
        <v>168</v>
      </c>
      <c r="C438" s="1">
        <v>175</v>
      </c>
      <c r="D438" s="1" t="str">
        <f>+VLOOKUP(F438,'Sales Stage'!$A$1:$C$6,3,0)</f>
        <v>Lead</v>
      </c>
      <c r="E438" s="5">
        <f>+VLOOKUP(F438,'Sales Stage'!$A$1:$C$6,2,0)</f>
        <v>0.1</v>
      </c>
      <c r="F438" s="1">
        <v>1</v>
      </c>
      <c r="G438" s="1" t="str">
        <f>VLOOKUP(J438,Account!$A$1:$D$358,2,0)</f>
        <v>techistreet</v>
      </c>
      <c r="H438" s="1" t="str">
        <f>+VLOOKUP(J438,Account!$A$1:$C$358,3,0)</f>
        <v>East</v>
      </c>
      <c r="I438" s="1" t="str">
        <f>+VLOOKUP(J438,Account!$A$1:$D$358,4,0)</f>
        <v>Strategic</v>
      </c>
      <c r="J438" s="1">
        <v>140</v>
      </c>
      <c r="K438" s="1" t="str">
        <f>VLOOKUP(M438,Partner!$A$1:$C$102,3,0)</f>
        <v>Yes</v>
      </c>
      <c r="L438" s="1" t="str">
        <f>VLOOKUP(M438,Partner!$A$1:$B$102,2,0)</f>
        <v>Joblamcon</v>
      </c>
      <c r="M438" s="1">
        <v>3</v>
      </c>
      <c r="N438" s="1" t="str">
        <f>+VLOOKUP(O438,Product!$A$1:$B$26,2,0)</f>
        <v>Quanti</v>
      </c>
      <c r="O438" s="1">
        <v>16</v>
      </c>
      <c r="P438" s="11">
        <v>2567520</v>
      </c>
      <c r="Q438" s="3">
        <v>256752</v>
      </c>
      <c r="R438" s="1">
        <v>41685</v>
      </c>
      <c r="S438" s="4">
        <v>684.45763888888905</v>
      </c>
      <c r="T438" s="1">
        <v>2015</v>
      </c>
      <c r="U438" s="1">
        <v>12</v>
      </c>
      <c r="V438" s="1" t="s">
        <v>1010</v>
      </c>
    </row>
    <row r="439" spans="1:22" x14ac:dyDescent="0.25">
      <c r="A439" t="str">
        <f>VLOOKUP(C439,Opportunity!$A$1:$E$487,5,0)</f>
        <v>Medium</v>
      </c>
      <c r="B439">
        <f>VLOOKUP(C439,Opportunity!$A$1:$E$487,3,0)</f>
        <v>213</v>
      </c>
      <c r="C439" s="1">
        <v>14</v>
      </c>
      <c r="D439" s="1" t="str">
        <f>+VLOOKUP(F439,'Sales Stage'!$A$1:$C$6,3,0)</f>
        <v>Lead</v>
      </c>
      <c r="E439" s="5">
        <f>+VLOOKUP(F439,'Sales Stage'!$A$1:$C$6,2,0)</f>
        <v>0.1</v>
      </c>
      <c r="F439" s="1">
        <v>1</v>
      </c>
      <c r="G439" s="1" t="str">
        <f>VLOOKUP(J439,Account!$A$1:$D$358,2,0)</f>
        <v>Lanetrans</v>
      </c>
      <c r="H439" s="1" t="str">
        <f>+VLOOKUP(J439,Account!$A$1:$C$358,3,0)</f>
        <v>East</v>
      </c>
      <c r="I439" s="1" t="str">
        <f>+VLOOKUP(J439,Account!$A$1:$D$358,4,0)</f>
        <v>Strategic</v>
      </c>
      <c r="J439" s="1">
        <v>14</v>
      </c>
      <c r="K439" s="1" t="str">
        <f>VLOOKUP(M439,Partner!$A$1:$C$102,3,0)</f>
        <v>Yes</v>
      </c>
      <c r="L439" s="1" t="str">
        <f>VLOOKUP(M439,Partner!$A$1:$B$102,2,0)</f>
        <v>Damlane</v>
      </c>
      <c r="M439" s="1">
        <v>10</v>
      </c>
      <c r="N439" s="1" t="str">
        <f>+VLOOKUP(O439,Product!$A$1:$B$26,2,0)</f>
        <v>Umbra</v>
      </c>
      <c r="O439" s="1">
        <v>20</v>
      </c>
      <c r="P439" s="11">
        <v>3472976</v>
      </c>
      <c r="Q439" s="3">
        <v>347297.6</v>
      </c>
      <c r="R439" s="1">
        <v>41826</v>
      </c>
      <c r="S439" s="4">
        <v>512.45763888888905</v>
      </c>
      <c r="T439" s="1">
        <v>2015</v>
      </c>
      <c r="U439" s="1">
        <v>11</v>
      </c>
      <c r="V439" s="1" t="s">
        <v>1003</v>
      </c>
    </row>
    <row r="440" spans="1:22" x14ac:dyDescent="0.25">
      <c r="A440" t="str">
        <f>VLOOKUP(C440,Opportunity!$A$1:$E$487,5,0)</f>
        <v>Large</v>
      </c>
      <c r="B440">
        <f>VLOOKUP(C440,Opportunity!$A$1:$E$487,3,0)</f>
        <v>393</v>
      </c>
      <c r="C440" s="1">
        <v>35</v>
      </c>
      <c r="D440" s="1" t="str">
        <f>+VLOOKUP(F440,'Sales Stage'!$A$1:$C$6,3,0)</f>
        <v>Lead</v>
      </c>
      <c r="E440" s="5">
        <f>+VLOOKUP(F440,'Sales Stage'!$A$1:$C$6,2,0)</f>
        <v>0.1</v>
      </c>
      <c r="F440" s="1">
        <v>1</v>
      </c>
      <c r="G440" s="1" t="str">
        <f>VLOOKUP(J440,Account!$A$1:$D$358,2,0)</f>
        <v>Lanetrans</v>
      </c>
      <c r="H440" s="1" t="str">
        <f>+VLOOKUP(J440,Account!$A$1:$C$358,3,0)</f>
        <v>East</v>
      </c>
      <c r="I440" s="1" t="str">
        <f>+VLOOKUP(J440,Account!$A$1:$D$358,4,0)</f>
        <v>Strategic</v>
      </c>
      <c r="J440" s="1">
        <v>14</v>
      </c>
      <c r="K440" s="1" t="str">
        <f>VLOOKUP(M440,Partner!$A$1:$C$102,3,0)</f>
        <v>Yes</v>
      </c>
      <c r="L440" s="1" t="str">
        <f>VLOOKUP(M440,Partner!$A$1:$B$102,2,0)</f>
        <v>Damlane</v>
      </c>
      <c r="M440" s="1">
        <v>10</v>
      </c>
      <c r="N440" s="1" t="str">
        <f>+VLOOKUP(O440,Product!$A$1:$B$26,2,0)</f>
        <v>Maximus</v>
      </c>
      <c r="O440" s="1">
        <v>25</v>
      </c>
      <c r="P440" s="11">
        <v>7205496</v>
      </c>
      <c r="Q440" s="3">
        <v>720549.6</v>
      </c>
      <c r="R440" s="1">
        <v>41939</v>
      </c>
      <c r="S440" s="4">
        <v>399.45763888888899</v>
      </c>
      <c r="T440" s="1">
        <v>2015</v>
      </c>
      <c r="U440" s="1">
        <v>11</v>
      </c>
      <c r="V440" s="1" t="s">
        <v>1003</v>
      </c>
    </row>
    <row r="441" spans="1:22" x14ac:dyDescent="0.25">
      <c r="A441" t="str">
        <f>VLOOKUP(C441,Opportunity!$A$1:$E$487,5,0)</f>
        <v>Large</v>
      </c>
      <c r="B441">
        <f>VLOOKUP(C441,Opportunity!$A$1:$E$487,3,0)</f>
        <v>467</v>
      </c>
      <c r="C441" s="1">
        <v>115</v>
      </c>
      <c r="D441" s="1" t="str">
        <f>+VLOOKUP(F441,'Sales Stage'!$A$1:$C$6,3,0)</f>
        <v>Lead</v>
      </c>
      <c r="E441" s="5">
        <f>+VLOOKUP(F441,'Sales Stage'!$A$1:$C$6,2,0)</f>
        <v>0.1</v>
      </c>
      <c r="F441" s="1">
        <v>1</v>
      </c>
      <c r="G441" s="1" t="str">
        <f>VLOOKUP(J441,Account!$A$1:$D$358,2,0)</f>
        <v>Cityvivahow</v>
      </c>
      <c r="H441" s="1" t="str">
        <f>+VLOOKUP(J441,Account!$A$1:$C$358,3,0)</f>
        <v>East</v>
      </c>
      <c r="I441" s="1" t="str">
        <f>+VLOOKUP(J441,Account!$A$1:$D$358,4,0)</f>
        <v>Large</v>
      </c>
      <c r="J441" s="1">
        <v>97</v>
      </c>
      <c r="K441" s="1" t="str">
        <f>VLOOKUP(M441,Partner!$A$1:$C$102,3,0)</f>
        <v>Yes</v>
      </c>
      <c r="L441" s="1" t="str">
        <f>VLOOKUP(M441,Partner!$A$1:$B$102,2,0)</f>
        <v>Joblamcon</v>
      </c>
      <c r="M441" s="1">
        <v>3</v>
      </c>
      <c r="N441" s="1" t="str">
        <f>+VLOOKUP(O441,Product!$A$1:$B$26,2,0)</f>
        <v>Bellus</v>
      </c>
      <c r="O441" s="1">
        <v>23</v>
      </c>
      <c r="P441" s="11">
        <v>10142938</v>
      </c>
      <c r="Q441" s="3">
        <v>1014293.8</v>
      </c>
      <c r="R441" s="1">
        <v>41722</v>
      </c>
      <c r="S441" s="4">
        <v>616.45763888888905</v>
      </c>
      <c r="T441" s="1">
        <v>2015</v>
      </c>
      <c r="U441" s="1">
        <v>11</v>
      </c>
      <c r="V441" s="1" t="s">
        <v>1003</v>
      </c>
    </row>
    <row r="442" spans="1:22" x14ac:dyDescent="0.25">
      <c r="A442" t="str">
        <f>VLOOKUP(C442,Opportunity!$A$1:$E$487,5,0)</f>
        <v>Medium</v>
      </c>
      <c r="B442">
        <f>VLOOKUP(C442,Opportunity!$A$1:$E$487,3,0)</f>
        <v>163</v>
      </c>
      <c r="C442" s="1">
        <v>129</v>
      </c>
      <c r="D442" s="1" t="str">
        <f>+VLOOKUP(F442,'Sales Stage'!$A$1:$C$6,3,0)</f>
        <v>Lead</v>
      </c>
      <c r="E442" s="5">
        <f>+VLOOKUP(F442,'Sales Stage'!$A$1:$C$6,2,0)</f>
        <v>0.1</v>
      </c>
      <c r="F442" s="1">
        <v>1</v>
      </c>
      <c r="G442" s="1" t="str">
        <f>VLOOKUP(J442,Account!$A$1:$D$358,2,0)</f>
        <v>Voyavivadax</v>
      </c>
      <c r="H442" s="1" t="str">
        <f>+VLOOKUP(J442,Account!$A$1:$C$358,3,0)</f>
        <v>East</v>
      </c>
      <c r="I442" s="1" t="str">
        <f>+VLOOKUP(J442,Account!$A$1:$D$358,4,0)</f>
        <v>Small &amp; Medium</v>
      </c>
      <c r="J442" s="1">
        <v>106</v>
      </c>
      <c r="K442" s="1" t="str">
        <f>VLOOKUP(M442,Partner!$A$1:$C$102,3,0)</f>
        <v>Yes</v>
      </c>
      <c r="L442" s="1" t="str">
        <f>VLOOKUP(M442,Partner!$A$1:$B$102,2,0)</f>
        <v>Redunilux</v>
      </c>
      <c r="M442" s="1">
        <v>44</v>
      </c>
      <c r="N442" s="1" t="str">
        <f>+VLOOKUP(O442,Product!$A$1:$B$26,2,0)</f>
        <v>Gratus</v>
      </c>
      <c r="O442" s="1">
        <v>7</v>
      </c>
      <c r="P442" s="11">
        <v>2475475</v>
      </c>
      <c r="Q442" s="3">
        <v>247547.5</v>
      </c>
      <c r="R442" s="1">
        <v>41926</v>
      </c>
      <c r="S442" s="4">
        <v>412.45763888888899</v>
      </c>
      <c r="T442" s="1">
        <v>2015</v>
      </c>
      <c r="U442" s="1">
        <v>11</v>
      </c>
      <c r="V442" s="1" t="s">
        <v>1003</v>
      </c>
    </row>
    <row r="443" spans="1:22" x14ac:dyDescent="0.25">
      <c r="A443" t="str">
        <f>VLOOKUP(C443,Opportunity!$A$1:$E$487,5,0)</f>
        <v>Large</v>
      </c>
      <c r="B443">
        <f>VLOOKUP(C443,Opportunity!$A$1:$E$487,3,0)</f>
        <v>483</v>
      </c>
      <c r="C443" s="1">
        <v>428</v>
      </c>
      <c r="D443" s="1" t="str">
        <f>+VLOOKUP(F443,'Sales Stage'!$A$1:$C$6,3,0)</f>
        <v>Lead</v>
      </c>
      <c r="E443" s="5">
        <f>+VLOOKUP(F443,'Sales Stage'!$A$1:$C$6,2,0)</f>
        <v>0.1</v>
      </c>
      <c r="F443" s="1">
        <v>1</v>
      </c>
      <c r="G443" s="1" t="str">
        <f>VLOOKUP(J443,Account!$A$1:$D$358,2,0)</f>
        <v>Volelectrics</v>
      </c>
      <c r="H443" s="1" t="str">
        <f>+VLOOKUP(J443,Account!$A$1:$C$358,3,0)</f>
        <v>West</v>
      </c>
      <c r="I443" s="1" t="str">
        <f>+VLOOKUP(J443,Account!$A$1:$D$358,4,0)</f>
        <v>Large</v>
      </c>
      <c r="J443" s="1">
        <v>329</v>
      </c>
      <c r="K443" s="1" t="str">
        <f>VLOOKUP(M443,Partner!$A$1:$C$102,3,0)</f>
        <v>Yes</v>
      </c>
      <c r="L443" s="1" t="str">
        <f>VLOOKUP(M443,Partner!$A$1:$B$102,2,0)</f>
        <v>mediaphase</v>
      </c>
      <c r="M443" s="1">
        <v>90</v>
      </c>
      <c r="N443" s="1" t="str">
        <f>+VLOOKUP(O443,Product!$A$1:$B$26,2,0)</f>
        <v>Basium</v>
      </c>
      <c r="O443" s="1">
        <v>2</v>
      </c>
      <c r="P443" s="11">
        <v>11888801</v>
      </c>
      <c r="Q443" s="3">
        <v>1188880.1000000001</v>
      </c>
      <c r="R443" s="1">
        <v>41648</v>
      </c>
      <c r="S443" s="4">
        <v>690.45763888888905</v>
      </c>
      <c r="T443" s="1">
        <v>2015</v>
      </c>
      <c r="U443" s="1">
        <v>11</v>
      </c>
      <c r="V443" s="1" t="s">
        <v>1003</v>
      </c>
    </row>
    <row r="444" spans="1:22" x14ac:dyDescent="0.25">
      <c r="A444" t="str">
        <f>VLOOKUP(C444,Opportunity!$A$1:$E$487,5,0)</f>
        <v>Large</v>
      </c>
      <c r="B444">
        <f>VLOOKUP(C444,Opportunity!$A$1:$E$487,3,0)</f>
        <v>360</v>
      </c>
      <c r="C444" s="1">
        <v>173</v>
      </c>
      <c r="D444" s="1" t="str">
        <f>+VLOOKUP(F444,'Sales Stage'!$A$1:$C$6,3,0)</f>
        <v>Lead</v>
      </c>
      <c r="E444" s="5">
        <f>+VLOOKUP(F444,'Sales Stage'!$A$1:$C$6,2,0)</f>
        <v>0.1</v>
      </c>
      <c r="F444" s="1">
        <v>1</v>
      </c>
      <c r="G444" s="1" t="str">
        <f>VLOOKUP(J444,Account!$A$1:$D$358,2,0)</f>
        <v>Statcom</v>
      </c>
      <c r="H444" s="1" t="str">
        <f>+VLOOKUP(J444,Account!$A$1:$C$358,3,0)</f>
        <v>Central</v>
      </c>
      <c r="I444" s="1" t="str">
        <f>+VLOOKUP(J444,Account!$A$1:$D$358,4,0)</f>
        <v>Strategic</v>
      </c>
      <c r="J444" s="1">
        <v>52</v>
      </c>
      <c r="K444" s="1" t="str">
        <f>VLOOKUP(M444,Partner!$A$1:$C$102,3,0)</f>
        <v>Yes</v>
      </c>
      <c r="L444" s="1" t="str">
        <f>VLOOKUP(M444,Partner!$A$1:$B$102,2,0)</f>
        <v>Joblamcon</v>
      </c>
      <c r="M444" s="1">
        <v>3</v>
      </c>
      <c r="N444" s="1" t="str">
        <f>+VLOOKUP(O444,Product!$A$1:$B$26,2,0)</f>
        <v>Talus</v>
      </c>
      <c r="O444" s="1">
        <v>19</v>
      </c>
      <c r="P444" s="11">
        <v>6335917</v>
      </c>
      <c r="Q444" s="3">
        <v>633591.69999999995</v>
      </c>
      <c r="R444" s="1">
        <v>41756</v>
      </c>
      <c r="S444" s="4">
        <v>582.45763888888905</v>
      </c>
      <c r="T444" s="1">
        <v>2015</v>
      </c>
      <c r="U444" s="1">
        <v>11</v>
      </c>
      <c r="V444" s="1" t="s">
        <v>1003</v>
      </c>
    </row>
    <row r="445" spans="1:22" x14ac:dyDescent="0.25">
      <c r="A445" t="str">
        <f>VLOOKUP(C445,Opportunity!$A$1:$E$487,5,0)</f>
        <v>Large</v>
      </c>
      <c r="B445">
        <f>VLOOKUP(C445,Opportunity!$A$1:$E$487,3,0)</f>
        <v>386</v>
      </c>
      <c r="C445" s="1">
        <v>45</v>
      </c>
      <c r="D445" s="1" t="str">
        <f>+VLOOKUP(F445,'Sales Stage'!$A$1:$C$6,3,0)</f>
        <v>Lead</v>
      </c>
      <c r="E445" s="5">
        <f>+VLOOKUP(F445,'Sales Stage'!$A$1:$C$6,2,0)</f>
        <v>0.1</v>
      </c>
      <c r="F445" s="1">
        <v>1</v>
      </c>
      <c r="G445" s="1" t="str">
        <f>VLOOKUP(J445,Account!$A$1:$D$358,2,0)</f>
        <v>Betaity</v>
      </c>
      <c r="H445" s="1" t="str">
        <f>+VLOOKUP(J445,Account!$A$1:$C$358,3,0)</f>
        <v>East</v>
      </c>
      <c r="I445" s="1" t="str">
        <f>+VLOOKUP(J445,Account!$A$1:$D$358,4,0)</f>
        <v>Strategic</v>
      </c>
      <c r="J445" s="1">
        <v>42</v>
      </c>
      <c r="K445" s="1" t="str">
        <f>VLOOKUP(M445,Partner!$A$1:$C$102,3,0)</f>
        <v>Yes</v>
      </c>
      <c r="L445" s="1" t="str">
        <f>VLOOKUP(M445,Partner!$A$1:$B$102,2,0)</f>
        <v>Medfax</v>
      </c>
      <c r="M445" s="1">
        <v>25</v>
      </c>
      <c r="N445" s="1" t="str">
        <f>+VLOOKUP(O445,Product!$A$1:$B$26,2,0)</f>
        <v>Abbas</v>
      </c>
      <c r="O445" s="1">
        <v>1</v>
      </c>
      <c r="P445" s="11">
        <v>7012618</v>
      </c>
      <c r="Q445" s="3">
        <v>701261.8</v>
      </c>
      <c r="R445" s="1">
        <v>41796</v>
      </c>
      <c r="S445" s="4">
        <v>542.45763888888905</v>
      </c>
      <c r="T445" s="1">
        <v>2015</v>
      </c>
      <c r="U445" s="1">
        <v>11</v>
      </c>
      <c r="V445" s="1" t="s">
        <v>1003</v>
      </c>
    </row>
    <row r="446" spans="1:22" x14ac:dyDescent="0.25">
      <c r="A446" t="str">
        <f>VLOOKUP(C446,Opportunity!$A$1:$E$487,5,0)</f>
        <v>Large</v>
      </c>
      <c r="B446">
        <f>VLOOKUP(C446,Opportunity!$A$1:$E$487,3,0)</f>
        <v>450</v>
      </c>
      <c r="C446" s="1">
        <v>13</v>
      </c>
      <c r="D446" s="1" t="str">
        <f>+VLOOKUP(F446,'Sales Stage'!$A$1:$C$6,3,0)</f>
        <v>Lead</v>
      </c>
      <c r="E446" s="5">
        <f>+VLOOKUP(F446,'Sales Stage'!$A$1:$C$6,2,0)</f>
        <v>0.1</v>
      </c>
      <c r="F446" s="1">
        <v>1</v>
      </c>
      <c r="G446" s="1" t="str">
        <f>VLOOKUP(J446,Account!$A$1:$D$358,2,0)</f>
        <v>Tampdexon</v>
      </c>
      <c r="H446" s="1" t="str">
        <f>+VLOOKUP(J446,Account!$A$1:$C$358,3,0)</f>
        <v>Central</v>
      </c>
      <c r="I446" s="1" t="str">
        <f>+VLOOKUP(J446,Account!$A$1:$D$358,4,0)</f>
        <v>Large</v>
      </c>
      <c r="J446" s="1">
        <v>13</v>
      </c>
      <c r="K446" s="1" t="str">
        <f>VLOOKUP(M446,Partner!$A$1:$C$102,3,0)</f>
        <v>Yes</v>
      </c>
      <c r="L446" s="1" t="str">
        <f>VLOOKUP(M446,Partner!$A$1:$B$102,2,0)</f>
        <v>Canezap</v>
      </c>
      <c r="M446" s="1">
        <v>9</v>
      </c>
      <c r="N446" s="1" t="str">
        <f>+VLOOKUP(O446,Product!$A$1:$B$26,2,0)</f>
        <v>Magis</v>
      </c>
      <c r="O446" s="1">
        <v>12</v>
      </c>
      <c r="P446" s="11">
        <v>9271823</v>
      </c>
      <c r="Q446" s="3">
        <v>927182.3</v>
      </c>
      <c r="R446" s="1">
        <v>41777</v>
      </c>
      <c r="S446" s="4">
        <v>561.45763888888905</v>
      </c>
      <c r="T446" s="1">
        <v>2015</v>
      </c>
      <c r="U446" s="1">
        <v>11</v>
      </c>
      <c r="V446" s="1" t="s">
        <v>1003</v>
      </c>
    </row>
    <row r="447" spans="1:22" x14ac:dyDescent="0.25">
      <c r="A447" t="str">
        <f>VLOOKUP(C447,Opportunity!$A$1:$E$487,5,0)</f>
        <v>Medium</v>
      </c>
      <c r="B447">
        <f>VLOOKUP(C447,Opportunity!$A$1:$E$487,3,0)</f>
        <v>290</v>
      </c>
      <c r="C447" s="1">
        <v>76</v>
      </c>
      <c r="D447" s="1" t="str">
        <f>+VLOOKUP(F447,'Sales Stage'!$A$1:$C$6,3,0)</f>
        <v>Lead</v>
      </c>
      <c r="E447" s="5">
        <f>+VLOOKUP(F447,'Sales Stage'!$A$1:$C$6,2,0)</f>
        <v>0.1</v>
      </c>
      <c r="F447" s="1">
        <v>1</v>
      </c>
      <c r="G447" s="1" t="str">
        <f>VLOOKUP(J447,Account!$A$1:$D$358,2,0)</f>
        <v>Trusthex</v>
      </c>
      <c r="H447" s="1" t="str">
        <f>+VLOOKUP(J447,Account!$A$1:$C$358,3,0)</f>
        <v>West</v>
      </c>
      <c r="I447" s="1" t="str">
        <f>+VLOOKUP(J447,Account!$A$1:$D$358,4,0)</f>
        <v>Small &amp; Medium</v>
      </c>
      <c r="J447" s="1">
        <v>64</v>
      </c>
      <c r="K447" s="1" t="str">
        <f>VLOOKUP(M447,Partner!$A$1:$C$102,3,0)</f>
        <v>Yes</v>
      </c>
      <c r="L447" s="1" t="str">
        <f>VLOOKUP(M447,Partner!$A$1:$B$102,2,0)</f>
        <v>kan-dom</v>
      </c>
      <c r="M447" s="1">
        <v>27</v>
      </c>
      <c r="N447" s="1" t="str">
        <f>+VLOOKUP(O447,Product!$A$1:$B$26,2,0)</f>
        <v>Juvenis</v>
      </c>
      <c r="O447" s="1">
        <v>10</v>
      </c>
      <c r="P447" s="11">
        <v>4963605</v>
      </c>
      <c r="Q447" s="3">
        <v>496360.5</v>
      </c>
      <c r="R447" s="1">
        <v>41964</v>
      </c>
      <c r="S447" s="4">
        <v>374.45763888888899</v>
      </c>
      <c r="T447" s="1">
        <v>2015</v>
      </c>
      <c r="U447" s="1">
        <v>11</v>
      </c>
      <c r="V447" s="1" t="s">
        <v>1003</v>
      </c>
    </row>
    <row r="448" spans="1:22" x14ac:dyDescent="0.25">
      <c r="A448" t="str">
        <f>VLOOKUP(C448,Opportunity!$A$1:$E$487,5,0)</f>
        <v>Large</v>
      </c>
      <c r="B448">
        <f>VLOOKUP(C448,Opportunity!$A$1:$E$487,3,0)</f>
        <v>444</v>
      </c>
      <c r="C448" s="1">
        <v>167</v>
      </c>
      <c r="D448" s="1" t="str">
        <f>+VLOOKUP(F448,'Sales Stage'!$A$1:$C$6,3,0)</f>
        <v>Lead</v>
      </c>
      <c r="E448" s="5">
        <f>+VLOOKUP(F448,'Sales Stage'!$A$1:$C$6,2,0)</f>
        <v>0.1</v>
      </c>
      <c r="F448" s="1">
        <v>1</v>
      </c>
      <c r="G448" s="1" t="str">
        <f>VLOOKUP(J448,Account!$A$1:$D$358,2,0)</f>
        <v>Ranktouch</v>
      </c>
      <c r="H448" s="1" t="str">
        <f>+VLOOKUP(J448,Account!$A$1:$C$358,3,0)</f>
        <v>East</v>
      </c>
      <c r="I448" s="1" t="str">
        <f>+VLOOKUP(J448,Account!$A$1:$D$358,4,0)</f>
        <v>Small &amp; Medium</v>
      </c>
      <c r="J448" s="1">
        <v>134</v>
      </c>
      <c r="K448" s="1" t="str">
        <f>VLOOKUP(M448,Partner!$A$1:$C$102,3,0)</f>
        <v>Yes</v>
      </c>
      <c r="L448" s="1" t="str">
        <f>VLOOKUP(M448,Partner!$A$1:$B$102,2,0)</f>
        <v>Konkdom</v>
      </c>
      <c r="M448" s="1">
        <v>48</v>
      </c>
      <c r="N448" s="1" t="str">
        <f>+VLOOKUP(O448,Product!$A$1:$B$26,2,0)</f>
        <v>Talus</v>
      </c>
      <c r="O448" s="1">
        <v>19</v>
      </c>
      <c r="P448" s="11">
        <v>9170593</v>
      </c>
      <c r="Q448" s="3">
        <v>917059.3</v>
      </c>
      <c r="R448" s="1">
        <v>41778</v>
      </c>
      <c r="S448" s="4">
        <v>560.45763888888905</v>
      </c>
      <c r="T448" s="1">
        <v>2015</v>
      </c>
      <c r="U448" s="1">
        <v>11</v>
      </c>
      <c r="V448" s="1" t="s">
        <v>1003</v>
      </c>
    </row>
    <row r="449" spans="1:22" x14ac:dyDescent="0.25">
      <c r="A449" t="str">
        <f>VLOOKUP(C449,Opportunity!$A$1:$E$487,5,0)</f>
        <v>Large</v>
      </c>
      <c r="B449">
        <f>VLOOKUP(C449,Opportunity!$A$1:$E$487,3,0)</f>
        <v>336</v>
      </c>
      <c r="C449" s="1">
        <v>243</v>
      </c>
      <c r="D449" s="1" t="str">
        <f>+VLOOKUP(F449,'Sales Stage'!$A$1:$C$6,3,0)</f>
        <v>Lead</v>
      </c>
      <c r="E449" s="5">
        <f>+VLOOKUP(F449,'Sales Stage'!$A$1:$C$6,2,0)</f>
        <v>0.1</v>
      </c>
      <c r="F449" s="1">
        <v>1</v>
      </c>
      <c r="G449" s="1" t="str">
        <f>VLOOKUP(J449,Account!$A$1:$D$358,2,0)</f>
        <v>Ventocone</v>
      </c>
      <c r="H449" s="1" t="str">
        <f>+VLOOKUP(J449,Account!$A$1:$C$358,3,0)</f>
        <v>East</v>
      </c>
      <c r="I449" s="1" t="str">
        <f>+VLOOKUP(J449,Account!$A$1:$D$358,4,0)</f>
        <v>Large</v>
      </c>
      <c r="J449" s="1">
        <v>194</v>
      </c>
      <c r="K449" s="1" t="str">
        <f>VLOOKUP(M449,Partner!$A$1:$C$102,3,0)</f>
        <v>Yes</v>
      </c>
      <c r="L449" s="1" t="str">
        <f>VLOOKUP(M449,Partner!$A$1:$B$102,2,0)</f>
        <v>Vivastreet</v>
      </c>
      <c r="M449" s="1">
        <v>66</v>
      </c>
      <c r="N449" s="1" t="str">
        <f>+VLOOKUP(O449,Product!$A$1:$B$26,2,0)</f>
        <v>Talus</v>
      </c>
      <c r="O449" s="1">
        <v>19</v>
      </c>
      <c r="P449" s="11">
        <v>5915290</v>
      </c>
      <c r="Q449" s="3">
        <v>591529</v>
      </c>
      <c r="R449" s="1">
        <v>41970</v>
      </c>
      <c r="S449" s="4">
        <v>368.45763888888899</v>
      </c>
      <c r="T449" s="1">
        <v>2015</v>
      </c>
      <c r="U449" s="1">
        <v>11</v>
      </c>
      <c r="V449" s="1" t="s">
        <v>1003</v>
      </c>
    </row>
    <row r="450" spans="1:22" x14ac:dyDescent="0.25">
      <c r="A450" t="str">
        <f>VLOOKUP(C450,Opportunity!$A$1:$E$487,5,0)</f>
        <v>Large</v>
      </c>
      <c r="B450">
        <f>VLOOKUP(C450,Opportunity!$A$1:$E$487,3,0)</f>
        <v>466</v>
      </c>
      <c r="C450" s="1">
        <v>282</v>
      </c>
      <c r="D450" s="1" t="str">
        <f>+VLOOKUP(F450,'Sales Stage'!$A$1:$C$6,3,0)</f>
        <v>Lead</v>
      </c>
      <c r="E450" s="5">
        <f>+VLOOKUP(F450,'Sales Stage'!$A$1:$C$6,2,0)</f>
        <v>0.1</v>
      </c>
      <c r="F450" s="1">
        <v>1</v>
      </c>
      <c r="G450" s="1" t="str">
        <f>VLOOKUP(J450,Account!$A$1:$D$358,2,0)</f>
        <v>Zuncore</v>
      </c>
      <c r="H450" s="1" t="str">
        <f>+VLOOKUP(J450,Account!$A$1:$C$358,3,0)</f>
        <v>East</v>
      </c>
      <c r="I450" s="1" t="str">
        <f>+VLOOKUP(J450,Account!$A$1:$D$358,4,0)</f>
        <v>Large</v>
      </c>
      <c r="J450" s="1">
        <v>225</v>
      </c>
      <c r="K450" s="1" t="str">
        <f>VLOOKUP(M450,Partner!$A$1:$C$102,3,0)</f>
        <v>Yes</v>
      </c>
      <c r="L450" s="1" t="str">
        <f>VLOOKUP(M450,Partner!$A$1:$B$102,2,0)</f>
        <v>Vivastreet</v>
      </c>
      <c r="M450" s="1">
        <v>66</v>
      </c>
      <c r="N450" s="1" t="str">
        <f>+VLOOKUP(O450,Product!$A$1:$B$26,2,0)</f>
        <v>Juvenis</v>
      </c>
      <c r="O450" s="1">
        <v>10</v>
      </c>
      <c r="P450" s="11">
        <v>10142149</v>
      </c>
      <c r="Q450" s="3">
        <v>1014214.9</v>
      </c>
      <c r="R450" s="1">
        <v>41866</v>
      </c>
      <c r="S450" s="4">
        <v>472.45763888888899</v>
      </c>
      <c r="T450" s="1">
        <v>2015</v>
      </c>
      <c r="U450" s="1">
        <v>11</v>
      </c>
      <c r="V450" s="1" t="s">
        <v>1003</v>
      </c>
    </row>
    <row r="451" spans="1:22" x14ac:dyDescent="0.25">
      <c r="A451" t="str">
        <f>VLOOKUP(C451,Opportunity!$A$1:$E$487,5,0)</f>
        <v>Small</v>
      </c>
      <c r="B451">
        <f>VLOOKUP(C451,Opportunity!$A$1:$E$487,3,0)</f>
        <v>26</v>
      </c>
      <c r="C451" s="1">
        <v>43</v>
      </c>
      <c r="D451" s="1" t="str">
        <f>+VLOOKUP(F451,'Sales Stage'!$A$1:$C$6,3,0)</f>
        <v>Lead</v>
      </c>
      <c r="E451" s="5">
        <f>+VLOOKUP(F451,'Sales Stage'!$A$1:$C$6,2,0)</f>
        <v>0.1</v>
      </c>
      <c r="F451" s="1">
        <v>1</v>
      </c>
      <c r="G451" s="1" t="str">
        <f>VLOOKUP(J451,Account!$A$1:$D$358,2,0)</f>
        <v>stimkix</v>
      </c>
      <c r="H451" s="1" t="str">
        <f>+VLOOKUP(J451,Account!$A$1:$C$358,3,0)</f>
        <v>East</v>
      </c>
      <c r="I451" s="1" t="str">
        <f>+VLOOKUP(J451,Account!$A$1:$D$358,4,0)</f>
        <v>Strategic</v>
      </c>
      <c r="J451" s="1">
        <v>40</v>
      </c>
      <c r="K451" s="1" t="str">
        <f>VLOOKUP(M451,Partner!$A$1:$C$102,3,0)</f>
        <v>Yes</v>
      </c>
      <c r="L451" s="1" t="str">
        <f>VLOOKUP(M451,Partner!$A$1:$B$102,2,0)</f>
        <v>Quofase</v>
      </c>
      <c r="M451" s="1">
        <v>14</v>
      </c>
      <c r="N451" s="1" t="str">
        <f>+VLOOKUP(O451,Product!$A$1:$B$26,2,0)</f>
        <v>Recolo</v>
      </c>
      <c r="O451" s="1">
        <v>17</v>
      </c>
      <c r="P451" s="11">
        <v>236607</v>
      </c>
      <c r="Q451" s="3">
        <v>23660.7</v>
      </c>
      <c r="R451" s="1">
        <v>41828</v>
      </c>
      <c r="S451" s="4">
        <v>480.45763888888899</v>
      </c>
      <c r="T451" s="1">
        <v>2015</v>
      </c>
      <c r="U451" s="1">
        <v>10</v>
      </c>
      <c r="V451" s="1" t="s">
        <v>1011</v>
      </c>
    </row>
    <row r="452" spans="1:22" x14ac:dyDescent="0.25">
      <c r="A452" t="str">
        <f>VLOOKUP(C452,Opportunity!$A$1:$E$487,5,0)</f>
        <v>Small</v>
      </c>
      <c r="B452">
        <f>VLOOKUP(C452,Opportunity!$A$1:$E$487,3,0)</f>
        <v>8</v>
      </c>
      <c r="C452" s="1">
        <v>176</v>
      </c>
      <c r="D452" s="1" t="str">
        <f>+VLOOKUP(F452,'Sales Stage'!$A$1:$C$6,3,0)</f>
        <v>Lead</v>
      </c>
      <c r="E452" s="5">
        <f>+VLOOKUP(F452,'Sales Stage'!$A$1:$C$6,2,0)</f>
        <v>0.1</v>
      </c>
      <c r="F452" s="1">
        <v>1</v>
      </c>
      <c r="G452" s="1" t="str">
        <f>VLOOKUP(J452,Account!$A$1:$D$358,2,0)</f>
        <v>Danmedia</v>
      </c>
      <c r="H452" s="1" t="str">
        <f>+VLOOKUP(J452,Account!$A$1:$C$358,3,0)</f>
        <v>West</v>
      </c>
      <c r="I452" s="1" t="str">
        <f>+VLOOKUP(J452,Account!$A$1:$D$358,4,0)</f>
        <v>Large</v>
      </c>
      <c r="J452" s="1">
        <v>3</v>
      </c>
      <c r="K452" s="1" t="str">
        <f>VLOOKUP(M452,Partner!$A$1:$C$102,3,0)</f>
        <v>Yes</v>
      </c>
      <c r="L452" s="1" t="str">
        <f>VLOOKUP(M452,Partner!$A$1:$B$102,2,0)</f>
        <v>Joblamcon</v>
      </c>
      <c r="M452" s="1">
        <v>3</v>
      </c>
      <c r="N452" s="1" t="str">
        <f>+VLOOKUP(O452,Product!$A$1:$B$26,2,0)</f>
        <v>Eligo</v>
      </c>
      <c r="O452" s="1">
        <v>5</v>
      </c>
      <c r="P452" s="11">
        <v>73320</v>
      </c>
      <c r="Q452" s="3">
        <v>7332</v>
      </c>
      <c r="R452" s="1">
        <v>41921</v>
      </c>
      <c r="S452" s="4">
        <v>387.45763888888899</v>
      </c>
      <c r="T452" s="1">
        <v>2015</v>
      </c>
      <c r="U452" s="1">
        <v>10</v>
      </c>
      <c r="V452" s="1" t="s">
        <v>1011</v>
      </c>
    </row>
    <row r="453" spans="1:22" x14ac:dyDescent="0.25">
      <c r="A453" t="str">
        <f>VLOOKUP(C453,Opportunity!$A$1:$E$487,5,0)</f>
        <v>Large</v>
      </c>
      <c r="B453">
        <f>VLOOKUP(C453,Opportunity!$A$1:$E$487,3,0)</f>
        <v>323</v>
      </c>
      <c r="C453" s="1">
        <v>174</v>
      </c>
      <c r="D453" s="1" t="str">
        <f>+VLOOKUP(F453,'Sales Stage'!$A$1:$C$6,3,0)</f>
        <v>Lead</v>
      </c>
      <c r="E453" s="5">
        <f>+VLOOKUP(F453,'Sales Stage'!$A$1:$C$6,2,0)</f>
        <v>0.1</v>
      </c>
      <c r="F453" s="1">
        <v>1</v>
      </c>
      <c r="G453" s="1" t="str">
        <f>VLOOKUP(J453,Account!$A$1:$D$358,2,0)</f>
        <v>Sumcity</v>
      </c>
      <c r="H453" s="1" t="str">
        <f>+VLOOKUP(J453,Account!$A$1:$C$358,3,0)</f>
        <v>East</v>
      </c>
      <c r="I453" s="1" t="str">
        <f>+VLOOKUP(J453,Account!$A$1:$D$358,4,0)</f>
        <v>Large</v>
      </c>
      <c r="J453" s="1">
        <v>105</v>
      </c>
      <c r="K453" s="1" t="str">
        <f>VLOOKUP(M453,Partner!$A$1:$C$102,3,0)</f>
        <v>Yes</v>
      </c>
      <c r="L453" s="1" t="str">
        <f>VLOOKUP(M453,Partner!$A$1:$B$102,2,0)</f>
        <v>Joblamcon</v>
      </c>
      <c r="M453" s="1">
        <v>3</v>
      </c>
      <c r="N453" s="1" t="str">
        <f>+VLOOKUP(O453,Product!$A$1:$B$26,2,0)</f>
        <v>Abbas</v>
      </c>
      <c r="O453" s="1">
        <v>1</v>
      </c>
      <c r="P453" s="11">
        <v>5633553</v>
      </c>
      <c r="Q453" s="3">
        <v>563355.30000000005</v>
      </c>
      <c r="R453" s="1">
        <v>41701</v>
      </c>
      <c r="S453" s="4">
        <v>607.45763888888905</v>
      </c>
      <c r="T453" s="1">
        <v>2015</v>
      </c>
      <c r="U453" s="1">
        <v>10</v>
      </c>
      <c r="V453" s="1" t="s">
        <v>1011</v>
      </c>
    </row>
    <row r="454" spans="1:22" x14ac:dyDescent="0.25">
      <c r="A454" t="str">
        <f>VLOOKUP(C454,Opportunity!$A$1:$E$487,5,0)</f>
        <v>Medium</v>
      </c>
      <c r="B454">
        <f>VLOOKUP(C454,Opportunity!$A$1:$E$487,3,0)</f>
        <v>176</v>
      </c>
      <c r="C454" s="1">
        <v>151</v>
      </c>
      <c r="D454" s="1" t="str">
        <f>+VLOOKUP(F454,'Sales Stage'!$A$1:$C$6,3,0)</f>
        <v>Lead</v>
      </c>
      <c r="E454" s="5">
        <f>+VLOOKUP(F454,'Sales Stage'!$A$1:$C$6,2,0)</f>
        <v>0.1</v>
      </c>
      <c r="F454" s="1">
        <v>1</v>
      </c>
      <c r="G454" s="1" t="str">
        <f>VLOOKUP(J454,Account!$A$1:$D$358,2,0)</f>
        <v>Blackjob</v>
      </c>
      <c r="H454" s="1" t="str">
        <f>+VLOOKUP(J454,Account!$A$1:$C$358,3,0)</f>
        <v>West</v>
      </c>
      <c r="I454" s="1" t="str">
        <f>+VLOOKUP(J454,Account!$A$1:$D$358,4,0)</f>
        <v>Large</v>
      </c>
      <c r="J454" s="1">
        <v>120</v>
      </c>
      <c r="K454" s="1" t="str">
        <f>VLOOKUP(M454,Partner!$A$1:$C$102,3,0)</f>
        <v>Yes</v>
      </c>
      <c r="L454" s="1" t="str">
        <f>VLOOKUP(M454,Partner!$A$1:$B$102,2,0)</f>
        <v>Joblamcon</v>
      </c>
      <c r="M454" s="1">
        <v>3</v>
      </c>
      <c r="N454" s="1" t="str">
        <f>+VLOOKUP(O454,Product!$A$1:$B$26,2,0)</f>
        <v>Habitus</v>
      </c>
      <c r="O454" s="1">
        <v>8</v>
      </c>
      <c r="P454" s="11">
        <v>2696026</v>
      </c>
      <c r="Q454" s="3">
        <v>269602.59999999998</v>
      </c>
      <c r="R454" s="1">
        <v>41904</v>
      </c>
      <c r="S454" s="4">
        <v>404.45763888888899</v>
      </c>
      <c r="T454" s="1">
        <v>2015</v>
      </c>
      <c r="U454" s="1">
        <v>10</v>
      </c>
      <c r="V454" s="1" t="s">
        <v>1011</v>
      </c>
    </row>
    <row r="455" spans="1:22" x14ac:dyDescent="0.25">
      <c r="A455" t="str">
        <f>VLOOKUP(C455,Opportunity!$A$1:$E$487,5,0)</f>
        <v>Small</v>
      </c>
      <c r="B455">
        <f>VLOOKUP(C455,Opportunity!$A$1:$E$487,3,0)</f>
        <v>65</v>
      </c>
      <c r="C455" s="1">
        <v>159</v>
      </c>
      <c r="D455" s="1" t="str">
        <f>+VLOOKUP(F455,'Sales Stage'!$A$1:$C$6,3,0)</f>
        <v>Lead</v>
      </c>
      <c r="E455" s="5">
        <f>+VLOOKUP(F455,'Sales Stage'!$A$1:$C$6,2,0)</f>
        <v>0.1</v>
      </c>
      <c r="F455" s="1">
        <v>1</v>
      </c>
      <c r="G455" s="1" t="str">
        <f>VLOOKUP(J455,Account!$A$1:$D$358,2,0)</f>
        <v>Vol-find</v>
      </c>
      <c r="H455" s="1" t="str">
        <f>+VLOOKUP(J455,Account!$A$1:$C$358,3,0)</f>
        <v>Central</v>
      </c>
      <c r="I455" s="1" t="str">
        <f>+VLOOKUP(J455,Account!$A$1:$D$358,4,0)</f>
        <v>Small &amp; Medium</v>
      </c>
      <c r="J455" s="1">
        <v>127</v>
      </c>
      <c r="K455" s="1" t="str">
        <f>VLOOKUP(M455,Partner!$A$1:$C$102,3,0)</f>
        <v>Yes</v>
      </c>
      <c r="L455" s="1" t="str">
        <f>VLOOKUP(M455,Partner!$A$1:$B$102,2,0)</f>
        <v>Joblamcon</v>
      </c>
      <c r="M455" s="1">
        <v>3</v>
      </c>
      <c r="N455" s="1" t="str">
        <f>+VLOOKUP(O455,Product!$A$1:$B$26,2,0)</f>
        <v>Maximus</v>
      </c>
      <c r="O455" s="1">
        <v>25</v>
      </c>
      <c r="P455" s="11">
        <v>925945</v>
      </c>
      <c r="Q455" s="3">
        <v>92594.5</v>
      </c>
      <c r="R455" s="1">
        <v>41759</v>
      </c>
      <c r="S455" s="4">
        <v>549.45763888888905</v>
      </c>
      <c r="T455" s="1">
        <v>2015</v>
      </c>
      <c r="U455" s="1">
        <v>10</v>
      </c>
      <c r="V455" s="1" t="s">
        <v>1011</v>
      </c>
    </row>
    <row r="456" spans="1:22" x14ac:dyDescent="0.25">
      <c r="A456" t="str">
        <f>VLOOKUP(C456,Opportunity!$A$1:$E$487,5,0)</f>
        <v>Small</v>
      </c>
      <c r="B456">
        <f>VLOOKUP(C456,Opportunity!$A$1:$E$487,3,0)</f>
        <v>35</v>
      </c>
      <c r="C456" s="1">
        <v>177</v>
      </c>
      <c r="D456" s="1" t="str">
        <f>+VLOOKUP(F456,'Sales Stage'!$A$1:$C$6,3,0)</f>
        <v>Lead</v>
      </c>
      <c r="E456" s="5">
        <f>+VLOOKUP(F456,'Sales Stage'!$A$1:$C$6,2,0)</f>
        <v>0.1</v>
      </c>
      <c r="F456" s="1">
        <v>1</v>
      </c>
      <c r="G456" s="1" t="str">
        <f>VLOOKUP(J456,Account!$A$1:$D$358,2,0)</f>
        <v>Spanlax</v>
      </c>
      <c r="H456" s="1" t="str">
        <f>+VLOOKUP(J456,Account!$A$1:$C$358,3,0)</f>
        <v>East</v>
      </c>
      <c r="I456" s="1" t="str">
        <f>+VLOOKUP(J456,Account!$A$1:$D$358,4,0)</f>
        <v>Strategic</v>
      </c>
      <c r="J456" s="1">
        <v>141</v>
      </c>
      <c r="K456" s="1" t="str">
        <f>VLOOKUP(M456,Partner!$A$1:$C$102,3,0)</f>
        <v>Yes</v>
      </c>
      <c r="L456" s="1" t="str">
        <f>VLOOKUP(M456,Partner!$A$1:$B$102,2,0)</f>
        <v>Joblamcon</v>
      </c>
      <c r="M456" s="1">
        <v>3</v>
      </c>
      <c r="N456" s="1" t="str">
        <f>+VLOOKUP(O456,Product!$A$1:$B$26,2,0)</f>
        <v>Vero</v>
      </c>
      <c r="O456" s="1">
        <v>21</v>
      </c>
      <c r="P456" s="11">
        <v>378905</v>
      </c>
      <c r="Q456" s="3">
        <v>37890.5</v>
      </c>
      <c r="R456" s="1">
        <v>41919</v>
      </c>
      <c r="S456" s="4">
        <v>389.45763888888899</v>
      </c>
      <c r="T456" s="1">
        <v>2015</v>
      </c>
      <c r="U456" s="1">
        <v>10</v>
      </c>
      <c r="V456" s="1" t="s">
        <v>1011</v>
      </c>
    </row>
    <row r="457" spans="1:22" x14ac:dyDescent="0.25">
      <c r="A457" t="str">
        <f>VLOOKUP(C457,Opportunity!$A$1:$E$487,5,0)</f>
        <v>Large</v>
      </c>
      <c r="B457">
        <f>VLOOKUP(C457,Opportunity!$A$1:$E$487,3,0)</f>
        <v>479</v>
      </c>
      <c r="C457" s="1">
        <v>410</v>
      </c>
      <c r="D457" s="1" t="str">
        <f>+VLOOKUP(F457,'Sales Stage'!$A$1:$C$6,3,0)</f>
        <v>Lead</v>
      </c>
      <c r="E457" s="5">
        <f>+VLOOKUP(F457,'Sales Stage'!$A$1:$C$6,2,0)</f>
        <v>0.1</v>
      </c>
      <c r="F457" s="1">
        <v>1</v>
      </c>
      <c r="G457" s="1" t="str">
        <f>VLOOKUP(J457,Account!$A$1:$D$358,2,0)</f>
        <v>Rancan</v>
      </c>
      <c r="H457" s="1" t="str">
        <f>+VLOOKUP(J457,Account!$A$1:$C$358,3,0)</f>
        <v>Central</v>
      </c>
      <c r="I457" s="1" t="str">
        <f>+VLOOKUP(J457,Account!$A$1:$D$358,4,0)</f>
        <v>Strategic</v>
      </c>
      <c r="J457" s="1">
        <v>321</v>
      </c>
      <c r="K457" s="1" t="str">
        <f>VLOOKUP(M457,Partner!$A$1:$C$102,3,0)</f>
        <v>Yes</v>
      </c>
      <c r="L457" s="1" t="str">
        <f>VLOOKUP(M457,Partner!$A$1:$B$102,2,0)</f>
        <v>Flexzim</v>
      </c>
      <c r="M457" s="1">
        <v>87</v>
      </c>
      <c r="N457" s="1" t="str">
        <f>+VLOOKUP(O457,Product!$A$1:$B$26,2,0)</f>
        <v>Magis</v>
      </c>
      <c r="O457" s="1">
        <v>12</v>
      </c>
      <c r="P457" s="11">
        <v>11473089</v>
      </c>
      <c r="Q457" s="3">
        <v>1147308.8999999999</v>
      </c>
      <c r="R457" s="1">
        <v>41832</v>
      </c>
      <c r="S457" s="4">
        <v>476.45763888888899</v>
      </c>
      <c r="T457" s="1">
        <v>2015</v>
      </c>
      <c r="U457" s="1">
        <v>10</v>
      </c>
      <c r="V457" s="1" t="s">
        <v>1011</v>
      </c>
    </row>
    <row r="458" spans="1:22" x14ac:dyDescent="0.25">
      <c r="A458" t="str">
        <f>VLOOKUP(C458,Opportunity!$A$1:$E$487,5,0)</f>
        <v>Medium</v>
      </c>
      <c r="B458">
        <f>VLOOKUP(C458,Opportunity!$A$1:$E$487,3,0)</f>
        <v>249</v>
      </c>
      <c r="C458" s="1">
        <v>471</v>
      </c>
      <c r="D458" s="1" t="str">
        <f>+VLOOKUP(F458,'Sales Stage'!$A$1:$C$6,3,0)</f>
        <v>Lead</v>
      </c>
      <c r="E458" s="5">
        <f>+VLOOKUP(F458,'Sales Stage'!$A$1:$C$6,2,0)</f>
        <v>0.1</v>
      </c>
      <c r="F458" s="1">
        <v>1</v>
      </c>
      <c r="G458" s="1" t="str">
        <f>VLOOKUP(J458,Account!$A$1:$D$358,2,0)</f>
        <v>Canhouse</v>
      </c>
      <c r="H458" s="1" t="str">
        <f>+VLOOKUP(J458,Account!$A$1:$C$358,3,0)</f>
        <v>East</v>
      </c>
      <c r="I458" s="1" t="str">
        <f>+VLOOKUP(J458,Account!$A$1:$D$358,4,0)</f>
        <v>Large</v>
      </c>
      <c r="J458" s="1">
        <v>351</v>
      </c>
      <c r="K458" s="1" t="str">
        <f>VLOOKUP(M458,Partner!$A$1:$C$102,3,0)</f>
        <v>Yes</v>
      </c>
      <c r="L458" s="1" t="str">
        <f>VLOOKUP(M458,Partner!$A$1:$B$102,2,0)</f>
        <v>Tripplenix</v>
      </c>
      <c r="M458" s="1">
        <v>100</v>
      </c>
      <c r="N458" s="1" t="str">
        <f>+VLOOKUP(O458,Product!$A$1:$B$26,2,0)</f>
        <v>Talus</v>
      </c>
      <c r="O458" s="1">
        <v>19</v>
      </c>
      <c r="P458" s="11">
        <v>4082052</v>
      </c>
      <c r="Q458" s="3">
        <v>408205.2</v>
      </c>
      <c r="R458" s="1">
        <v>41913</v>
      </c>
      <c r="S458" s="4">
        <v>395.45763888888899</v>
      </c>
      <c r="T458" s="1">
        <v>2015</v>
      </c>
      <c r="U458" s="1">
        <v>10</v>
      </c>
      <c r="V458" s="1" t="s">
        <v>1011</v>
      </c>
    </row>
    <row r="459" spans="1:22" x14ac:dyDescent="0.25">
      <c r="A459" t="str">
        <f>VLOOKUP(C459,Opportunity!$A$1:$E$487,5,0)</f>
        <v>Large</v>
      </c>
      <c r="B459">
        <f>VLOOKUP(C459,Opportunity!$A$1:$E$487,3,0)</f>
        <v>351</v>
      </c>
      <c r="C459" s="1">
        <v>15</v>
      </c>
      <c r="D459" s="1" t="str">
        <f>+VLOOKUP(F459,'Sales Stage'!$A$1:$C$6,3,0)</f>
        <v>Lead</v>
      </c>
      <c r="E459" s="5">
        <f>+VLOOKUP(F459,'Sales Stage'!$A$1:$C$6,2,0)</f>
        <v>0.1</v>
      </c>
      <c r="F459" s="1">
        <v>1</v>
      </c>
      <c r="G459" s="1" t="str">
        <f>VLOOKUP(J459,Account!$A$1:$D$358,2,0)</f>
        <v>Icecore</v>
      </c>
      <c r="H459" s="1" t="str">
        <f>+VLOOKUP(J459,Account!$A$1:$C$358,3,0)</f>
        <v>East</v>
      </c>
      <c r="I459" s="1" t="str">
        <f>+VLOOKUP(J459,Account!$A$1:$D$358,4,0)</f>
        <v>Small &amp; Medium</v>
      </c>
      <c r="J459" s="1">
        <v>15</v>
      </c>
      <c r="K459" s="1" t="str">
        <f>VLOOKUP(M459,Partner!$A$1:$C$102,3,0)</f>
        <v>Yes</v>
      </c>
      <c r="L459" s="1" t="str">
        <f>VLOOKUP(M459,Partner!$A$1:$B$102,2,0)</f>
        <v>Ice-find</v>
      </c>
      <c r="M459" s="1">
        <v>11</v>
      </c>
      <c r="N459" s="1" t="str">
        <f>+VLOOKUP(O459,Product!$A$1:$B$26,2,0)</f>
        <v>Paratus</v>
      </c>
      <c r="O459" s="1">
        <v>15</v>
      </c>
      <c r="P459" s="11">
        <v>6171111</v>
      </c>
      <c r="Q459" s="3">
        <v>617111.1</v>
      </c>
      <c r="R459" s="1">
        <v>41694</v>
      </c>
      <c r="S459" s="4">
        <v>583.45763888888905</v>
      </c>
      <c r="T459" s="1">
        <v>2015</v>
      </c>
      <c r="U459" s="1">
        <v>9</v>
      </c>
      <c r="V459" s="1" t="s">
        <v>1014</v>
      </c>
    </row>
    <row r="460" spans="1:22" x14ac:dyDescent="0.25">
      <c r="A460" t="str">
        <f>VLOOKUP(C460,Opportunity!$A$1:$E$487,5,0)</f>
        <v>Large</v>
      </c>
      <c r="B460">
        <f>VLOOKUP(C460,Opportunity!$A$1:$E$487,3,0)</f>
        <v>460</v>
      </c>
      <c r="C460" s="1">
        <v>26</v>
      </c>
      <c r="D460" s="1" t="str">
        <f>+VLOOKUP(F460,'Sales Stage'!$A$1:$C$6,3,0)</f>
        <v>Lead</v>
      </c>
      <c r="E460" s="5">
        <f>+VLOOKUP(F460,'Sales Stage'!$A$1:$C$6,2,0)</f>
        <v>0.1</v>
      </c>
      <c r="F460" s="1">
        <v>1</v>
      </c>
      <c r="G460" s="1" t="str">
        <f>VLOOKUP(J460,Account!$A$1:$D$358,2,0)</f>
        <v>Zummaline</v>
      </c>
      <c r="H460" s="1" t="str">
        <f>+VLOOKUP(J460,Account!$A$1:$C$358,3,0)</f>
        <v>Central</v>
      </c>
      <c r="I460" s="1" t="str">
        <f>+VLOOKUP(J460,Account!$A$1:$D$358,4,0)</f>
        <v>Strategic</v>
      </c>
      <c r="J460" s="1">
        <v>26</v>
      </c>
      <c r="K460" s="1" t="str">
        <f>VLOOKUP(M460,Partner!$A$1:$C$102,3,0)</f>
        <v>Yes</v>
      </c>
      <c r="L460" s="1" t="str">
        <f>VLOOKUP(M460,Partner!$A$1:$B$102,2,0)</f>
        <v>Stimsanlux</v>
      </c>
      <c r="M460" s="1">
        <v>18</v>
      </c>
      <c r="N460" s="1" t="str">
        <f>+VLOOKUP(O460,Product!$A$1:$B$26,2,0)</f>
        <v>Habitus</v>
      </c>
      <c r="O460" s="1">
        <v>8</v>
      </c>
      <c r="P460" s="11">
        <v>9777612</v>
      </c>
      <c r="Q460" s="3">
        <v>977761.2</v>
      </c>
      <c r="R460" s="1">
        <v>41824</v>
      </c>
      <c r="S460" s="4">
        <v>453.45763888888899</v>
      </c>
      <c r="T460" s="1">
        <v>2015</v>
      </c>
      <c r="U460" s="1">
        <v>9</v>
      </c>
      <c r="V460" s="1" t="s">
        <v>1014</v>
      </c>
    </row>
    <row r="461" spans="1:22" x14ac:dyDescent="0.25">
      <c r="A461" t="str">
        <f>VLOOKUP(C461,Opportunity!$A$1:$E$487,5,0)</f>
        <v>Medium</v>
      </c>
      <c r="B461">
        <f>VLOOKUP(C461,Opportunity!$A$1:$E$487,3,0)</f>
        <v>174</v>
      </c>
      <c r="C461" s="1">
        <v>478</v>
      </c>
      <c r="D461" s="1" t="str">
        <f>+VLOOKUP(F461,'Sales Stage'!$A$1:$C$6,3,0)</f>
        <v>Lead</v>
      </c>
      <c r="E461" s="5">
        <f>+VLOOKUP(F461,'Sales Stage'!$A$1:$C$6,2,0)</f>
        <v>0.1</v>
      </c>
      <c r="F461" s="1">
        <v>1</v>
      </c>
      <c r="G461" s="1" t="str">
        <f>VLOOKUP(J461,Account!$A$1:$D$358,2,0)</f>
        <v>highdom</v>
      </c>
      <c r="H461" s="1" t="str">
        <f>+VLOOKUP(J461,Account!$A$1:$C$358,3,0)</f>
        <v>Central</v>
      </c>
      <c r="I461" s="1" t="str">
        <f>+VLOOKUP(J461,Account!$A$1:$D$358,4,0)</f>
        <v>Strategic</v>
      </c>
      <c r="J461" s="1">
        <v>354</v>
      </c>
      <c r="K461" s="1" t="str">
        <f>VLOOKUP(M461,Partner!$A$1:$C$102,3,0)</f>
        <v>Yes</v>
      </c>
      <c r="L461" s="1" t="str">
        <f>VLOOKUP(M461,Partner!$A$1:$B$102,2,0)</f>
        <v>Canezap</v>
      </c>
      <c r="M461" s="1">
        <v>9</v>
      </c>
      <c r="N461" s="1" t="str">
        <f>+VLOOKUP(O461,Product!$A$1:$B$26,2,0)</f>
        <v>Ignis</v>
      </c>
      <c r="O461" s="1">
        <v>9</v>
      </c>
      <c r="P461" s="11">
        <v>2676258</v>
      </c>
      <c r="Q461" s="3">
        <v>267625.8</v>
      </c>
      <c r="R461" s="1">
        <v>41678</v>
      </c>
      <c r="S461" s="4">
        <v>599.45763888888905</v>
      </c>
      <c r="T461" s="1">
        <v>2015</v>
      </c>
      <c r="U461" s="1">
        <v>9</v>
      </c>
      <c r="V461" s="1" t="s">
        <v>1014</v>
      </c>
    </row>
    <row r="462" spans="1:22" x14ac:dyDescent="0.25">
      <c r="A462" t="str">
        <f>VLOOKUP(C462,Opportunity!$A$1:$E$487,5,0)</f>
        <v>Large</v>
      </c>
      <c r="B462">
        <f>VLOOKUP(C462,Opportunity!$A$1:$E$487,3,0)</f>
        <v>357</v>
      </c>
      <c r="C462" s="1">
        <v>31</v>
      </c>
      <c r="D462" s="1" t="str">
        <f>+VLOOKUP(F462,'Sales Stage'!$A$1:$C$6,3,0)</f>
        <v>Lead</v>
      </c>
      <c r="E462" s="5">
        <f>+VLOOKUP(F462,'Sales Stage'!$A$1:$C$6,2,0)</f>
        <v>0.1</v>
      </c>
      <c r="F462" s="1">
        <v>1</v>
      </c>
      <c r="G462" s="1" t="str">
        <f>VLOOKUP(J462,Account!$A$1:$D$358,2,0)</f>
        <v>Zoogreen</v>
      </c>
      <c r="H462" s="1" t="str">
        <f>+VLOOKUP(J462,Account!$A$1:$C$358,3,0)</f>
        <v>East</v>
      </c>
      <c r="I462" s="1" t="str">
        <f>+VLOOKUP(J462,Account!$A$1:$D$358,4,0)</f>
        <v>Strategic</v>
      </c>
      <c r="J462" s="1">
        <v>31</v>
      </c>
      <c r="K462" s="1" t="str">
        <f>VLOOKUP(M462,Partner!$A$1:$C$102,3,0)</f>
        <v>Yes</v>
      </c>
      <c r="L462" s="1" t="str">
        <f>VLOOKUP(M462,Partner!$A$1:$B$102,2,0)</f>
        <v>Free-electronics</v>
      </c>
      <c r="M462" s="1">
        <v>13</v>
      </c>
      <c r="N462" s="1" t="str">
        <f>+VLOOKUP(O462,Product!$A$1:$B$26,2,0)</f>
        <v>Paratus</v>
      </c>
      <c r="O462" s="1">
        <v>15</v>
      </c>
      <c r="P462" s="11">
        <v>6306225</v>
      </c>
      <c r="Q462" s="3">
        <v>630622.5</v>
      </c>
      <c r="R462" s="1">
        <v>41787</v>
      </c>
      <c r="S462" s="4">
        <v>490.45763888888899</v>
      </c>
      <c r="T462" s="1">
        <v>2015</v>
      </c>
      <c r="U462" s="1">
        <v>9</v>
      </c>
      <c r="V462" s="1" t="s">
        <v>1014</v>
      </c>
    </row>
    <row r="463" spans="1:22" x14ac:dyDescent="0.25">
      <c r="A463" t="str">
        <f>VLOOKUP(C463,Opportunity!$A$1:$E$487,5,0)</f>
        <v>Large</v>
      </c>
      <c r="B463">
        <f>VLOOKUP(C463,Opportunity!$A$1:$E$487,3,0)</f>
        <v>411</v>
      </c>
      <c r="C463" s="1">
        <v>361</v>
      </c>
      <c r="D463" s="1" t="str">
        <f>+VLOOKUP(F463,'Sales Stage'!$A$1:$C$6,3,0)</f>
        <v>Lead</v>
      </c>
      <c r="E463" s="5">
        <f>+VLOOKUP(F463,'Sales Stage'!$A$1:$C$6,2,0)</f>
        <v>0.1</v>
      </c>
      <c r="F463" s="1">
        <v>1</v>
      </c>
      <c r="G463" s="1" t="str">
        <f>VLOOKUP(J463,Account!$A$1:$D$358,2,0)</f>
        <v>Qvodex</v>
      </c>
      <c r="H463" s="1" t="str">
        <f>+VLOOKUP(J463,Account!$A$1:$C$358,3,0)</f>
        <v>Central</v>
      </c>
      <c r="I463" s="1" t="str">
        <f>+VLOOKUP(J463,Account!$A$1:$D$358,4,0)</f>
        <v>Large</v>
      </c>
      <c r="J463" s="1">
        <v>282</v>
      </c>
      <c r="K463" s="1" t="str">
        <f>VLOOKUP(M463,Partner!$A$1:$C$102,3,0)</f>
        <v>Yes</v>
      </c>
      <c r="L463" s="1" t="str">
        <f>VLOOKUP(M463,Partner!$A$1:$B$102,2,0)</f>
        <v>Duotechi</v>
      </c>
      <c r="M463" s="1">
        <v>83</v>
      </c>
      <c r="N463" s="1" t="str">
        <f>+VLOOKUP(O463,Product!$A$1:$B$26,2,0)</f>
        <v>Nimis</v>
      </c>
      <c r="O463" s="1">
        <v>13</v>
      </c>
      <c r="P463" s="11">
        <v>7768660</v>
      </c>
      <c r="Q463" s="3">
        <v>776866</v>
      </c>
      <c r="R463" s="1">
        <v>41805</v>
      </c>
      <c r="S463" s="4">
        <v>472.45763888888899</v>
      </c>
      <c r="T463" s="1">
        <v>2015</v>
      </c>
      <c r="U463" s="1">
        <v>9</v>
      </c>
      <c r="V463" s="1" t="s">
        <v>1014</v>
      </c>
    </row>
    <row r="464" spans="1:22" x14ac:dyDescent="0.25">
      <c r="A464" t="str">
        <f>VLOOKUP(C464,Opportunity!$A$1:$E$487,5,0)</f>
        <v>Large</v>
      </c>
      <c r="B464">
        <f>VLOOKUP(C464,Opportunity!$A$1:$E$487,3,0)</f>
        <v>368</v>
      </c>
      <c r="C464" s="1">
        <v>132</v>
      </c>
      <c r="D464" s="1" t="str">
        <f>+VLOOKUP(F464,'Sales Stage'!$A$1:$C$6,3,0)</f>
        <v>Lead</v>
      </c>
      <c r="E464" s="5">
        <f>+VLOOKUP(F464,'Sales Stage'!$A$1:$C$6,2,0)</f>
        <v>0.1</v>
      </c>
      <c r="F464" s="1">
        <v>1</v>
      </c>
      <c r="G464" s="1" t="str">
        <f>VLOOKUP(J464,Account!$A$1:$D$358,2,0)</f>
        <v>Voyarondax</v>
      </c>
      <c r="H464" s="1" t="str">
        <f>+VLOOKUP(J464,Account!$A$1:$C$358,3,0)</f>
        <v>Central</v>
      </c>
      <c r="I464" s="1" t="str">
        <f>+VLOOKUP(J464,Account!$A$1:$D$358,4,0)</f>
        <v>Strategic</v>
      </c>
      <c r="J464" s="1">
        <v>62</v>
      </c>
      <c r="K464" s="1" t="str">
        <f>VLOOKUP(M464,Partner!$A$1:$C$102,3,0)</f>
        <v>Yes</v>
      </c>
      <c r="L464" s="1" t="str">
        <f>VLOOKUP(M464,Partner!$A$1:$B$102,2,0)</f>
        <v>Quo-planet</v>
      </c>
      <c r="M464" s="1">
        <v>45</v>
      </c>
      <c r="N464" s="1" t="str">
        <f>+VLOOKUP(O464,Product!$A$1:$B$26,2,0)</f>
        <v>Talus</v>
      </c>
      <c r="O464" s="1">
        <v>19</v>
      </c>
      <c r="P464" s="11">
        <v>6531368</v>
      </c>
      <c r="Q464" s="3">
        <v>653136.80000000005</v>
      </c>
      <c r="R464" s="1">
        <v>41644</v>
      </c>
      <c r="S464" s="4">
        <v>603.45763888888905</v>
      </c>
      <c r="T464" s="1">
        <v>2015</v>
      </c>
      <c r="U464" s="1">
        <v>8</v>
      </c>
      <c r="V464" s="1" t="s">
        <v>1004</v>
      </c>
    </row>
    <row r="465" spans="1:22" x14ac:dyDescent="0.25">
      <c r="A465" t="str">
        <f>VLOOKUP(C465,Opportunity!$A$1:$E$487,5,0)</f>
        <v>Large</v>
      </c>
      <c r="B465">
        <f>VLOOKUP(C465,Opportunity!$A$1:$E$487,3,0)</f>
        <v>453</v>
      </c>
      <c r="C465" s="1">
        <v>131</v>
      </c>
      <c r="D465" s="1" t="str">
        <f>+VLOOKUP(F465,'Sales Stage'!$A$1:$C$6,3,0)</f>
        <v>Lead</v>
      </c>
      <c r="E465" s="5">
        <f>+VLOOKUP(F465,'Sales Stage'!$A$1:$C$6,2,0)</f>
        <v>0.1</v>
      </c>
      <c r="F465" s="1">
        <v>1</v>
      </c>
      <c r="G465" s="1" t="str">
        <f>VLOOKUP(J465,Account!$A$1:$D$358,2,0)</f>
        <v>Can-lab</v>
      </c>
      <c r="H465" s="1" t="str">
        <f>+VLOOKUP(J465,Account!$A$1:$C$358,3,0)</f>
        <v>Central</v>
      </c>
      <c r="I465" s="1" t="str">
        <f>+VLOOKUP(J465,Account!$A$1:$D$358,4,0)</f>
        <v>Strategic</v>
      </c>
      <c r="J465" s="1">
        <v>108</v>
      </c>
      <c r="K465" s="1" t="str">
        <f>VLOOKUP(M465,Partner!$A$1:$C$102,3,0)</f>
        <v>Yes</v>
      </c>
      <c r="L465" s="1" t="str">
        <f>VLOOKUP(M465,Partner!$A$1:$B$102,2,0)</f>
        <v>Quo-planet</v>
      </c>
      <c r="M465" s="1">
        <v>45</v>
      </c>
      <c r="N465" s="1" t="str">
        <f>+VLOOKUP(O465,Product!$A$1:$B$26,2,0)</f>
        <v>Umbra</v>
      </c>
      <c r="O465" s="1">
        <v>20</v>
      </c>
      <c r="P465" s="11">
        <v>9423322</v>
      </c>
      <c r="Q465" s="3">
        <v>942332.2</v>
      </c>
      <c r="R465" s="1">
        <v>41792</v>
      </c>
      <c r="S465" s="4">
        <v>455.45763888888899</v>
      </c>
      <c r="T465" s="1">
        <v>2015</v>
      </c>
      <c r="U465" s="1">
        <v>8</v>
      </c>
      <c r="V465" s="1" t="s">
        <v>1004</v>
      </c>
    </row>
    <row r="466" spans="1:22" x14ac:dyDescent="0.25">
      <c r="A466" t="str">
        <f>VLOOKUP(C466,Opportunity!$A$1:$E$487,5,0)</f>
        <v>Large</v>
      </c>
      <c r="B466">
        <f>VLOOKUP(C466,Opportunity!$A$1:$E$487,3,0)</f>
        <v>419</v>
      </c>
      <c r="C466" s="1">
        <v>226</v>
      </c>
      <c r="D466" s="1" t="str">
        <f>+VLOOKUP(F466,'Sales Stage'!$A$1:$C$6,3,0)</f>
        <v>Lead</v>
      </c>
      <c r="E466" s="5">
        <f>+VLOOKUP(F466,'Sales Stage'!$A$1:$C$6,2,0)</f>
        <v>0.1</v>
      </c>
      <c r="F466" s="1">
        <v>1</v>
      </c>
      <c r="G466" s="1" t="str">
        <f>VLOOKUP(J466,Account!$A$1:$D$358,2,0)</f>
        <v>kinex</v>
      </c>
      <c r="H466" s="1" t="str">
        <f>+VLOOKUP(J466,Account!$A$1:$C$358,3,0)</f>
        <v>West</v>
      </c>
      <c r="I466" s="1" t="str">
        <f>+VLOOKUP(J466,Account!$A$1:$D$358,4,0)</f>
        <v>Large</v>
      </c>
      <c r="J466" s="1">
        <v>178</v>
      </c>
      <c r="K466" s="1" t="str">
        <f>VLOOKUP(M466,Partner!$A$1:$C$102,3,0)</f>
        <v>Yes</v>
      </c>
      <c r="L466" s="1" t="str">
        <f>VLOOKUP(M466,Partner!$A$1:$B$102,2,0)</f>
        <v>Is-technology</v>
      </c>
      <c r="M466" s="1">
        <v>12</v>
      </c>
      <c r="N466" s="1" t="str">
        <f>+VLOOKUP(O466,Product!$A$1:$B$26,2,0)</f>
        <v>Maximus</v>
      </c>
      <c r="O466" s="1">
        <v>25</v>
      </c>
      <c r="P466" s="11">
        <v>8223511</v>
      </c>
      <c r="Q466" s="3">
        <v>822351.1</v>
      </c>
      <c r="R466" s="1">
        <v>41873</v>
      </c>
      <c r="S466" s="4">
        <v>374.45763888888899</v>
      </c>
      <c r="T466" s="1">
        <v>2015</v>
      </c>
      <c r="U466" s="1">
        <v>8</v>
      </c>
      <c r="V466" s="1" t="s">
        <v>1004</v>
      </c>
    </row>
    <row r="467" spans="1:22" x14ac:dyDescent="0.25">
      <c r="A467" t="str">
        <f>VLOOKUP(C467,Opportunity!$A$1:$E$487,5,0)</f>
        <v>Large</v>
      </c>
      <c r="B467">
        <f>VLOOKUP(C467,Opportunity!$A$1:$E$487,3,0)</f>
        <v>333</v>
      </c>
      <c r="C467" s="1">
        <v>107</v>
      </c>
      <c r="D467" s="1" t="str">
        <f>+VLOOKUP(F467,'Sales Stage'!$A$1:$C$6,3,0)</f>
        <v>Lead</v>
      </c>
      <c r="E467" s="5">
        <f>+VLOOKUP(F467,'Sales Stage'!$A$1:$C$6,2,0)</f>
        <v>0.1</v>
      </c>
      <c r="F467" s="1">
        <v>1</v>
      </c>
      <c r="G467" s="1" t="str">
        <f>VLOOKUP(J467,Account!$A$1:$D$358,2,0)</f>
        <v>Redzim</v>
      </c>
      <c r="H467" s="1" t="str">
        <f>+VLOOKUP(J467,Account!$A$1:$C$358,3,0)</f>
        <v>East</v>
      </c>
      <c r="I467" s="1" t="str">
        <f>+VLOOKUP(J467,Account!$A$1:$D$358,4,0)</f>
        <v>Small &amp; Medium</v>
      </c>
      <c r="J467" s="1">
        <v>92</v>
      </c>
      <c r="K467" s="1" t="str">
        <f>VLOOKUP(M467,Partner!$A$1:$C$102,3,0)</f>
        <v>Yes</v>
      </c>
      <c r="L467" s="1" t="str">
        <f>VLOOKUP(M467,Partner!$A$1:$B$102,2,0)</f>
        <v>Unaquoing</v>
      </c>
      <c r="M467" s="1">
        <v>35</v>
      </c>
      <c r="N467" s="1" t="str">
        <f>+VLOOKUP(O467,Product!$A$1:$B$26,2,0)</f>
        <v>Omins</v>
      </c>
      <c r="O467" s="1">
        <v>14</v>
      </c>
      <c r="P467" s="11">
        <v>5786740</v>
      </c>
      <c r="Q467" s="3">
        <v>578674</v>
      </c>
      <c r="R467" s="1">
        <v>41723</v>
      </c>
      <c r="S467" s="4">
        <v>524.45763888888905</v>
      </c>
      <c r="T467" s="1">
        <v>2015</v>
      </c>
      <c r="U467" s="1">
        <v>8</v>
      </c>
      <c r="V467" s="1" t="s">
        <v>1004</v>
      </c>
    </row>
    <row r="468" spans="1:22" x14ac:dyDescent="0.25">
      <c r="A468" t="str">
        <f>VLOOKUP(C468,Opportunity!$A$1:$E$487,5,0)</f>
        <v>Small</v>
      </c>
      <c r="B468">
        <f>VLOOKUP(C468,Opportunity!$A$1:$E$487,3,0)</f>
        <v>161</v>
      </c>
      <c r="C468" s="1">
        <v>256</v>
      </c>
      <c r="D468" s="1" t="str">
        <f>+VLOOKUP(F468,'Sales Stage'!$A$1:$C$6,3,0)</f>
        <v>Lead</v>
      </c>
      <c r="E468" s="5">
        <f>+VLOOKUP(F468,'Sales Stage'!$A$1:$C$6,2,0)</f>
        <v>0.1</v>
      </c>
      <c r="F468" s="1">
        <v>1</v>
      </c>
      <c r="G468" s="1" t="str">
        <f>VLOOKUP(J468,Account!$A$1:$D$358,2,0)</f>
        <v>Unofind</v>
      </c>
      <c r="H468" s="1" t="str">
        <f>+VLOOKUP(J468,Account!$A$1:$C$358,3,0)</f>
        <v>East</v>
      </c>
      <c r="I468" s="1" t="str">
        <f>+VLOOKUP(J468,Account!$A$1:$D$358,4,0)</f>
        <v>Strategic</v>
      </c>
      <c r="J468" s="1">
        <v>205</v>
      </c>
      <c r="K468" s="1" t="str">
        <f>VLOOKUP(M468,Partner!$A$1:$C$102,3,0)</f>
        <v>Yes</v>
      </c>
      <c r="L468" s="1" t="str">
        <f>VLOOKUP(M468,Partner!$A$1:$B$102,2,0)</f>
        <v>Ventolane</v>
      </c>
      <c r="M468" s="1">
        <v>33</v>
      </c>
      <c r="N468" s="1" t="str">
        <f>+VLOOKUP(O468,Product!$A$1:$B$26,2,0)</f>
        <v>Gratus</v>
      </c>
      <c r="O468" s="1">
        <v>7</v>
      </c>
      <c r="P468" s="11">
        <v>2435557</v>
      </c>
      <c r="Q468" s="3">
        <v>243555.7</v>
      </c>
      <c r="R468" s="1">
        <v>41864</v>
      </c>
      <c r="S468" s="4">
        <v>383.45763888888899</v>
      </c>
      <c r="T468" s="1">
        <v>2015</v>
      </c>
      <c r="U468" s="1">
        <v>8</v>
      </c>
      <c r="V468" s="1" t="s">
        <v>1004</v>
      </c>
    </row>
    <row r="469" spans="1:22" x14ac:dyDescent="0.25">
      <c r="A469" t="str">
        <f>VLOOKUP(C469,Opportunity!$A$1:$E$487,5,0)</f>
        <v>Large</v>
      </c>
      <c r="B469">
        <f>VLOOKUP(C469,Opportunity!$A$1:$E$487,3,0)</f>
        <v>371</v>
      </c>
      <c r="C469" s="1">
        <v>25</v>
      </c>
      <c r="D469" s="1" t="str">
        <f>+VLOOKUP(F469,'Sales Stage'!$A$1:$C$6,3,0)</f>
        <v>Lead</v>
      </c>
      <c r="E469" s="5">
        <f>+VLOOKUP(F469,'Sales Stage'!$A$1:$C$6,2,0)</f>
        <v>0.1</v>
      </c>
      <c r="F469" s="1">
        <v>1</v>
      </c>
      <c r="G469" s="1" t="str">
        <f>VLOOKUP(J469,Account!$A$1:$D$358,2,0)</f>
        <v>Redsollane</v>
      </c>
      <c r="H469" s="1" t="str">
        <f>+VLOOKUP(J469,Account!$A$1:$C$358,3,0)</f>
        <v>East</v>
      </c>
      <c r="I469" s="1" t="str">
        <f>+VLOOKUP(J469,Account!$A$1:$D$358,4,0)</f>
        <v>Small &amp; Medium</v>
      </c>
      <c r="J469" s="1">
        <v>25</v>
      </c>
      <c r="K469" s="1" t="str">
        <f>VLOOKUP(M469,Partner!$A$1:$C$102,3,0)</f>
        <v>Yes</v>
      </c>
      <c r="L469" s="1" t="str">
        <f>VLOOKUP(M469,Partner!$A$1:$B$102,2,0)</f>
        <v>Joblamcon</v>
      </c>
      <c r="M469" s="1">
        <v>3</v>
      </c>
      <c r="N469" s="1" t="str">
        <f>+VLOOKUP(O469,Product!$A$1:$B$26,2,0)</f>
        <v>Basium</v>
      </c>
      <c r="O469" s="1">
        <v>2</v>
      </c>
      <c r="P469" s="11">
        <v>6628642</v>
      </c>
      <c r="Q469" s="3">
        <v>662864.19999999995</v>
      </c>
      <c r="R469" s="1">
        <v>41787</v>
      </c>
      <c r="S469" s="4">
        <v>490.45763888888899</v>
      </c>
      <c r="T469" s="1">
        <v>2015</v>
      </c>
      <c r="U469" s="1">
        <v>9</v>
      </c>
      <c r="V469" s="1" t="s">
        <v>1014</v>
      </c>
    </row>
    <row r="470" spans="1:22" x14ac:dyDescent="0.25">
      <c r="A470" t="str">
        <f>VLOOKUP(C470,Opportunity!$A$1:$E$487,5,0)</f>
        <v>Small</v>
      </c>
      <c r="B470">
        <f>VLOOKUP(C470,Opportunity!$A$1:$E$487,3,0)</f>
        <v>151</v>
      </c>
      <c r="C470" s="1">
        <v>215</v>
      </c>
      <c r="D470" s="1" t="str">
        <f>+VLOOKUP(F470,'Sales Stage'!$A$1:$C$6,3,0)</f>
        <v>Lead</v>
      </c>
      <c r="E470" s="5">
        <f>+VLOOKUP(F470,'Sales Stage'!$A$1:$C$6,2,0)</f>
        <v>0.1</v>
      </c>
      <c r="F470" s="1">
        <v>1</v>
      </c>
      <c r="G470" s="1" t="str">
        <f>VLOOKUP(J470,Account!$A$1:$D$358,2,0)</f>
        <v>Movelux</v>
      </c>
      <c r="H470" s="1" t="str">
        <f>+VLOOKUP(J470,Account!$A$1:$C$358,3,0)</f>
        <v>East</v>
      </c>
      <c r="I470" s="1" t="str">
        <f>+VLOOKUP(J470,Account!$A$1:$D$358,4,0)</f>
        <v>Small &amp; Medium</v>
      </c>
      <c r="J470" s="1">
        <v>171</v>
      </c>
      <c r="K470" s="1" t="str">
        <f>VLOOKUP(M470,Partner!$A$1:$C$102,3,0)</f>
        <v>Yes</v>
      </c>
      <c r="L470" s="1" t="str">
        <f>VLOOKUP(M470,Partner!$A$1:$B$102,2,0)</f>
        <v>Xx-trans</v>
      </c>
      <c r="M470" s="1">
        <v>59</v>
      </c>
      <c r="N470" s="1" t="str">
        <f>+VLOOKUP(O470,Product!$A$1:$B$26,2,0)</f>
        <v>Eligo</v>
      </c>
      <c r="O470" s="1">
        <v>5</v>
      </c>
      <c r="P470" s="11">
        <v>2282630</v>
      </c>
      <c r="Q470" s="3">
        <v>228263</v>
      </c>
      <c r="R470" s="1">
        <v>41668</v>
      </c>
      <c r="S470" s="4">
        <v>639.45763888888905</v>
      </c>
      <c r="T470" s="1">
        <v>2015</v>
      </c>
      <c r="U470" s="1">
        <v>10</v>
      </c>
      <c r="V470" s="1" t="s">
        <v>1011</v>
      </c>
    </row>
    <row r="471" spans="1:22" x14ac:dyDescent="0.25">
      <c r="A471" t="str">
        <f>VLOOKUP(C471,Opportunity!$A$1:$E$487,5,0)</f>
        <v>Large</v>
      </c>
      <c r="B471">
        <f>VLOOKUP(C471,Opportunity!$A$1:$E$487,3,0)</f>
        <v>355</v>
      </c>
      <c r="C471" s="1">
        <v>270</v>
      </c>
      <c r="D471" s="1" t="str">
        <f>+VLOOKUP(F471,'Sales Stage'!$A$1:$C$6,3,0)</f>
        <v>Lead</v>
      </c>
      <c r="E471" s="5">
        <f>+VLOOKUP(F471,'Sales Stage'!$A$1:$C$6,2,0)</f>
        <v>0.1</v>
      </c>
      <c r="F471" s="1">
        <v>1</v>
      </c>
      <c r="G471" s="1" t="str">
        <f>VLOOKUP(J471,Account!$A$1:$D$358,2,0)</f>
        <v>Contom</v>
      </c>
      <c r="H471" s="1" t="str">
        <f>+VLOOKUP(J471,Account!$A$1:$C$358,3,0)</f>
        <v>West</v>
      </c>
      <c r="I471" s="1" t="str">
        <f>+VLOOKUP(J471,Account!$A$1:$D$358,4,0)</f>
        <v>Small &amp; Medium</v>
      </c>
      <c r="J471" s="1">
        <v>214</v>
      </c>
      <c r="K471" s="1" t="str">
        <f>VLOOKUP(M471,Partner!$A$1:$C$102,3,0)</f>
        <v>Yes</v>
      </c>
      <c r="L471" s="1" t="str">
        <f>VLOOKUP(M471,Partner!$A$1:$B$102,2,0)</f>
        <v>Zummedtech</v>
      </c>
      <c r="M471" s="1">
        <v>70</v>
      </c>
      <c r="N471" s="1" t="str">
        <f>+VLOOKUP(O471,Product!$A$1:$B$26,2,0)</f>
        <v>Juvenis</v>
      </c>
      <c r="O471" s="1">
        <v>10</v>
      </c>
      <c r="P471" s="11">
        <v>6238359</v>
      </c>
      <c r="Q471" s="3">
        <v>623835.9</v>
      </c>
      <c r="R471" s="1">
        <v>41735</v>
      </c>
      <c r="S471" s="4">
        <v>542.45763888888905</v>
      </c>
      <c r="T471" s="1">
        <v>2015</v>
      </c>
      <c r="U471" s="1">
        <v>9</v>
      </c>
      <c r="V471" s="1" t="s">
        <v>1014</v>
      </c>
    </row>
    <row r="472" spans="1:22" x14ac:dyDescent="0.25">
      <c r="A472" t="str">
        <f>VLOOKUP(C472,Opportunity!$A$1:$E$487,5,0)</f>
        <v>Large</v>
      </c>
      <c r="B472">
        <f>VLOOKUP(C472,Opportunity!$A$1:$E$487,3,0)</f>
        <v>377</v>
      </c>
      <c r="C472" s="1">
        <v>16</v>
      </c>
      <c r="D472" s="1" t="str">
        <f>+VLOOKUP(F472,'Sales Stage'!$A$1:$C$6,3,0)</f>
        <v>Lead</v>
      </c>
      <c r="E472" s="5">
        <f>+VLOOKUP(F472,'Sales Stage'!$A$1:$C$6,2,0)</f>
        <v>0.1</v>
      </c>
      <c r="F472" s="1">
        <v>1</v>
      </c>
      <c r="G472" s="1" t="str">
        <f>VLOOKUP(J472,Account!$A$1:$D$358,2,0)</f>
        <v>zamholdings</v>
      </c>
      <c r="H472" s="1" t="str">
        <f>+VLOOKUP(J472,Account!$A$1:$C$358,3,0)</f>
        <v>East</v>
      </c>
      <c r="I472" s="1" t="str">
        <f>+VLOOKUP(J472,Account!$A$1:$D$358,4,0)</f>
        <v>Large</v>
      </c>
      <c r="J472" s="1">
        <v>16</v>
      </c>
      <c r="K472" s="1" t="str">
        <f>VLOOKUP(M472,Partner!$A$1:$C$102,3,0)</f>
        <v>Yes</v>
      </c>
      <c r="L472" s="1" t="str">
        <f>VLOOKUP(M472,Partner!$A$1:$B$102,2,0)</f>
        <v>Is-technology</v>
      </c>
      <c r="M472" s="1">
        <v>12</v>
      </c>
      <c r="N472" s="1" t="str">
        <f>+VLOOKUP(O472,Product!$A$1:$B$26,2,0)</f>
        <v>Campana</v>
      </c>
      <c r="O472" s="1">
        <v>3</v>
      </c>
      <c r="P472" s="11">
        <v>6746912</v>
      </c>
      <c r="Q472" s="3">
        <v>674691.2</v>
      </c>
      <c r="R472" s="1">
        <v>41710</v>
      </c>
      <c r="S472" s="4">
        <v>567.45763888888905</v>
      </c>
      <c r="T472" s="1">
        <v>2015</v>
      </c>
      <c r="U472" s="1">
        <v>9</v>
      </c>
      <c r="V472" s="1" t="s">
        <v>1014</v>
      </c>
    </row>
    <row r="473" spans="1:22" x14ac:dyDescent="0.25">
      <c r="A473" t="str">
        <f>VLOOKUP(C473,Opportunity!$A$1:$E$487,5,0)</f>
        <v>Small</v>
      </c>
      <c r="B473">
        <f>VLOOKUP(C473,Opportunity!$A$1:$E$487,3,0)</f>
        <v>38</v>
      </c>
      <c r="C473" s="1">
        <v>112</v>
      </c>
      <c r="D473" s="1" t="str">
        <f>+VLOOKUP(F473,'Sales Stage'!$A$1:$C$6,3,0)</f>
        <v>Lead</v>
      </c>
      <c r="E473" s="5">
        <f>+VLOOKUP(F473,'Sales Stage'!$A$1:$C$6,2,0)</f>
        <v>0.1</v>
      </c>
      <c r="F473" s="1">
        <v>1</v>
      </c>
      <c r="G473" s="1" t="str">
        <f>VLOOKUP(J473,Account!$A$1:$D$358,2,0)</f>
        <v>Sandubjob</v>
      </c>
      <c r="H473" s="1" t="str">
        <f>+VLOOKUP(J473,Account!$A$1:$C$358,3,0)</f>
        <v>East</v>
      </c>
      <c r="I473" s="1" t="str">
        <f>+VLOOKUP(J473,Account!$A$1:$D$358,4,0)</f>
        <v>Small &amp; Medium</v>
      </c>
      <c r="J473" s="1">
        <v>95</v>
      </c>
      <c r="K473" s="1" t="str">
        <f>VLOOKUP(M473,Partner!$A$1:$C$102,3,0)</f>
        <v>Yes</v>
      </c>
      <c r="L473" s="1" t="str">
        <f>VLOOKUP(M473,Partner!$A$1:$B$102,2,0)</f>
        <v>Tamhow</v>
      </c>
      <c r="M473" s="1">
        <v>37</v>
      </c>
      <c r="N473" s="1" t="str">
        <f>+VLOOKUP(O473,Product!$A$1:$B$26,2,0)</f>
        <v>Habitus</v>
      </c>
      <c r="O473" s="1">
        <v>8</v>
      </c>
      <c r="P473" s="11">
        <v>425004</v>
      </c>
      <c r="Q473" s="3">
        <v>42500.4</v>
      </c>
      <c r="R473" s="1">
        <v>41835</v>
      </c>
      <c r="S473" s="4">
        <v>406.29166666666401</v>
      </c>
      <c r="T473" s="1">
        <v>2015</v>
      </c>
      <c r="U473" s="1">
        <v>8</v>
      </c>
      <c r="V473" s="1" t="s">
        <v>1004</v>
      </c>
    </row>
    <row r="474" spans="1:22" x14ac:dyDescent="0.25">
      <c r="A474" t="str">
        <f>VLOOKUP(C474,Opportunity!$A$1:$E$487,5,0)</f>
        <v>Small</v>
      </c>
      <c r="B474">
        <f>VLOOKUP(C474,Opportunity!$A$1:$E$487,3,0)</f>
        <v>55</v>
      </c>
      <c r="C474" s="1">
        <v>261</v>
      </c>
      <c r="D474" s="1" t="str">
        <f>+VLOOKUP(F474,'Sales Stage'!$A$1:$C$6,3,0)</f>
        <v>Lead</v>
      </c>
      <c r="E474" s="5">
        <f>+VLOOKUP(F474,'Sales Stage'!$A$1:$C$6,2,0)</f>
        <v>0.1</v>
      </c>
      <c r="F474" s="1">
        <v>1</v>
      </c>
      <c r="G474" s="1" t="str">
        <f>VLOOKUP(J474,Account!$A$1:$D$358,2,0)</f>
        <v>Trustline</v>
      </c>
      <c r="H474" s="1" t="str">
        <f>+VLOOKUP(J474,Account!$A$1:$C$358,3,0)</f>
        <v>East</v>
      </c>
      <c r="I474" s="1" t="str">
        <f>+VLOOKUP(J474,Account!$A$1:$D$358,4,0)</f>
        <v>Large</v>
      </c>
      <c r="J474" s="1">
        <v>209</v>
      </c>
      <c r="K474" s="1" t="str">
        <f>VLOOKUP(M474,Partner!$A$1:$C$102,3,0)</f>
        <v>Yes</v>
      </c>
      <c r="L474" s="1" t="str">
        <f>VLOOKUP(M474,Partner!$A$1:$B$102,2,0)</f>
        <v>Trioice</v>
      </c>
      <c r="M474" s="1">
        <v>69</v>
      </c>
      <c r="N474" s="1" t="str">
        <f>+VLOOKUP(O474,Product!$A$1:$B$26,2,0)</f>
        <v>Eligo</v>
      </c>
      <c r="O474" s="1">
        <v>5</v>
      </c>
      <c r="P474" s="11">
        <v>702817</v>
      </c>
      <c r="Q474" s="3">
        <v>70281.7</v>
      </c>
      <c r="R474" s="1">
        <v>41737</v>
      </c>
      <c r="S474" s="4">
        <v>479.29166666666401</v>
      </c>
      <c r="T474" s="1">
        <v>2015</v>
      </c>
      <c r="U474" s="1">
        <v>7</v>
      </c>
      <c r="V474" s="1" t="s">
        <v>1012</v>
      </c>
    </row>
    <row r="475" spans="1:22" x14ac:dyDescent="0.25">
      <c r="A475" t="str">
        <f>VLOOKUP(C475,Opportunity!$A$1:$E$487,5,0)</f>
        <v>Large</v>
      </c>
      <c r="B475">
        <f>VLOOKUP(C475,Opportunity!$A$1:$E$487,3,0)</f>
        <v>412</v>
      </c>
      <c r="C475" s="1">
        <v>469</v>
      </c>
      <c r="D475" s="1" t="str">
        <f>+VLOOKUP(F475,'Sales Stage'!$A$1:$C$6,3,0)</f>
        <v>Lead</v>
      </c>
      <c r="E475" s="5">
        <f>+VLOOKUP(F475,'Sales Stage'!$A$1:$C$6,2,0)</f>
        <v>0.1</v>
      </c>
      <c r="F475" s="1">
        <v>1</v>
      </c>
      <c r="G475" s="1" t="str">
        <f>VLOOKUP(J475,Account!$A$1:$D$358,2,0)</f>
        <v>Trustline</v>
      </c>
      <c r="H475" s="1" t="str">
        <f>+VLOOKUP(J475,Account!$A$1:$C$358,3,0)</f>
        <v>East</v>
      </c>
      <c r="I475" s="1" t="str">
        <f>+VLOOKUP(J475,Account!$A$1:$D$358,4,0)</f>
        <v>Large</v>
      </c>
      <c r="J475" s="1">
        <v>209</v>
      </c>
      <c r="K475" s="1" t="str">
        <f>VLOOKUP(M475,Partner!$A$1:$C$102,3,0)</f>
        <v>Yes</v>
      </c>
      <c r="L475" s="1" t="str">
        <f>VLOOKUP(M475,Partner!$A$1:$B$102,2,0)</f>
        <v>Trioice</v>
      </c>
      <c r="M475" s="1">
        <v>69</v>
      </c>
      <c r="N475" s="1" t="str">
        <f>+VLOOKUP(O475,Product!$A$1:$B$26,2,0)</f>
        <v>Vero</v>
      </c>
      <c r="O475" s="1">
        <v>21</v>
      </c>
      <c r="P475" s="11">
        <v>7940991</v>
      </c>
      <c r="Q475" s="3">
        <v>794099.1</v>
      </c>
      <c r="R475" s="1">
        <v>41849</v>
      </c>
      <c r="S475" s="4">
        <v>367.29166666666401</v>
      </c>
      <c r="T475" s="1">
        <v>2015</v>
      </c>
      <c r="U475" s="1">
        <v>7</v>
      </c>
      <c r="V475" s="1" t="s">
        <v>1012</v>
      </c>
    </row>
    <row r="476" spans="1:22" x14ac:dyDescent="0.25">
      <c r="A476" t="str">
        <f>VLOOKUP(C476,Opportunity!$A$1:$E$487,5,0)</f>
        <v>Large</v>
      </c>
      <c r="B476">
        <f>VLOOKUP(C476,Opportunity!$A$1:$E$487,3,0)</f>
        <v>475</v>
      </c>
      <c r="C476" s="1">
        <v>95</v>
      </c>
      <c r="D476" s="1" t="str">
        <f>+VLOOKUP(F476,'Sales Stage'!$A$1:$C$6,3,0)</f>
        <v>Lead</v>
      </c>
      <c r="E476" s="5">
        <f>+VLOOKUP(F476,'Sales Stage'!$A$1:$C$6,2,0)</f>
        <v>0.1</v>
      </c>
      <c r="F476" s="1">
        <v>1</v>
      </c>
      <c r="G476" s="1" t="str">
        <f>VLOOKUP(J476,Account!$A$1:$D$358,2,0)</f>
        <v>Itgreen</v>
      </c>
      <c r="H476" s="1" t="str">
        <f>+VLOOKUP(J476,Account!$A$1:$C$358,3,0)</f>
        <v>Central</v>
      </c>
      <c r="I476" s="1" t="str">
        <f>+VLOOKUP(J476,Account!$A$1:$D$358,4,0)</f>
        <v>Small &amp; Medium</v>
      </c>
      <c r="J476" s="1">
        <v>83</v>
      </c>
      <c r="K476" s="1" t="str">
        <f>VLOOKUP(M476,Partner!$A$1:$C$102,3,0)</f>
        <v>Yes</v>
      </c>
      <c r="L476" s="1" t="str">
        <f>VLOOKUP(M476,Partner!$A$1:$B$102,2,0)</f>
        <v>Dentojob</v>
      </c>
      <c r="M476" s="1">
        <v>32</v>
      </c>
      <c r="N476" s="1" t="str">
        <f>+VLOOKUP(O476,Product!$A$1:$B$26,2,0)</f>
        <v>Talus</v>
      </c>
      <c r="O476" s="1">
        <v>19</v>
      </c>
      <c r="P476" s="11">
        <v>10984574</v>
      </c>
      <c r="Q476" s="3">
        <v>1098457.3999999999</v>
      </c>
      <c r="R476" s="1">
        <v>41691</v>
      </c>
      <c r="S476" s="4">
        <v>523.25</v>
      </c>
      <c r="T476" s="1">
        <v>2015</v>
      </c>
      <c r="U476" s="1">
        <v>7</v>
      </c>
      <c r="V476" s="1" t="s">
        <v>1012</v>
      </c>
    </row>
    <row r="477" spans="1:22" x14ac:dyDescent="0.25">
      <c r="A477" t="str">
        <f>VLOOKUP(C477,Opportunity!$A$1:$E$487,5,0)</f>
        <v>Large</v>
      </c>
      <c r="B477">
        <f>VLOOKUP(C477,Opportunity!$A$1:$E$487,3,0)</f>
        <v>447</v>
      </c>
      <c r="C477" s="1">
        <v>231</v>
      </c>
      <c r="D477" s="1" t="str">
        <f>+VLOOKUP(F477,'Sales Stage'!$A$1:$C$6,3,0)</f>
        <v>Lead</v>
      </c>
      <c r="E477" s="5">
        <f>+VLOOKUP(F477,'Sales Stage'!$A$1:$C$6,2,0)</f>
        <v>0.1</v>
      </c>
      <c r="F477" s="1">
        <v>1</v>
      </c>
      <c r="G477" s="1" t="str">
        <f>VLOOKUP(J477,Account!$A$1:$D$358,2,0)</f>
        <v>Yearing</v>
      </c>
      <c r="H477" s="1" t="str">
        <f>+VLOOKUP(J477,Account!$A$1:$C$358,3,0)</f>
        <v>East</v>
      </c>
      <c r="I477" s="1" t="str">
        <f>+VLOOKUP(J477,Account!$A$1:$D$358,4,0)</f>
        <v>Large</v>
      </c>
      <c r="J477" s="1">
        <v>183</v>
      </c>
      <c r="K477" s="1" t="str">
        <f>VLOOKUP(M477,Partner!$A$1:$C$102,3,0)</f>
        <v>Yes</v>
      </c>
      <c r="L477" s="1" t="str">
        <f>VLOOKUP(M477,Partner!$A$1:$B$102,2,0)</f>
        <v>Rank-com</v>
      </c>
      <c r="M477" s="1">
        <v>4</v>
      </c>
      <c r="N477" s="1" t="str">
        <f>+VLOOKUP(O477,Product!$A$1:$B$26,2,0)</f>
        <v>Carmen</v>
      </c>
      <c r="O477" s="1">
        <v>24</v>
      </c>
      <c r="P477" s="11">
        <v>9222310</v>
      </c>
      <c r="Q477" s="3">
        <v>922231</v>
      </c>
      <c r="R477" s="1">
        <v>41747</v>
      </c>
      <c r="S477" s="4">
        <v>469.33333333333599</v>
      </c>
      <c r="T477" s="1">
        <v>2015</v>
      </c>
      <c r="U477" s="1">
        <v>7</v>
      </c>
      <c r="V477" s="1" t="s">
        <v>1012</v>
      </c>
    </row>
    <row r="478" spans="1:22" x14ac:dyDescent="0.25">
      <c r="A478" t="str">
        <f>VLOOKUP(C478,Opportunity!$A$1:$E$487,5,0)</f>
        <v>Small</v>
      </c>
      <c r="B478">
        <f>VLOOKUP(C478,Opportunity!$A$1:$E$487,3,0)</f>
        <v>115</v>
      </c>
      <c r="C478" s="1">
        <v>290</v>
      </c>
      <c r="D478" s="1" t="str">
        <f>+VLOOKUP(F478,'Sales Stage'!$A$1:$C$6,3,0)</f>
        <v>Lead</v>
      </c>
      <c r="E478" s="5">
        <f>+VLOOKUP(F478,'Sales Stage'!$A$1:$C$6,2,0)</f>
        <v>0.1</v>
      </c>
      <c r="F478" s="1">
        <v>1</v>
      </c>
      <c r="G478" s="1" t="str">
        <f>VLOOKUP(J478,Account!$A$1:$D$358,2,0)</f>
        <v>Planetcom</v>
      </c>
      <c r="H478" s="1" t="str">
        <f>+VLOOKUP(J478,Account!$A$1:$C$358,3,0)</f>
        <v>East</v>
      </c>
      <c r="I478" s="1" t="str">
        <f>+VLOOKUP(J478,Account!$A$1:$D$358,4,0)</f>
        <v>Small &amp; Medium</v>
      </c>
      <c r="J478" s="1">
        <v>231</v>
      </c>
      <c r="K478" s="1" t="str">
        <f>VLOOKUP(M478,Partner!$A$1:$C$102,3,0)</f>
        <v>Yes</v>
      </c>
      <c r="L478" s="1" t="str">
        <f>VLOOKUP(M478,Partner!$A$1:$B$102,2,0)</f>
        <v>Hottouch</v>
      </c>
      <c r="M478" s="1">
        <v>74</v>
      </c>
      <c r="N478" s="1" t="str">
        <f>+VLOOKUP(O478,Product!$A$1:$B$26,2,0)</f>
        <v>Sato</v>
      </c>
      <c r="O478" s="1">
        <v>18</v>
      </c>
      <c r="P478" s="11">
        <v>1708259</v>
      </c>
      <c r="Q478" s="3">
        <v>170825.9</v>
      </c>
      <c r="R478" s="1">
        <v>41713</v>
      </c>
      <c r="S478" s="4">
        <v>503.33333333333599</v>
      </c>
      <c r="T478" s="1">
        <v>2015</v>
      </c>
      <c r="U478" s="1">
        <v>7</v>
      </c>
      <c r="V478" s="1" t="s">
        <v>1012</v>
      </c>
    </row>
    <row r="479" spans="1:22" x14ac:dyDescent="0.25">
      <c r="A479" t="str">
        <f>VLOOKUP(C479,Opportunity!$A$1:$E$487,5,0)</f>
        <v>Large</v>
      </c>
      <c r="B479">
        <f>VLOOKUP(C479,Opportunity!$A$1:$E$487,3,0)</f>
        <v>437</v>
      </c>
      <c r="C479" s="1">
        <v>24</v>
      </c>
      <c r="D479" s="1" t="str">
        <f>+VLOOKUP(F479,'Sales Stage'!$A$1:$C$6,3,0)</f>
        <v>Lead</v>
      </c>
      <c r="E479" s="5">
        <f>+VLOOKUP(F479,'Sales Stage'!$A$1:$C$6,2,0)</f>
        <v>0.1</v>
      </c>
      <c r="F479" s="1">
        <v>1</v>
      </c>
      <c r="G479" s="1" t="str">
        <f>VLOOKUP(J479,Account!$A$1:$D$358,2,0)</f>
        <v>zonfase</v>
      </c>
      <c r="H479" s="1" t="str">
        <f>+VLOOKUP(J479,Account!$A$1:$C$358,3,0)</f>
        <v>Central</v>
      </c>
      <c r="I479" s="1" t="str">
        <f>+VLOOKUP(J479,Account!$A$1:$D$358,4,0)</f>
        <v>Small &amp; Medium</v>
      </c>
      <c r="J479" s="1">
        <v>24</v>
      </c>
      <c r="K479" s="1" t="str">
        <f>VLOOKUP(M479,Partner!$A$1:$C$102,3,0)</f>
        <v>Yes</v>
      </c>
      <c r="L479" s="1" t="str">
        <f>VLOOKUP(M479,Partner!$A$1:$B$102,2,0)</f>
        <v>Overhigh</v>
      </c>
      <c r="M479" s="1">
        <v>17</v>
      </c>
      <c r="N479" s="1" t="str">
        <f>+VLOOKUP(O479,Product!$A$1:$B$26,2,0)</f>
        <v>Talus</v>
      </c>
      <c r="O479" s="1">
        <v>19</v>
      </c>
      <c r="P479" s="11">
        <v>8880021</v>
      </c>
      <c r="Q479" s="3">
        <v>888002.1</v>
      </c>
      <c r="R479" s="1">
        <v>41847</v>
      </c>
      <c r="S479" s="4">
        <v>369.33333333333599</v>
      </c>
      <c r="T479" s="1">
        <v>2015</v>
      </c>
      <c r="U479" s="1">
        <v>7</v>
      </c>
      <c r="V479" s="1" t="s">
        <v>1012</v>
      </c>
    </row>
    <row r="480" spans="1:22" x14ac:dyDescent="0.25">
      <c r="A480" t="str">
        <f>VLOOKUP(C480,Opportunity!$A$1:$E$487,5,0)</f>
        <v>Medium</v>
      </c>
      <c r="B480">
        <f>VLOOKUP(C480,Opportunity!$A$1:$E$487,3,0)</f>
        <v>251</v>
      </c>
      <c r="C480" s="1">
        <v>229</v>
      </c>
      <c r="D480" s="1" t="str">
        <f>+VLOOKUP(F480,'Sales Stage'!$A$1:$C$6,3,0)</f>
        <v>Lead</v>
      </c>
      <c r="E480" s="5">
        <f>+VLOOKUP(F480,'Sales Stage'!$A$1:$C$6,2,0)</f>
        <v>0.1</v>
      </c>
      <c r="F480" s="1">
        <v>1</v>
      </c>
      <c r="G480" s="1" t="str">
        <f>VLOOKUP(J480,Account!$A$1:$D$358,2,0)</f>
        <v>Jayin</v>
      </c>
      <c r="H480" s="1" t="str">
        <f>+VLOOKUP(J480,Account!$A$1:$C$358,3,0)</f>
        <v>East</v>
      </c>
      <c r="I480" s="1" t="str">
        <f>+VLOOKUP(J480,Account!$A$1:$D$358,4,0)</f>
        <v>Large</v>
      </c>
      <c r="J480" s="1">
        <v>181</v>
      </c>
      <c r="K480" s="1" t="str">
        <f>VLOOKUP(M480,Partner!$A$1:$C$102,3,0)</f>
        <v>Yes</v>
      </c>
      <c r="L480" s="1" t="str">
        <f>VLOOKUP(M480,Partner!$A$1:$B$102,2,0)</f>
        <v>Stanfan</v>
      </c>
      <c r="M480" s="1">
        <v>62</v>
      </c>
      <c r="N480" s="1" t="str">
        <f>+VLOOKUP(O480,Product!$A$1:$B$26,2,0)</f>
        <v>Eligo</v>
      </c>
      <c r="O480" s="1">
        <v>5</v>
      </c>
      <c r="P480" s="11">
        <v>4139381</v>
      </c>
      <c r="Q480" s="3">
        <v>413938.1</v>
      </c>
      <c r="R480" s="1">
        <v>41691</v>
      </c>
      <c r="S480" s="4">
        <v>525.33333333333599</v>
      </c>
      <c r="T480" s="1">
        <v>2015</v>
      </c>
      <c r="U480" s="1">
        <v>7</v>
      </c>
      <c r="V480" s="1" t="s">
        <v>1012</v>
      </c>
    </row>
    <row r="481" spans="1:22" x14ac:dyDescent="0.25">
      <c r="A481" t="str">
        <f>VLOOKUP(C481,Opportunity!$A$1:$E$487,5,0)</f>
        <v>Medium</v>
      </c>
      <c r="B481">
        <f>VLOOKUP(C481,Opportunity!$A$1:$E$487,3,0)</f>
        <v>312</v>
      </c>
      <c r="C481" s="1">
        <v>440</v>
      </c>
      <c r="D481" s="1" t="str">
        <f>+VLOOKUP(F481,'Sales Stage'!$A$1:$C$6,3,0)</f>
        <v>Lead</v>
      </c>
      <c r="E481" s="5">
        <f>+VLOOKUP(F481,'Sales Stage'!$A$1:$C$6,2,0)</f>
        <v>0.1</v>
      </c>
      <c r="F481" s="1">
        <v>1</v>
      </c>
      <c r="G481" s="1" t="str">
        <f>VLOOKUP(J481,Account!$A$1:$D$358,2,0)</f>
        <v>Quoex</v>
      </c>
      <c r="H481" s="1" t="str">
        <f>+VLOOKUP(J481,Account!$A$1:$C$358,3,0)</f>
        <v>Central</v>
      </c>
      <c r="I481" s="1" t="str">
        <f>+VLOOKUP(J481,Account!$A$1:$D$358,4,0)</f>
        <v>Small &amp; Medium</v>
      </c>
      <c r="J481" s="1">
        <v>337</v>
      </c>
      <c r="K481" s="1" t="str">
        <f>VLOOKUP(M481,Partner!$A$1:$C$102,3,0)</f>
        <v>Yes</v>
      </c>
      <c r="L481" s="1" t="str">
        <f>VLOOKUP(M481,Partner!$A$1:$B$102,2,0)</f>
        <v>Hotaphex</v>
      </c>
      <c r="M481" s="1">
        <v>96</v>
      </c>
      <c r="N481" s="1" t="str">
        <f>+VLOOKUP(O481,Product!$A$1:$B$26,2,0)</f>
        <v>Talus</v>
      </c>
      <c r="O481" s="1">
        <v>19</v>
      </c>
      <c r="P481" s="11">
        <v>5304891</v>
      </c>
      <c r="Q481" s="3">
        <v>530489.1</v>
      </c>
      <c r="R481" s="1">
        <v>41688</v>
      </c>
      <c r="S481" s="4">
        <v>528.33333333333599</v>
      </c>
      <c r="T481" s="1">
        <v>2015</v>
      </c>
      <c r="U481" s="1">
        <v>7</v>
      </c>
      <c r="V481" s="1" t="s">
        <v>1012</v>
      </c>
    </row>
    <row r="482" spans="1:22" x14ac:dyDescent="0.25">
      <c r="A482" t="str">
        <f>VLOOKUP(C482,Opportunity!$A$1:$E$487,5,0)</f>
        <v>Small</v>
      </c>
      <c r="B482">
        <f>VLOOKUP(C482,Opportunity!$A$1:$E$487,3,0)</f>
        <v>7</v>
      </c>
      <c r="C482" s="1">
        <v>5</v>
      </c>
      <c r="D482" s="1" t="str">
        <f>+VLOOKUP(F482,'Sales Stage'!$A$1:$C$6,3,0)</f>
        <v>Lead</v>
      </c>
      <c r="E482" s="5">
        <f>+VLOOKUP(F482,'Sales Stage'!$A$1:$C$6,2,0)</f>
        <v>0.1</v>
      </c>
      <c r="F482" s="1">
        <v>1</v>
      </c>
      <c r="G482" s="1" t="str">
        <f>VLOOKUP(J482,Account!$A$1:$D$358,2,0)</f>
        <v>sancare</v>
      </c>
      <c r="H482" s="1" t="str">
        <f>+VLOOKUP(J482,Account!$A$1:$C$358,3,0)</f>
        <v>West</v>
      </c>
      <c r="I482" s="1" t="str">
        <f>+VLOOKUP(J482,Account!$A$1:$D$358,4,0)</f>
        <v>Strategic</v>
      </c>
      <c r="J482" s="1">
        <v>5</v>
      </c>
      <c r="K482" s="1" t="str">
        <f>VLOOKUP(M482,Partner!$A$1:$C$102,3,0)</f>
        <v>Yes</v>
      </c>
      <c r="L482" s="1" t="str">
        <f>VLOOKUP(M482,Partner!$A$1:$B$102,2,0)</f>
        <v>Rank-com</v>
      </c>
      <c r="M482" s="1">
        <v>4</v>
      </c>
      <c r="N482" s="1" t="str">
        <f>+VLOOKUP(O482,Product!$A$1:$B$26,2,0)</f>
        <v>Quanti</v>
      </c>
      <c r="O482" s="1">
        <v>16</v>
      </c>
      <c r="P482" s="11">
        <v>66995</v>
      </c>
      <c r="Q482" s="3">
        <v>6699.5</v>
      </c>
      <c r="R482" s="1">
        <v>41649</v>
      </c>
      <c r="S482" s="4">
        <v>567.33333333333599</v>
      </c>
      <c r="T482" s="1">
        <v>2015</v>
      </c>
      <c r="U482" s="1">
        <v>7</v>
      </c>
      <c r="V482" s="1" t="s">
        <v>1012</v>
      </c>
    </row>
    <row r="483" spans="1:22" x14ac:dyDescent="0.25">
      <c r="A483" t="str">
        <f>VLOOKUP(C483,Opportunity!$A$1:$E$487,5,0)</f>
        <v>Small</v>
      </c>
      <c r="B483">
        <f>VLOOKUP(C483,Opportunity!$A$1:$E$487,3,0)</f>
        <v>3</v>
      </c>
      <c r="C483" s="1">
        <v>6</v>
      </c>
      <c r="D483" s="1" t="str">
        <f>+VLOOKUP(F483,'Sales Stage'!$A$1:$C$6,3,0)</f>
        <v>Lead</v>
      </c>
      <c r="E483" s="5">
        <f>+VLOOKUP(F483,'Sales Stage'!$A$1:$C$6,2,0)</f>
        <v>0.1</v>
      </c>
      <c r="F483" s="1">
        <v>1</v>
      </c>
      <c r="G483" s="1" t="str">
        <f>VLOOKUP(J483,Account!$A$1:$D$358,2,0)</f>
        <v>Damkix</v>
      </c>
      <c r="H483" s="1" t="str">
        <f>+VLOOKUP(J483,Account!$A$1:$C$358,3,0)</f>
        <v>East</v>
      </c>
      <c r="I483" s="1" t="str">
        <f>+VLOOKUP(J483,Account!$A$1:$D$358,4,0)</f>
        <v>Strategic</v>
      </c>
      <c r="J483" s="1">
        <v>6</v>
      </c>
      <c r="K483" s="1" t="str">
        <f>VLOOKUP(M483,Partner!$A$1:$C$102,3,0)</f>
        <v>Yes</v>
      </c>
      <c r="L483" s="1" t="str">
        <f>VLOOKUP(M483,Partner!$A$1:$B$102,2,0)</f>
        <v>Operon</v>
      </c>
      <c r="M483" s="1">
        <v>5</v>
      </c>
      <c r="N483" s="1" t="str">
        <f>+VLOOKUP(O483,Product!$A$1:$B$26,2,0)</f>
        <v>Talus</v>
      </c>
      <c r="O483" s="1">
        <v>19</v>
      </c>
      <c r="P483" s="11">
        <v>25932</v>
      </c>
      <c r="Q483" s="3">
        <v>2593.1999999999998</v>
      </c>
      <c r="R483" s="1">
        <v>41760</v>
      </c>
      <c r="S483" s="4">
        <v>456.33333333333599</v>
      </c>
      <c r="T483" s="1">
        <v>2015</v>
      </c>
      <c r="U483" s="1">
        <v>7</v>
      </c>
      <c r="V483" s="1" t="s">
        <v>1012</v>
      </c>
    </row>
    <row r="484" spans="1:22" x14ac:dyDescent="0.25">
      <c r="A484" t="str">
        <f>VLOOKUP(C484,Opportunity!$A$1:$E$487,5,0)</f>
        <v>Small</v>
      </c>
      <c r="B484">
        <f>VLOOKUP(C484,Opportunity!$A$1:$E$487,3,0)</f>
        <v>2</v>
      </c>
      <c r="C484" s="1">
        <v>2</v>
      </c>
      <c r="D484" s="1" t="str">
        <f>+VLOOKUP(F484,'Sales Stage'!$A$1:$C$6,3,0)</f>
        <v>Lead</v>
      </c>
      <c r="E484" s="5">
        <f>+VLOOKUP(F484,'Sales Stage'!$A$1:$C$6,2,0)</f>
        <v>0.1</v>
      </c>
      <c r="F484" s="1">
        <v>1</v>
      </c>
      <c r="G484" s="1" t="str">
        <f>VLOOKUP(J484,Account!$A$1:$D$358,2,0)</f>
        <v>Mediaplus</v>
      </c>
      <c r="H484" s="1" t="str">
        <f>+VLOOKUP(J484,Account!$A$1:$C$358,3,0)</f>
        <v>Central</v>
      </c>
      <c r="I484" s="1" t="str">
        <f>+VLOOKUP(J484,Account!$A$1:$D$358,4,0)</f>
        <v>Small &amp; Medium</v>
      </c>
      <c r="J484" s="1">
        <v>2</v>
      </c>
      <c r="K484" s="1" t="str">
        <f>VLOOKUP(M484,Partner!$A$1:$C$102,3,0)</f>
        <v>Yes</v>
      </c>
      <c r="L484" s="1" t="str">
        <f>VLOOKUP(M484,Partner!$A$1:$B$102,2,0)</f>
        <v>Zonronzap</v>
      </c>
      <c r="M484" s="1">
        <v>2</v>
      </c>
      <c r="N484" s="1" t="str">
        <f>+VLOOKUP(O484,Product!$A$1:$B$26,2,0)</f>
        <v>Talus</v>
      </c>
      <c r="O484" s="1">
        <v>19</v>
      </c>
      <c r="P484" s="11">
        <v>24700</v>
      </c>
      <c r="Q484" s="3">
        <v>2470</v>
      </c>
      <c r="R484" s="1">
        <v>41721</v>
      </c>
      <c r="S484" s="4">
        <v>495.33333333333599</v>
      </c>
      <c r="T484" s="1">
        <v>2015</v>
      </c>
      <c r="U484" s="1">
        <v>7</v>
      </c>
      <c r="V484" s="1" t="s">
        <v>1012</v>
      </c>
    </row>
    <row r="485" spans="1:22" x14ac:dyDescent="0.25">
      <c r="A485" t="str">
        <f>VLOOKUP(C485,Opportunity!$A$1:$E$487,5,0)</f>
        <v>Small</v>
      </c>
      <c r="B485">
        <f>VLOOKUP(C485,Opportunity!$A$1:$E$487,3,0)</f>
        <v>1</v>
      </c>
      <c r="C485" s="1">
        <v>4</v>
      </c>
      <c r="D485" s="1" t="str">
        <f>+VLOOKUP(F485,'Sales Stage'!$A$1:$C$6,3,0)</f>
        <v>Lead</v>
      </c>
      <c r="E485" s="5">
        <f>+VLOOKUP(F485,'Sales Stage'!$A$1:$C$6,2,0)</f>
        <v>0.1</v>
      </c>
      <c r="F485" s="1">
        <v>1</v>
      </c>
      <c r="G485" s="1" t="str">
        <f>VLOOKUP(J485,Account!$A$1:$D$358,2,0)</f>
        <v>U-tonlam</v>
      </c>
      <c r="H485" s="1" t="str">
        <f>+VLOOKUP(J485,Account!$A$1:$C$358,3,0)</f>
        <v>West</v>
      </c>
      <c r="I485" s="1" t="str">
        <f>+VLOOKUP(J485,Account!$A$1:$D$358,4,0)</f>
        <v>Small &amp; Medium</v>
      </c>
      <c r="J485" s="1">
        <v>4</v>
      </c>
      <c r="K485" s="1" t="str">
        <f>VLOOKUP(M485,Partner!$A$1:$C$102,3,0)</f>
        <v>Yes</v>
      </c>
      <c r="L485" s="1" t="str">
        <f>VLOOKUP(M485,Partner!$A$1:$B$102,2,0)</f>
        <v>Zonronzap</v>
      </c>
      <c r="M485" s="1">
        <v>2</v>
      </c>
      <c r="N485" s="1" t="str">
        <f>+VLOOKUP(O485,Product!$A$1:$B$26,2,0)</f>
        <v>Sato</v>
      </c>
      <c r="O485" s="1">
        <v>18</v>
      </c>
      <c r="P485" s="11">
        <v>23725</v>
      </c>
      <c r="Q485" s="3">
        <v>2372.5</v>
      </c>
      <c r="R485" s="1">
        <v>41654</v>
      </c>
      <c r="S485" s="4">
        <v>562.33333333333599</v>
      </c>
      <c r="T485" s="1">
        <v>2015</v>
      </c>
      <c r="U485" s="1">
        <v>7</v>
      </c>
      <c r="V485" s="1" t="s">
        <v>1012</v>
      </c>
    </row>
    <row r="486" spans="1:22" x14ac:dyDescent="0.25">
      <c r="A486" t="str">
        <f>VLOOKUP(C486,Opportunity!$A$1:$E$487,5,0)</f>
        <v>Small</v>
      </c>
      <c r="B486">
        <f>VLOOKUP(C486,Opportunity!$A$1:$E$487,3,0)</f>
        <v>1</v>
      </c>
      <c r="C486" s="1">
        <v>7</v>
      </c>
      <c r="D486" s="1" t="str">
        <f>+VLOOKUP(F486,'Sales Stage'!$A$1:$C$6,3,0)</f>
        <v>Lead</v>
      </c>
      <c r="E486" s="5">
        <f>+VLOOKUP(F486,'Sales Stage'!$A$1:$C$6,2,0)</f>
        <v>0.1</v>
      </c>
      <c r="F486" s="1">
        <v>1</v>
      </c>
      <c r="G486" s="1" t="str">
        <f>VLOOKUP(J486,Account!$A$1:$D$358,2,0)</f>
        <v>Zathlex</v>
      </c>
      <c r="H486" s="1" t="str">
        <f>+VLOOKUP(J486,Account!$A$1:$C$358,3,0)</f>
        <v>Central</v>
      </c>
      <c r="I486" s="1" t="str">
        <f>+VLOOKUP(J486,Account!$A$1:$D$358,4,0)</f>
        <v>Large</v>
      </c>
      <c r="J486" s="1">
        <v>7</v>
      </c>
      <c r="K486" s="1" t="str">
        <f>VLOOKUP(M486,Partner!$A$1:$C$102,3,0)</f>
        <v>Yes</v>
      </c>
      <c r="L486" s="1" t="str">
        <f>VLOOKUP(M486,Partner!$A$1:$B$102,2,0)</f>
        <v>Zonronzap</v>
      </c>
      <c r="M486" s="1">
        <v>2</v>
      </c>
      <c r="N486" s="1" t="str">
        <f>+VLOOKUP(O486,Product!$A$1:$B$26,2,0)</f>
        <v>Magis</v>
      </c>
      <c r="O486" s="1">
        <v>12</v>
      </c>
      <c r="P486" s="11">
        <v>23725</v>
      </c>
      <c r="Q486" s="3">
        <v>2372.5</v>
      </c>
      <c r="R486" s="1">
        <v>41720</v>
      </c>
      <c r="S486" s="4">
        <v>496.33333333333599</v>
      </c>
      <c r="T486" s="1">
        <v>2015</v>
      </c>
      <c r="U486" s="1">
        <v>7</v>
      </c>
      <c r="V486" s="1" t="s">
        <v>1012</v>
      </c>
    </row>
    <row r="487" spans="1:22" x14ac:dyDescent="0.25">
      <c r="A487" t="str">
        <f>VLOOKUP(C487,Opportunity!$A$1:$E$487,5,0)</f>
        <v>Medium</v>
      </c>
      <c r="B487">
        <f>VLOOKUP(C487,Opportunity!$A$1:$E$487,3,0)</f>
        <v>303</v>
      </c>
      <c r="C487" s="1">
        <v>29</v>
      </c>
      <c r="D487" s="1" t="str">
        <f>+VLOOKUP(F487,'Sales Stage'!$A$1:$C$6,3,0)</f>
        <v>Lead</v>
      </c>
      <c r="E487" s="5">
        <f>+VLOOKUP(F487,'Sales Stage'!$A$1:$C$6,2,0)</f>
        <v>0.1</v>
      </c>
      <c r="F487" s="1">
        <v>1</v>
      </c>
      <c r="G487" s="1" t="str">
        <f>VLOOKUP(J487,Account!$A$1:$D$358,2,0)</f>
        <v>vila-tech</v>
      </c>
      <c r="H487" s="1" t="str">
        <f>+VLOOKUP(J487,Account!$A$1:$C$358,3,0)</f>
        <v>Central</v>
      </c>
      <c r="I487" s="1" t="str">
        <f>+VLOOKUP(J487,Account!$A$1:$D$358,4,0)</f>
        <v>Strategic</v>
      </c>
      <c r="J487" s="1">
        <v>29</v>
      </c>
      <c r="K487" s="1" t="str">
        <f>VLOOKUP(M487,Partner!$A$1:$C$102,3,0)</f>
        <v>Yes</v>
      </c>
      <c r="L487" s="1" t="str">
        <f>VLOOKUP(M487,Partner!$A$1:$B$102,2,0)</f>
        <v>sumdrill</v>
      </c>
      <c r="M487" s="1">
        <v>20</v>
      </c>
      <c r="N487" s="1" t="str">
        <f>+VLOOKUP(O487,Product!$A$1:$B$26,2,0)</f>
        <v>Bellus</v>
      </c>
      <c r="O487" s="1">
        <v>23</v>
      </c>
      <c r="P487" s="11">
        <v>5145971</v>
      </c>
      <c r="Q487" s="3">
        <v>514597.1</v>
      </c>
      <c r="R487" s="1">
        <v>41772</v>
      </c>
      <c r="S487" s="4">
        <v>444.33333333333599</v>
      </c>
      <c r="T487" s="1">
        <v>2015</v>
      </c>
      <c r="U487" s="1">
        <v>7</v>
      </c>
      <c r="V487" s="1" t="s">
        <v>1012</v>
      </c>
    </row>
    <row r="488" spans="1:22" x14ac:dyDescent="0.25">
      <c r="A488" t="str">
        <f>VLOOKUP(C488,Opportunity!$A$1:$E$487,5,0)</f>
        <v>Large</v>
      </c>
      <c r="B488">
        <f>VLOOKUP(C488,Opportunity!$A$1:$E$487,3,0)</f>
        <v>394</v>
      </c>
      <c r="C488" s="1">
        <v>434</v>
      </c>
      <c r="D488" s="1" t="str">
        <f>+VLOOKUP(F488,'Sales Stage'!$A$1:$C$6,3,0)</f>
        <v>Lead</v>
      </c>
      <c r="E488" s="5">
        <f>+VLOOKUP(F488,'Sales Stage'!$A$1:$C$6,2,0)</f>
        <v>0.1</v>
      </c>
      <c r="F488" s="1">
        <v>1</v>
      </c>
      <c r="G488" s="1" t="str">
        <f>VLOOKUP(J488,Account!$A$1:$D$358,2,0)</f>
        <v>Zathtechi</v>
      </c>
      <c r="H488" s="1" t="str">
        <f>+VLOOKUP(J488,Account!$A$1:$C$358,3,0)</f>
        <v>West</v>
      </c>
      <c r="I488" s="1" t="str">
        <f>+VLOOKUP(J488,Account!$A$1:$D$358,4,0)</f>
        <v>Small &amp; Medium</v>
      </c>
      <c r="J488" s="1">
        <v>332</v>
      </c>
      <c r="K488" s="1" t="str">
        <f>VLOOKUP(M488,Partner!$A$1:$C$102,3,0)</f>
        <v>Yes</v>
      </c>
      <c r="L488" s="1" t="str">
        <f>VLOOKUP(M488,Partner!$A$1:$B$102,2,0)</f>
        <v>Dalttouch</v>
      </c>
      <c r="M488" s="1">
        <v>34</v>
      </c>
      <c r="N488" s="1" t="str">
        <f>+VLOOKUP(O488,Product!$A$1:$B$26,2,0)</f>
        <v>Carmen</v>
      </c>
      <c r="O488" s="1">
        <v>24</v>
      </c>
      <c r="P488" s="11">
        <v>7209096</v>
      </c>
      <c r="Q488" s="3">
        <v>720909.6</v>
      </c>
      <c r="R488" s="1">
        <v>41658</v>
      </c>
      <c r="S488" s="4">
        <v>558.33333333333599</v>
      </c>
      <c r="T488" s="1">
        <v>2015</v>
      </c>
      <c r="U488" s="1">
        <v>7</v>
      </c>
      <c r="V488" s="1" t="s">
        <v>1012</v>
      </c>
    </row>
    <row r="489" spans="1:22" x14ac:dyDescent="0.25">
      <c r="P489" s="12">
        <f>SUM(P2:P488)</f>
        <v>2110905127</v>
      </c>
    </row>
  </sheetData>
  <autoFilter ref="C1:V488" xr:uid="{FC183B67-0688-4F72-8777-6654E5AEDD3F}"/>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35941-966A-43E4-9196-E9C5C0744601}">
  <dimension ref="A1:E487"/>
  <sheetViews>
    <sheetView topLeftCell="A466" workbookViewId="0"/>
  </sheetViews>
  <sheetFormatPr defaultRowHeight="15" x14ac:dyDescent="0.25"/>
  <cols>
    <col min="1" max="1" width="14.28515625" bestFit="1" customWidth="1"/>
    <col min="2" max="2" width="16.42578125" bestFit="1" customWidth="1"/>
    <col min="3" max="3" width="5.28515625" bestFit="1" customWidth="1"/>
    <col min="4" max="4" width="6.42578125" bestFit="1" customWidth="1"/>
    <col min="5" max="5" width="16" bestFit="1" customWidth="1"/>
  </cols>
  <sheetData>
    <row r="1" spans="1:5" x14ac:dyDescent="0.25">
      <c r="A1" s="1" t="s">
        <v>365</v>
      </c>
      <c r="B1" s="1" t="s">
        <v>364</v>
      </c>
      <c r="C1" s="1" t="s">
        <v>366</v>
      </c>
      <c r="D1" s="1" t="s">
        <v>367</v>
      </c>
      <c r="E1" s="1" t="s">
        <v>368</v>
      </c>
    </row>
    <row r="2" spans="1:5" x14ac:dyDescent="0.25">
      <c r="A2" s="1">
        <v>1</v>
      </c>
      <c r="B2" s="1" t="s">
        <v>369</v>
      </c>
      <c r="C2" s="1">
        <v>12</v>
      </c>
      <c r="D2" s="1">
        <v>1</v>
      </c>
      <c r="E2" s="1" t="s">
        <v>370</v>
      </c>
    </row>
    <row r="3" spans="1:5" x14ac:dyDescent="0.25">
      <c r="A3" s="1">
        <v>2</v>
      </c>
      <c r="B3" s="1" t="s">
        <v>371</v>
      </c>
      <c r="C3" s="1">
        <v>2</v>
      </c>
      <c r="D3" s="1">
        <v>1</v>
      </c>
      <c r="E3" s="1" t="s">
        <v>370</v>
      </c>
    </row>
    <row r="4" spans="1:5" x14ac:dyDescent="0.25">
      <c r="A4" s="1">
        <v>3</v>
      </c>
      <c r="B4" s="1" t="s">
        <v>372</v>
      </c>
      <c r="C4" s="1">
        <v>24</v>
      </c>
      <c r="D4" s="1">
        <v>1</v>
      </c>
      <c r="E4" s="1" t="s">
        <v>370</v>
      </c>
    </row>
    <row r="5" spans="1:5" x14ac:dyDescent="0.25">
      <c r="A5" s="1">
        <v>4</v>
      </c>
      <c r="B5" s="1" t="s">
        <v>373</v>
      </c>
      <c r="C5" s="1">
        <v>1</v>
      </c>
      <c r="D5" s="1">
        <v>1</v>
      </c>
      <c r="E5" s="1" t="s">
        <v>370</v>
      </c>
    </row>
    <row r="6" spans="1:5" x14ac:dyDescent="0.25">
      <c r="A6" s="1">
        <v>5</v>
      </c>
      <c r="B6" s="1" t="s">
        <v>374</v>
      </c>
      <c r="C6" s="1">
        <v>7</v>
      </c>
      <c r="D6" s="1">
        <v>1</v>
      </c>
      <c r="E6" s="1" t="s">
        <v>370</v>
      </c>
    </row>
    <row r="7" spans="1:5" x14ac:dyDescent="0.25">
      <c r="A7" s="1">
        <v>6</v>
      </c>
      <c r="B7" s="1" t="s">
        <v>375</v>
      </c>
      <c r="C7" s="1">
        <v>3</v>
      </c>
      <c r="D7" s="1">
        <v>1</v>
      </c>
      <c r="E7" s="1" t="s">
        <v>370</v>
      </c>
    </row>
    <row r="8" spans="1:5" x14ac:dyDescent="0.25">
      <c r="A8" s="1">
        <v>7</v>
      </c>
      <c r="B8" s="1" t="s">
        <v>376</v>
      </c>
      <c r="C8" s="1">
        <v>1</v>
      </c>
      <c r="D8" s="1">
        <v>1</v>
      </c>
      <c r="E8" s="1" t="s">
        <v>370</v>
      </c>
    </row>
    <row r="9" spans="1:5" x14ac:dyDescent="0.25">
      <c r="A9" s="1">
        <v>8</v>
      </c>
      <c r="B9" s="1" t="s">
        <v>377</v>
      </c>
      <c r="C9" s="1">
        <v>37</v>
      </c>
      <c r="D9" s="1">
        <v>1</v>
      </c>
      <c r="E9" s="1" t="s">
        <v>370</v>
      </c>
    </row>
    <row r="10" spans="1:5" x14ac:dyDescent="0.25">
      <c r="A10" s="1">
        <v>9</v>
      </c>
      <c r="B10" s="1" t="s">
        <v>378</v>
      </c>
      <c r="C10" s="1">
        <v>184</v>
      </c>
      <c r="D10" s="1">
        <v>2</v>
      </c>
      <c r="E10" s="1" t="s">
        <v>379</v>
      </c>
    </row>
    <row r="11" spans="1:5" x14ac:dyDescent="0.25">
      <c r="A11" s="1">
        <v>10</v>
      </c>
      <c r="B11" s="1" t="s">
        <v>380</v>
      </c>
      <c r="C11" s="1">
        <v>84</v>
      </c>
      <c r="D11" s="1">
        <v>1</v>
      </c>
      <c r="E11" s="1" t="s">
        <v>370</v>
      </c>
    </row>
    <row r="12" spans="1:5" x14ac:dyDescent="0.25">
      <c r="A12" s="1">
        <v>11</v>
      </c>
      <c r="B12" s="1" t="s">
        <v>381</v>
      </c>
      <c r="C12" s="1">
        <v>116</v>
      </c>
      <c r="D12" s="1">
        <v>1</v>
      </c>
      <c r="E12" s="1" t="s">
        <v>370</v>
      </c>
    </row>
    <row r="13" spans="1:5" x14ac:dyDescent="0.25">
      <c r="A13" s="1">
        <v>12</v>
      </c>
      <c r="B13" s="1" t="s">
        <v>382</v>
      </c>
      <c r="C13" s="1">
        <v>217</v>
      </c>
      <c r="D13" s="1">
        <v>2</v>
      </c>
      <c r="E13" s="1" t="s">
        <v>379</v>
      </c>
    </row>
    <row r="14" spans="1:5" x14ac:dyDescent="0.25">
      <c r="A14" s="1">
        <v>13</v>
      </c>
      <c r="B14" s="1" t="s">
        <v>383</v>
      </c>
      <c r="C14" s="1">
        <v>450</v>
      </c>
      <c r="D14" s="1">
        <v>3</v>
      </c>
      <c r="E14" s="1" t="s">
        <v>13</v>
      </c>
    </row>
    <row r="15" spans="1:5" x14ac:dyDescent="0.25">
      <c r="A15" s="1">
        <v>14</v>
      </c>
      <c r="B15" s="1" t="s">
        <v>384</v>
      </c>
      <c r="C15" s="1">
        <v>213</v>
      </c>
      <c r="D15" s="1">
        <v>2</v>
      </c>
      <c r="E15" s="1" t="s">
        <v>379</v>
      </c>
    </row>
    <row r="16" spans="1:5" x14ac:dyDescent="0.25">
      <c r="A16" s="1">
        <v>15</v>
      </c>
      <c r="B16" s="1" t="s">
        <v>385</v>
      </c>
      <c r="C16" s="1">
        <v>351</v>
      </c>
      <c r="D16" s="1">
        <v>3</v>
      </c>
      <c r="E16" s="1" t="s">
        <v>13</v>
      </c>
    </row>
    <row r="17" spans="1:5" x14ac:dyDescent="0.25">
      <c r="A17" s="1">
        <v>16</v>
      </c>
      <c r="B17" s="1" t="s">
        <v>386</v>
      </c>
      <c r="C17" s="1">
        <v>377</v>
      </c>
      <c r="D17" s="1">
        <v>3</v>
      </c>
      <c r="E17" s="1" t="s">
        <v>13</v>
      </c>
    </row>
    <row r="18" spans="1:5" x14ac:dyDescent="0.25">
      <c r="A18" s="1">
        <v>17</v>
      </c>
      <c r="B18" s="1" t="s">
        <v>387</v>
      </c>
      <c r="C18" s="1">
        <v>363</v>
      </c>
      <c r="D18" s="1">
        <v>3</v>
      </c>
      <c r="E18" s="1" t="s">
        <v>13</v>
      </c>
    </row>
    <row r="19" spans="1:5" x14ac:dyDescent="0.25">
      <c r="A19" s="1">
        <v>18</v>
      </c>
      <c r="B19" s="1" t="s">
        <v>388</v>
      </c>
      <c r="C19" s="1">
        <v>70</v>
      </c>
      <c r="D19" s="1">
        <v>1</v>
      </c>
      <c r="E19" s="1" t="s">
        <v>370</v>
      </c>
    </row>
    <row r="20" spans="1:5" x14ac:dyDescent="0.25">
      <c r="A20" s="1">
        <v>19</v>
      </c>
      <c r="B20" s="1" t="s">
        <v>389</v>
      </c>
      <c r="C20" s="1">
        <v>288</v>
      </c>
      <c r="D20" s="1">
        <v>2</v>
      </c>
      <c r="E20" s="1" t="s">
        <v>379</v>
      </c>
    </row>
    <row r="21" spans="1:5" x14ac:dyDescent="0.25">
      <c r="A21" s="1">
        <v>20</v>
      </c>
      <c r="B21" s="1" t="s">
        <v>390</v>
      </c>
      <c r="C21" s="1">
        <v>76</v>
      </c>
      <c r="D21" s="1">
        <v>1</v>
      </c>
      <c r="E21" s="1" t="s">
        <v>370</v>
      </c>
    </row>
    <row r="22" spans="1:5" x14ac:dyDescent="0.25">
      <c r="A22" s="1">
        <v>21</v>
      </c>
      <c r="B22" s="1" t="s">
        <v>391</v>
      </c>
      <c r="C22" s="1">
        <v>358</v>
      </c>
      <c r="D22" s="1">
        <v>3</v>
      </c>
      <c r="E22" s="1" t="s">
        <v>13</v>
      </c>
    </row>
    <row r="23" spans="1:5" x14ac:dyDescent="0.25">
      <c r="A23" s="1">
        <v>22</v>
      </c>
      <c r="B23" s="1" t="s">
        <v>392</v>
      </c>
      <c r="C23" s="1">
        <v>239</v>
      </c>
      <c r="D23" s="1">
        <v>2</v>
      </c>
      <c r="E23" s="1" t="s">
        <v>379</v>
      </c>
    </row>
    <row r="24" spans="1:5" x14ac:dyDescent="0.25">
      <c r="A24" s="1">
        <v>23</v>
      </c>
      <c r="B24" s="1" t="s">
        <v>393</v>
      </c>
      <c r="C24" s="1">
        <v>219</v>
      </c>
      <c r="D24" s="1">
        <v>2</v>
      </c>
      <c r="E24" s="1" t="s">
        <v>379</v>
      </c>
    </row>
    <row r="25" spans="1:5" x14ac:dyDescent="0.25">
      <c r="A25" s="1">
        <v>24</v>
      </c>
      <c r="B25" s="1" t="s">
        <v>394</v>
      </c>
      <c r="C25" s="1">
        <v>437</v>
      </c>
      <c r="D25" s="1">
        <v>3</v>
      </c>
      <c r="E25" s="1" t="s">
        <v>13</v>
      </c>
    </row>
    <row r="26" spans="1:5" x14ac:dyDescent="0.25">
      <c r="A26" s="1">
        <v>25</v>
      </c>
      <c r="B26" s="1" t="s">
        <v>395</v>
      </c>
      <c r="C26" s="1">
        <v>371</v>
      </c>
      <c r="D26" s="1">
        <v>3</v>
      </c>
      <c r="E26" s="1" t="s">
        <v>13</v>
      </c>
    </row>
    <row r="27" spans="1:5" x14ac:dyDescent="0.25">
      <c r="A27" s="1">
        <v>26</v>
      </c>
      <c r="B27" s="1" t="s">
        <v>396</v>
      </c>
      <c r="C27" s="1">
        <v>460</v>
      </c>
      <c r="D27" s="1">
        <v>3</v>
      </c>
      <c r="E27" s="1" t="s">
        <v>13</v>
      </c>
    </row>
    <row r="28" spans="1:5" x14ac:dyDescent="0.25">
      <c r="A28" s="1">
        <v>27</v>
      </c>
      <c r="B28" s="1" t="s">
        <v>397</v>
      </c>
      <c r="C28" s="1">
        <v>338</v>
      </c>
      <c r="D28" s="1">
        <v>3</v>
      </c>
      <c r="E28" s="1" t="s">
        <v>13</v>
      </c>
    </row>
    <row r="29" spans="1:5" x14ac:dyDescent="0.25">
      <c r="A29" s="1">
        <v>28</v>
      </c>
      <c r="B29" s="1" t="s">
        <v>398</v>
      </c>
      <c r="C29" s="1">
        <v>324</v>
      </c>
      <c r="D29" s="1">
        <v>3</v>
      </c>
      <c r="E29" s="1" t="s">
        <v>13</v>
      </c>
    </row>
    <row r="30" spans="1:5" x14ac:dyDescent="0.25">
      <c r="A30" s="1">
        <v>29</v>
      </c>
      <c r="B30" s="1" t="s">
        <v>399</v>
      </c>
      <c r="C30" s="1">
        <v>303</v>
      </c>
      <c r="D30" s="1">
        <v>2</v>
      </c>
      <c r="E30" s="1" t="s">
        <v>379</v>
      </c>
    </row>
    <row r="31" spans="1:5" x14ac:dyDescent="0.25">
      <c r="A31" s="1">
        <v>30</v>
      </c>
      <c r="B31" s="1" t="s">
        <v>400</v>
      </c>
      <c r="C31" s="1">
        <v>344</v>
      </c>
      <c r="D31" s="1">
        <v>3</v>
      </c>
      <c r="E31" s="1" t="s">
        <v>13</v>
      </c>
    </row>
    <row r="32" spans="1:5" x14ac:dyDescent="0.25">
      <c r="A32" s="1">
        <v>31</v>
      </c>
      <c r="B32" s="1" t="s">
        <v>401</v>
      </c>
      <c r="C32" s="1">
        <v>357</v>
      </c>
      <c r="D32" s="1">
        <v>3</v>
      </c>
      <c r="E32" s="1" t="s">
        <v>13</v>
      </c>
    </row>
    <row r="33" spans="1:5" x14ac:dyDescent="0.25">
      <c r="A33" s="1">
        <v>32</v>
      </c>
      <c r="B33" s="1" t="s">
        <v>402</v>
      </c>
      <c r="C33" s="1">
        <v>198</v>
      </c>
      <c r="D33" s="1">
        <v>2</v>
      </c>
      <c r="E33" s="1" t="s">
        <v>379</v>
      </c>
    </row>
    <row r="34" spans="1:5" x14ac:dyDescent="0.25">
      <c r="A34" s="1">
        <v>33</v>
      </c>
      <c r="B34" s="1" t="s">
        <v>403</v>
      </c>
      <c r="C34" s="1">
        <v>106</v>
      </c>
      <c r="D34" s="1">
        <v>1</v>
      </c>
      <c r="E34" s="1" t="s">
        <v>370</v>
      </c>
    </row>
    <row r="35" spans="1:5" x14ac:dyDescent="0.25">
      <c r="A35" s="1">
        <v>34</v>
      </c>
      <c r="B35" s="1" t="s">
        <v>404</v>
      </c>
      <c r="C35" s="1">
        <v>112</v>
      </c>
      <c r="D35" s="1">
        <v>1</v>
      </c>
      <c r="E35" s="1" t="s">
        <v>370</v>
      </c>
    </row>
    <row r="36" spans="1:5" x14ac:dyDescent="0.25">
      <c r="A36" s="1">
        <v>35</v>
      </c>
      <c r="B36" s="1" t="s">
        <v>405</v>
      </c>
      <c r="C36" s="1">
        <v>393</v>
      </c>
      <c r="D36" s="1">
        <v>3</v>
      </c>
      <c r="E36" s="1" t="s">
        <v>13</v>
      </c>
    </row>
    <row r="37" spans="1:5" x14ac:dyDescent="0.25">
      <c r="A37" s="1">
        <v>36</v>
      </c>
      <c r="B37" s="1" t="s">
        <v>406</v>
      </c>
      <c r="C37" s="1">
        <v>193</v>
      </c>
      <c r="D37" s="1">
        <v>2</v>
      </c>
      <c r="E37" s="1" t="s">
        <v>379</v>
      </c>
    </row>
    <row r="38" spans="1:5" x14ac:dyDescent="0.25">
      <c r="A38" s="1">
        <v>37</v>
      </c>
      <c r="B38" s="1" t="s">
        <v>407</v>
      </c>
      <c r="C38" s="1">
        <v>241</v>
      </c>
      <c r="D38" s="1">
        <v>2</v>
      </c>
      <c r="E38" s="1" t="s">
        <v>379</v>
      </c>
    </row>
    <row r="39" spans="1:5" x14ac:dyDescent="0.25">
      <c r="A39" s="1">
        <v>38</v>
      </c>
      <c r="B39" s="1" t="s">
        <v>408</v>
      </c>
      <c r="C39" s="1">
        <v>273</v>
      </c>
      <c r="D39" s="1">
        <v>2</v>
      </c>
      <c r="E39" s="1" t="s">
        <v>379</v>
      </c>
    </row>
    <row r="40" spans="1:5" x14ac:dyDescent="0.25">
      <c r="A40" s="1">
        <v>39</v>
      </c>
      <c r="B40" s="1" t="s">
        <v>409</v>
      </c>
      <c r="C40" s="1">
        <v>284</v>
      </c>
      <c r="D40" s="1">
        <v>2</v>
      </c>
      <c r="E40" s="1" t="s">
        <v>379</v>
      </c>
    </row>
    <row r="41" spans="1:5" x14ac:dyDescent="0.25">
      <c r="A41" s="1">
        <v>40</v>
      </c>
      <c r="B41" s="1" t="s">
        <v>410</v>
      </c>
      <c r="C41" s="1">
        <v>254</v>
      </c>
      <c r="D41" s="1">
        <v>2</v>
      </c>
      <c r="E41" s="1" t="s">
        <v>379</v>
      </c>
    </row>
    <row r="42" spans="1:5" x14ac:dyDescent="0.25">
      <c r="A42" s="1">
        <v>41</v>
      </c>
      <c r="B42" s="1" t="s">
        <v>411</v>
      </c>
      <c r="C42" s="1">
        <v>271</v>
      </c>
      <c r="D42" s="1">
        <v>2</v>
      </c>
      <c r="E42" s="1" t="s">
        <v>379</v>
      </c>
    </row>
    <row r="43" spans="1:5" x14ac:dyDescent="0.25">
      <c r="A43" s="1">
        <v>42</v>
      </c>
      <c r="B43" s="1" t="s">
        <v>412</v>
      </c>
      <c r="C43" s="1">
        <v>365</v>
      </c>
      <c r="D43" s="1">
        <v>3</v>
      </c>
      <c r="E43" s="1" t="s">
        <v>13</v>
      </c>
    </row>
    <row r="44" spans="1:5" x14ac:dyDescent="0.25">
      <c r="A44" s="1">
        <v>43</v>
      </c>
      <c r="B44" s="1" t="s">
        <v>413</v>
      </c>
      <c r="C44" s="1">
        <v>26</v>
      </c>
      <c r="D44" s="1">
        <v>1</v>
      </c>
      <c r="E44" s="1" t="s">
        <v>370</v>
      </c>
    </row>
    <row r="45" spans="1:5" x14ac:dyDescent="0.25">
      <c r="A45" s="1">
        <v>44</v>
      </c>
      <c r="B45" s="1" t="s">
        <v>414</v>
      </c>
      <c r="C45" s="1">
        <v>452</v>
      </c>
      <c r="D45" s="1">
        <v>3</v>
      </c>
      <c r="E45" s="1" t="s">
        <v>13</v>
      </c>
    </row>
    <row r="46" spans="1:5" x14ac:dyDescent="0.25">
      <c r="A46" s="1">
        <v>45</v>
      </c>
      <c r="B46" s="1" t="s">
        <v>415</v>
      </c>
      <c r="C46" s="1">
        <v>386</v>
      </c>
      <c r="D46" s="1">
        <v>3</v>
      </c>
      <c r="E46" s="1" t="s">
        <v>13</v>
      </c>
    </row>
    <row r="47" spans="1:5" x14ac:dyDescent="0.25">
      <c r="A47" s="1">
        <v>46</v>
      </c>
      <c r="B47" s="1" t="s">
        <v>416</v>
      </c>
      <c r="C47" s="1">
        <v>425</v>
      </c>
      <c r="D47" s="1">
        <v>3</v>
      </c>
      <c r="E47" s="1" t="s">
        <v>13</v>
      </c>
    </row>
    <row r="48" spans="1:5" x14ac:dyDescent="0.25">
      <c r="A48" s="1">
        <v>47</v>
      </c>
      <c r="B48" s="1" t="s">
        <v>417</v>
      </c>
      <c r="C48" s="1">
        <v>200</v>
      </c>
      <c r="D48" s="1">
        <v>2</v>
      </c>
      <c r="E48" s="1" t="s">
        <v>379</v>
      </c>
    </row>
    <row r="49" spans="1:5" x14ac:dyDescent="0.25">
      <c r="A49" s="1">
        <v>48</v>
      </c>
      <c r="B49" s="1" t="s">
        <v>418</v>
      </c>
      <c r="C49" s="1">
        <v>418</v>
      </c>
      <c r="D49" s="1">
        <v>3</v>
      </c>
      <c r="E49" s="1" t="s">
        <v>13</v>
      </c>
    </row>
    <row r="50" spans="1:5" x14ac:dyDescent="0.25">
      <c r="A50" s="1">
        <v>49</v>
      </c>
      <c r="B50" s="1" t="s">
        <v>419</v>
      </c>
      <c r="C50" s="1">
        <v>27</v>
      </c>
      <c r="D50" s="1">
        <v>1</v>
      </c>
      <c r="E50" s="1" t="s">
        <v>370</v>
      </c>
    </row>
    <row r="51" spans="1:5" x14ac:dyDescent="0.25">
      <c r="A51" s="1">
        <v>50</v>
      </c>
      <c r="B51" s="1" t="s">
        <v>420</v>
      </c>
      <c r="C51" s="1">
        <v>469</v>
      </c>
      <c r="D51" s="1">
        <v>3</v>
      </c>
      <c r="E51" s="1" t="s">
        <v>13</v>
      </c>
    </row>
    <row r="52" spans="1:5" x14ac:dyDescent="0.25">
      <c r="A52" s="1">
        <v>51</v>
      </c>
      <c r="B52" s="1" t="s">
        <v>421</v>
      </c>
      <c r="C52" s="1">
        <v>4</v>
      </c>
      <c r="D52" s="1">
        <v>1</v>
      </c>
      <c r="E52" s="1" t="s">
        <v>370</v>
      </c>
    </row>
    <row r="53" spans="1:5" x14ac:dyDescent="0.25">
      <c r="A53" s="1">
        <v>52</v>
      </c>
      <c r="B53" s="1" t="s">
        <v>422</v>
      </c>
      <c r="C53" s="1">
        <v>463</v>
      </c>
      <c r="D53" s="1">
        <v>3</v>
      </c>
      <c r="E53" s="1" t="s">
        <v>13</v>
      </c>
    </row>
    <row r="54" spans="1:5" x14ac:dyDescent="0.25">
      <c r="A54" s="1">
        <v>53</v>
      </c>
      <c r="B54" s="1" t="s">
        <v>423</v>
      </c>
      <c r="C54" s="1">
        <v>141</v>
      </c>
      <c r="D54" s="1">
        <v>1</v>
      </c>
      <c r="E54" s="1" t="s">
        <v>370</v>
      </c>
    </row>
    <row r="55" spans="1:5" x14ac:dyDescent="0.25">
      <c r="A55" s="1">
        <v>54</v>
      </c>
      <c r="B55" s="1" t="s">
        <v>424</v>
      </c>
      <c r="C55" s="1">
        <v>341</v>
      </c>
      <c r="D55" s="1">
        <v>3</v>
      </c>
      <c r="E55" s="1" t="s">
        <v>13</v>
      </c>
    </row>
    <row r="56" spans="1:5" x14ac:dyDescent="0.25">
      <c r="A56" s="1">
        <v>55</v>
      </c>
      <c r="B56" s="1" t="s">
        <v>425</v>
      </c>
      <c r="C56" s="1">
        <v>145</v>
      </c>
      <c r="D56" s="1">
        <v>1</v>
      </c>
      <c r="E56" s="1" t="s">
        <v>370</v>
      </c>
    </row>
    <row r="57" spans="1:5" x14ac:dyDescent="0.25">
      <c r="A57" s="1">
        <v>56</v>
      </c>
      <c r="B57" s="1" t="s">
        <v>426</v>
      </c>
      <c r="C57" s="1">
        <v>354</v>
      </c>
      <c r="D57" s="1">
        <v>3</v>
      </c>
      <c r="E57" s="1" t="s">
        <v>13</v>
      </c>
    </row>
    <row r="58" spans="1:5" x14ac:dyDescent="0.25">
      <c r="A58" s="1">
        <v>57</v>
      </c>
      <c r="B58" s="1" t="s">
        <v>427</v>
      </c>
      <c r="C58" s="1">
        <v>17</v>
      </c>
      <c r="D58" s="1">
        <v>1</v>
      </c>
      <c r="E58" s="1" t="s">
        <v>370</v>
      </c>
    </row>
    <row r="59" spans="1:5" x14ac:dyDescent="0.25">
      <c r="A59" s="1">
        <v>58</v>
      </c>
      <c r="B59" s="1" t="s">
        <v>428</v>
      </c>
      <c r="C59" s="1">
        <v>227</v>
      </c>
      <c r="D59" s="1">
        <v>2</v>
      </c>
      <c r="E59" s="1" t="s">
        <v>379</v>
      </c>
    </row>
    <row r="60" spans="1:5" x14ac:dyDescent="0.25">
      <c r="A60" s="1">
        <v>59</v>
      </c>
      <c r="B60" s="1" t="s">
        <v>429</v>
      </c>
      <c r="C60" s="1">
        <v>171</v>
      </c>
      <c r="D60" s="1">
        <v>2</v>
      </c>
      <c r="E60" s="1" t="s">
        <v>379</v>
      </c>
    </row>
    <row r="61" spans="1:5" x14ac:dyDescent="0.25">
      <c r="A61" s="1">
        <v>60</v>
      </c>
      <c r="B61" s="1" t="s">
        <v>430</v>
      </c>
      <c r="C61" s="1">
        <v>82</v>
      </c>
      <c r="D61" s="1">
        <v>1</v>
      </c>
      <c r="E61" s="1" t="s">
        <v>370</v>
      </c>
    </row>
    <row r="62" spans="1:5" x14ac:dyDescent="0.25">
      <c r="A62" s="1">
        <v>61</v>
      </c>
      <c r="B62" s="1" t="s">
        <v>431</v>
      </c>
      <c r="C62" s="1">
        <v>423</v>
      </c>
      <c r="D62" s="1">
        <v>3</v>
      </c>
      <c r="E62" s="1" t="s">
        <v>13</v>
      </c>
    </row>
    <row r="63" spans="1:5" x14ac:dyDescent="0.25">
      <c r="A63" s="1">
        <v>62</v>
      </c>
      <c r="B63" s="1" t="s">
        <v>432</v>
      </c>
      <c r="C63" s="1">
        <v>390</v>
      </c>
      <c r="D63" s="1">
        <v>3</v>
      </c>
      <c r="E63" s="1" t="s">
        <v>13</v>
      </c>
    </row>
    <row r="64" spans="1:5" x14ac:dyDescent="0.25">
      <c r="A64" s="1">
        <v>63</v>
      </c>
      <c r="B64" s="1" t="s">
        <v>433</v>
      </c>
      <c r="C64" s="1">
        <v>306</v>
      </c>
      <c r="D64" s="1">
        <v>2</v>
      </c>
      <c r="E64" s="1" t="s">
        <v>379</v>
      </c>
    </row>
    <row r="65" spans="1:5" x14ac:dyDescent="0.25">
      <c r="A65" s="1">
        <v>64</v>
      </c>
      <c r="B65" s="1" t="s">
        <v>434</v>
      </c>
      <c r="C65" s="1">
        <v>329</v>
      </c>
      <c r="D65" s="1">
        <v>3</v>
      </c>
      <c r="E65" s="1" t="s">
        <v>13</v>
      </c>
    </row>
    <row r="66" spans="1:5" x14ac:dyDescent="0.25">
      <c r="A66" s="1">
        <v>65</v>
      </c>
      <c r="B66" s="1" t="s">
        <v>435</v>
      </c>
      <c r="C66" s="1">
        <v>269</v>
      </c>
      <c r="D66" s="1">
        <v>2</v>
      </c>
      <c r="E66" s="1" t="s">
        <v>379</v>
      </c>
    </row>
    <row r="67" spans="1:5" x14ac:dyDescent="0.25">
      <c r="A67" s="1">
        <v>66</v>
      </c>
      <c r="B67" s="1" t="s">
        <v>436</v>
      </c>
      <c r="C67" s="1">
        <v>182</v>
      </c>
      <c r="D67" s="1">
        <v>2</v>
      </c>
      <c r="E67" s="1" t="s">
        <v>379</v>
      </c>
    </row>
    <row r="68" spans="1:5" x14ac:dyDescent="0.25">
      <c r="A68" s="1">
        <v>67</v>
      </c>
      <c r="B68" s="1" t="s">
        <v>437</v>
      </c>
      <c r="C68" s="1">
        <v>113</v>
      </c>
      <c r="D68" s="1">
        <v>1</v>
      </c>
      <c r="E68" s="1" t="s">
        <v>370</v>
      </c>
    </row>
    <row r="69" spans="1:5" x14ac:dyDescent="0.25">
      <c r="A69" s="1">
        <v>68</v>
      </c>
      <c r="B69" s="1" t="s">
        <v>438</v>
      </c>
      <c r="C69" s="1">
        <v>80</v>
      </c>
      <c r="D69" s="1">
        <v>1</v>
      </c>
      <c r="E69" s="1" t="s">
        <v>370</v>
      </c>
    </row>
    <row r="70" spans="1:5" x14ac:dyDescent="0.25">
      <c r="A70" s="1">
        <v>69</v>
      </c>
      <c r="B70" s="1" t="s">
        <v>439</v>
      </c>
      <c r="C70" s="1">
        <v>372</v>
      </c>
      <c r="D70" s="1">
        <v>3</v>
      </c>
      <c r="E70" s="1" t="s">
        <v>13</v>
      </c>
    </row>
    <row r="71" spans="1:5" x14ac:dyDescent="0.25">
      <c r="A71" s="1">
        <v>70</v>
      </c>
      <c r="B71" s="1" t="s">
        <v>440</v>
      </c>
      <c r="C71" s="1">
        <v>179</v>
      </c>
      <c r="D71" s="1">
        <v>2</v>
      </c>
      <c r="E71" s="1" t="s">
        <v>379</v>
      </c>
    </row>
    <row r="72" spans="1:5" x14ac:dyDescent="0.25">
      <c r="A72" s="1">
        <v>71</v>
      </c>
      <c r="B72" s="1" t="s">
        <v>441</v>
      </c>
      <c r="C72" s="1">
        <v>433</v>
      </c>
      <c r="D72" s="1">
        <v>3</v>
      </c>
      <c r="E72" s="1" t="s">
        <v>13</v>
      </c>
    </row>
    <row r="73" spans="1:5" x14ac:dyDescent="0.25">
      <c r="A73" s="1">
        <v>72</v>
      </c>
      <c r="B73" s="1" t="s">
        <v>442</v>
      </c>
      <c r="C73" s="1">
        <v>125</v>
      </c>
      <c r="D73" s="1">
        <v>1</v>
      </c>
      <c r="E73" s="1" t="s">
        <v>370</v>
      </c>
    </row>
    <row r="74" spans="1:5" x14ac:dyDescent="0.25">
      <c r="A74" s="1">
        <v>73</v>
      </c>
      <c r="B74" s="1" t="s">
        <v>443</v>
      </c>
      <c r="C74" s="1">
        <v>121</v>
      </c>
      <c r="D74" s="1">
        <v>1</v>
      </c>
      <c r="E74" s="1" t="s">
        <v>370</v>
      </c>
    </row>
    <row r="75" spans="1:5" x14ac:dyDescent="0.25">
      <c r="A75" s="1">
        <v>74</v>
      </c>
      <c r="B75" s="1" t="s">
        <v>444</v>
      </c>
      <c r="C75" s="1">
        <v>167</v>
      </c>
      <c r="D75" s="1">
        <v>2</v>
      </c>
      <c r="E75" s="1" t="s">
        <v>379</v>
      </c>
    </row>
    <row r="76" spans="1:5" x14ac:dyDescent="0.25">
      <c r="A76" s="1">
        <v>75</v>
      </c>
      <c r="B76" s="1" t="s">
        <v>445</v>
      </c>
      <c r="C76" s="1">
        <v>349</v>
      </c>
      <c r="D76" s="1">
        <v>3</v>
      </c>
      <c r="E76" s="1" t="s">
        <v>13</v>
      </c>
    </row>
    <row r="77" spans="1:5" x14ac:dyDescent="0.25">
      <c r="A77" s="1">
        <v>76</v>
      </c>
      <c r="B77" s="1" t="s">
        <v>446</v>
      </c>
      <c r="C77" s="1">
        <v>290</v>
      </c>
      <c r="D77" s="1">
        <v>2</v>
      </c>
      <c r="E77" s="1" t="s">
        <v>379</v>
      </c>
    </row>
    <row r="78" spans="1:5" x14ac:dyDescent="0.25">
      <c r="A78" s="1">
        <v>77</v>
      </c>
      <c r="B78" s="1" t="s">
        <v>447</v>
      </c>
      <c r="C78" s="1">
        <v>309</v>
      </c>
      <c r="D78" s="1">
        <v>2</v>
      </c>
      <c r="E78" s="1" t="s">
        <v>379</v>
      </c>
    </row>
    <row r="79" spans="1:5" x14ac:dyDescent="0.25">
      <c r="A79" s="1">
        <v>78</v>
      </c>
      <c r="B79" s="1" t="s">
        <v>448</v>
      </c>
      <c r="C79" s="1">
        <v>40</v>
      </c>
      <c r="D79" s="1">
        <v>1</v>
      </c>
      <c r="E79" s="1" t="s">
        <v>370</v>
      </c>
    </row>
    <row r="80" spans="1:5" x14ac:dyDescent="0.25">
      <c r="A80" s="1">
        <v>79</v>
      </c>
      <c r="B80" s="1" t="s">
        <v>449</v>
      </c>
      <c r="C80" s="1">
        <v>286</v>
      </c>
      <c r="D80" s="1">
        <v>2</v>
      </c>
      <c r="E80" s="1" t="s">
        <v>379</v>
      </c>
    </row>
    <row r="81" spans="1:5" x14ac:dyDescent="0.25">
      <c r="A81" s="1">
        <v>80</v>
      </c>
      <c r="B81" s="1" t="s">
        <v>450</v>
      </c>
      <c r="C81" s="1">
        <v>155</v>
      </c>
      <c r="D81" s="1">
        <v>1</v>
      </c>
      <c r="E81" s="1" t="s">
        <v>370</v>
      </c>
    </row>
    <row r="82" spans="1:5" x14ac:dyDescent="0.25">
      <c r="A82" s="1">
        <v>81</v>
      </c>
      <c r="B82" s="1" t="s">
        <v>451</v>
      </c>
      <c r="C82" s="1">
        <v>183</v>
      </c>
      <c r="D82" s="1">
        <v>2</v>
      </c>
      <c r="E82" s="1" t="s">
        <v>379</v>
      </c>
    </row>
    <row r="83" spans="1:5" x14ac:dyDescent="0.25">
      <c r="A83" s="1">
        <v>82</v>
      </c>
      <c r="B83" s="1" t="s">
        <v>452</v>
      </c>
      <c r="C83" s="1">
        <v>126</v>
      </c>
      <c r="D83" s="1">
        <v>1</v>
      </c>
      <c r="E83" s="1" t="s">
        <v>370</v>
      </c>
    </row>
    <row r="84" spans="1:5" x14ac:dyDescent="0.25">
      <c r="A84" s="1">
        <v>83</v>
      </c>
      <c r="B84" s="1" t="s">
        <v>453</v>
      </c>
      <c r="C84" s="1">
        <v>204</v>
      </c>
      <c r="D84" s="1">
        <v>2</v>
      </c>
      <c r="E84" s="1" t="s">
        <v>379</v>
      </c>
    </row>
    <row r="85" spans="1:5" x14ac:dyDescent="0.25">
      <c r="A85" s="1">
        <v>84</v>
      </c>
      <c r="B85" s="1" t="s">
        <v>454</v>
      </c>
      <c r="C85" s="1">
        <v>33</v>
      </c>
      <c r="D85" s="1">
        <v>1</v>
      </c>
      <c r="E85" s="1" t="s">
        <v>370</v>
      </c>
    </row>
    <row r="86" spans="1:5" x14ac:dyDescent="0.25">
      <c r="A86" s="1">
        <v>85</v>
      </c>
      <c r="B86" s="1" t="s">
        <v>455</v>
      </c>
      <c r="C86" s="1">
        <v>209</v>
      </c>
      <c r="D86" s="1">
        <v>2</v>
      </c>
      <c r="E86" s="1" t="s">
        <v>379</v>
      </c>
    </row>
    <row r="87" spans="1:5" x14ac:dyDescent="0.25">
      <c r="A87" s="1">
        <v>86</v>
      </c>
      <c r="B87" s="1" t="s">
        <v>456</v>
      </c>
      <c r="C87" s="1">
        <v>181</v>
      </c>
      <c r="D87" s="1">
        <v>2</v>
      </c>
      <c r="E87" s="1" t="s">
        <v>379</v>
      </c>
    </row>
    <row r="88" spans="1:5" x14ac:dyDescent="0.25">
      <c r="A88" s="1">
        <v>87</v>
      </c>
      <c r="B88" s="1" t="s">
        <v>457</v>
      </c>
      <c r="C88" s="1">
        <v>52</v>
      </c>
      <c r="D88" s="1">
        <v>1</v>
      </c>
      <c r="E88" s="1" t="s">
        <v>370</v>
      </c>
    </row>
    <row r="89" spans="1:5" x14ac:dyDescent="0.25">
      <c r="A89" s="1">
        <v>88</v>
      </c>
      <c r="B89" s="1" t="s">
        <v>458</v>
      </c>
      <c r="C89" s="1">
        <v>397</v>
      </c>
      <c r="D89" s="1">
        <v>3</v>
      </c>
      <c r="E89" s="1" t="s">
        <v>13</v>
      </c>
    </row>
    <row r="90" spans="1:5" x14ac:dyDescent="0.25">
      <c r="A90" s="1">
        <v>89</v>
      </c>
      <c r="B90" s="1" t="s">
        <v>459</v>
      </c>
      <c r="C90" s="1">
        <v>396</v>
      </c>
      <c r="D90" s="1">
        <v>3</v>
      </c>
      <c r="E90" s="1" t="s">
        <v>13</v>
      </c>
    </row>
    <row r="91" spans="1:5" x14ac:dyDescent="0.25">
      <c r="A91" s="1">
        <v>90</v>
      </c>
      <c r="B91" s="1" t="s">
        <v>460</v>
      </c>
      <c r="C91" s="1">
        <v>361</v>
      </c>
      <c r="D91" s="1">
        <v>3</v>
      </c>
      <c r="E91" s="1" t="s">
        <v>13</v>
      </c>
    </row>
    <row r="92" spans="1:5" x14ac:dyDescent="0.25">
      <c r="A92" s="1">
        <v>91</v>
      </c>
      <c r="B92" s="1" t="s">
        <v>461</v>
      </c>
      <c r="C92" s="1">
        <v>71</v>
      </c>
      <c r="D92" s="1">
        <v>1</v>
      </c>
      <c r="E92" s="1" t="s">
        <v>370</v>
      </c>
    </row>
    <row r="93" spans="1:5" x14ac:dyDescent="0.25">
      <c r="A93" s="1">
        <v>92</v>
      </c>
      <c r="B93" s="1" t="s">
        <v>462</v>
      </c>
      <c r="C93" s="1">
        <v>234</v>
      </c>
      <c r="D93" s="1">
        <v>2</v>
      </c>
      <c r="E93" s="1" t="s">
        <v>379</v>
      </c>
    </row>
    <row r="94" spans="1:5" x14ac:dyDescent="0.25">
      <c r="A94" s="1">
        <v>93</v>
      </c>
      <c r="B94" s="1" t="s">
        <v>463</v>
      </c>
      <c r="C94" s="1">
        <v>166</v>
      </c>
      <c r="D94" s="1">
        <v>2</v>
      </c>
      <c r="E94" s="1" t="s">
        <v>379</v>
      </c>
    </row>
    <row r="95" spans="1:5" x14ac:dyDescent="0.25">
      <c r="A95" s="1">
        <v>94</v>
      </c>
      <c r="B95" s="1" t="s">
        <v>464</v>
      </c>
      <c r="C95" s="1">
        <v>436</v>
      </c>
      <c r="D95" s="1">
        <v>3</v>
      </c>
      <c r="E95" s="1" t="s">
        <v>13</v>
      </c>
    </row>
    <row r="96" spans="1:5" x14ac:dyDescent="0.25">
      <c r="A96" s="1">
        <v>95</v>
      </c>
      <c r="B96" s="1" t="s">
        <v>465</v>
      </c>
      <c r="C96" s="1">
        <v>475</v>
      </c>
      <c r="D96" s="1">
        <v>3</v>
      </c>
      <c r="E96" s="1" t="s">
        <v>13</v>
      </c>
    </row>
    <row r="97" spans="1:5" x14ac:dyDescent="0.25">
      <c r="A97" s="1">
        <v>96</v>
      </c>
      <c r="B97" s="1" t="s">
        <v>466</v>
      </c>
      <c r="C97" s="1">
        <v>267</v>
      </c>
      <c r="D97" s="1">
        <v>2</v>
      </c>
      <c r="E97" s="1" t="s">
        <v>379</v>
      </c>
    </row>
    <row r="98" spans="1:5" x14ac:dyDescent="0.25">
      <c r="A98" s="1">
        <v>97</v>
      </c>
      <c r="B98" s="1" t="s">
        <v>467</v>
      </c>
      <c r="C98" s="1">
        <v>472</v>
      </c>
      <c r="D98" s="1">
        <v>3</v>
      </c>
      <c r="E98" s="1" t="s">
        <v>13</v>
      </c>
    </row>
    <row r="99" spans="1:5" x14ac:dyDescent="0.25">
      <c r="A99" s="1">
        <v>98</v>
      </c>
      <c r="B99" s="1" t="s">
        <v>468</v>
      </c>
      <c r="C99" s="1">
        <v>158</v>
      </c>
      <c r="D99" s="1">
        <v>1</v>
      </c>
      <c r="E99" s="1" t="s">
        <v>370</v>
      </c>
    </row>
    <row r="100" spans="1:5" x14ac:dyDescent="0.25">
      <c r="A100" s="1">
        <v>99</v>
      </c>
      <c r="B100" s="1" t="s">
        <v>469</v>
      </c>
      <c r="C100" s="1">
        <v>305</v>
      </c>
      <c r="D100" s="1">
        <v>2</v>
      </c>
      <c r="E100" s="1" t="s">
        <v>379</v>
      </c>
    </row>
    <row r="101" spans="1:5" x14ac:dyDescent="0.25">
      <c r="A101" s="1">
        <v>100</v>
      </c>
      <c r="B101" s="1" t="s">
        <v>470</v>
      </c>
      <c r="C101" s="1">
        <v>387</v>
      </c>
      <c r="D101" s="1">
        <v>3</v>
      </c>
      <c r="E101" s="1" t="s">
        <v>13</v>
      </c>
    </row>
    <row r="102" spans="1:5" x14ac:dyDescent="0.25">
      <c r="A102" s="1">
        <v>101</v>
      </c>
      <c r="B102" s="1" t="s">
        <v>471</v>
      </c>
      <c r="C102" s="1">
        <v>77</v>
      </c>
      <c r="D102" s="1">
        <v>1</v>
      </c>
      <c r="E102" s="1" t="s">
        <v>370</v>
      </c>
    </row>
    <row r="103" spans="1:5" x14ac:dyDescent="0.25">
      <c r="A103" s="1">
        <v>102</v>
      </c>
      <c r="B103" s="1" t="s">
        <v>472</v>
      </c>
      <c r="C103" s="1">
        <v>308</v>
      </c>
      <c r="D103" s="1">
        <v>2</v>
      </c>
      <c r="E103" s="1" t="s">
        <v>379</v>
      </c>
    </row>
    <row r="104" spans="1:5" x14ac:dyDescent="0.25">
      <c r="A104" s="1">
        <v>103</v>
      </c>
      <c r="B104" s="1" t="s">
        <v>473</v>
      </c>
      <c r="C104" s="1">
        <v>85</v>
      </c>
      <c r="D104" s="1">
        <v>1</v>
      </c>
      <c r="E104" s="1" t="s">
        <v>370</v>
      </c>
    </row>
    <row r="105" spans="1:5" x14ac:dyDescent="0.25">
      <c r="A105" s="1">
        <v>104</v>
      </c>
      <c r="B105" s="1" t="s">
        <v>474</v>
      </c>
      <c r="C105" s="1">
        <v>246</v>
      </c>
      <c r="D105" s="1">
        <v>2</v>
      </c>
      <c r="E105" s="1" t="s">
        <v>379</v>
      </c>
    </row>
    <row r="106" spans="1:5" x14ac:dyDescent="0.25">
      <c r="A106" s="1">
        <v>105</v>
      </c>
      <c r="B106" s="1" t="s">
        <v>475</v>
      </c>
      <c r="C106" s="1">
        <v>369</v>
      </c>
      <c r="D106" s="1">
        <v>3</v>
      </c>
      <c r="E106" s="1" t="s">
        <v>13</v>
      </c>
    </row>
    <row r="107" spans="1:5" x14ac:dyDescent="0.25">
      <c r="A107" s="1">
        <v>106</v>
      </c>
      <c r="B107" s="1" t="s">
        <v>476</v>
      </c>
      <c r="C107" s="1">
        <v>289</v>
      </c>
      <c r="D107" s="1">
        <v>2</v>
      </c>
      <c r="E107" s="1" t="s">
        <v>379</v>
      </c>
    </row>
    <row r="108" spans="1:5" x14ac:dyDescent="0.25">
      <c r="A108" s="1">
        <v>107</v>
      </c>
      <c r="B108" s="1" t="s">
        <v>477</v>
      </c>
      <c r="C108" s="1">
        <v>333</v>
      </c>
      <c r="D108" s="1">
        <v>3</v>
      </c>
      <c r="E108" s="1" t="s">
        <v>13</v>
      </c>
    </row>
    <row r="109" spans="1:5" x14ac:dyDescent="0.25">
      <c r="A109" s="1">
        <v>108</v>
      </c>
      <c r="B109" s="1" t="s">
        <v>478</v>
      </c>
      <c r="C109" s="1">
        <v>481</v>
      </c>
      <c r="D109" s="1">
        <v>3</v>
      </c>
      <c r="E109" s="1" t="s">
        <v>13</v>
      </c>
    </row>
    <row r="110" spans="1:5" x14ac:dyDescent="0.25">
      <c r="A110" s="1">
        <v>109</v>
      </c>
      <c r="B110" s="1" t="s">
        <v>479</v>
      </c>
      <c r="C110" s="1">
        <v>439</v>
      </c>
      <c r="D110" s="1">
        <v>3</v>
      </c>
      <c r="E110" s="1" t="s">
        <v>13</v>
      </c>
    </row>
    <row r="111" spans="1:5" x14ac:dyDescent="0.25">
      <c r="A111" s="1">
        <v>110</v>
      </c>
      <c r="B111" s="1" t="s">
        <v>480</v>
      </c>
      <c r="C111" s="1">
        <v>331</v>
      </c>
      <c r="D111" s="1">
        <v>3</v>
      </c>
      <c r="E111" s="1" t="s">
        <v>13</v>
      </c>
    </row>
    <row r="112" spans="1:5" x14ac:dyDescent="0.25">
      <c r="A112" s="1">
        <v>111</v>
      </c>
      <c r="B112" s="1" t="s">
        <v>481</v>
      </c>
      <c r="C112" s="1">
        <v>409</v>
      </c>
      <c r="D112" s="1">
        <v>3</v>
      </c>
      <c r="E112" s="1" t="s">
        <v>13</v>
      </c>
    </row>
    <row r="113" spans="1:5" x14ac:dyDescent="0.25">
      <c r="A113" s="1">
        <v>112</v>
      </c>
      <c r="B113" s="1" t="s">
        <v>482</v>
      </c>
      <c r="C113" s="1">
        <v>38</v>
      </c>
      <c r="D113" s="1">
        <v>1</v>
      </c>
      <c r="E113" s="1" t="s">
        <v>370</v>
      </c>
    </row>
    <row r="114" spans="1:5" x14ac:dyDescent="0.25">
      <c r="A114" s="1">
        <v>113</v>
      </c>
      <c r="B114" s="1" t="s">
        <v>483</v>
      </c>
      <c r="C114" s="1">
        <v>101</v>
      </c>
      <c r="D114" s="1">
        <v>1</v>
      </c>
      <c r="E114" s="1" t="s">
        <v>370</v>
      </c>
    </row>
    <row r="115" spans="1:5" x14ac:dyDescent="0.25">
      <c r="A115" s="1">
        <v>114</v>
      </c>
      <c r="B115" s="1" t="s">
        <v>484</v>
      </c>
      <c r="C115" s="1">
        <v>404</v>
      </c>
      <c r="D115" s="1">
        <v>3</v>
      </c>
      <c r="E115" s="1" t="s">
        <v>13</v>
      </c>
    </row>
    <row r="116" spans="1:5" x14ac:dyDescent="0.25">
      <c r="A116" s="1">
        <v>115</v>
      </c>
      <c r="B116" s="1" t="s">
        <v>485</v>
      </c>
      <c r="C116" s="1">
        <v>467</v>
      </c>
      <c r="D116" s="1">
        <v>3</v>
      </c>
      <c r="E116" s="1" t="s">
        <v>13</v>
      </c>
    </row>
    <row r="117" spans="1:5" x14ac:dyDescent="0.25">
      <c r="A117" s="1">
        <v>116</v>
      </c>
      <c r="B117" s="1" t="s">
        <v>486</v>
      </c>
      <c r="C117" s="1">
        <v>297</v>
      </c>
      <c r="D117" s="1">
        <v>2</v>
      </c>
      <c r="E117" s="1" t="s">
        <v>379</v>
      </c>
    </row>
    <row r="118" spans="1:5" x14ac:dyDescent="0.25">
      <c r="A118" s="1">
        <v>117</v>
      </c>
      <c r="B118" s="1" t="s">
        <v>487</v>
      </c>
      <c r="C118" s="1">
        <v>402</v>
      </c>
      <c r="D118" s="1">
        <v>3</v>
      </c>
      <c r="E118" s="1" t="s">
        <v>13</v>
      </c>
    </row>
    <row r="119" spans="1:5" x14ac:dyDescent="0.25">
      <c r="A119" s="1">
        <v>118</v>
      </c>
      <c r="B119" s="1" t="s">
        <v>488</v>
      </c>
      <c r="C119" s="1">
        <v>395</v>
      </c>
      <c r="D119" s="1">
        <v>3</v>
      </c>
      <c r="E119" s="1" t="s">
        <v>13</v>
      </c>
    </row>
    <row r="120" spans="1:5" x14ac:dyDescent="0.25">
      <c r="A120" s="1">
        <v>119</v>
      </c>
      <c r="B120" s="1" t="s">
        <v>489</v>
      </c>
      <c r="C120" s="1">
        <v>157</v>
      </c>
      <c r="D120" s="1">
        <v>1</v>
      </c>
      <c r="E120" s="1" t="s">
        <v>370</v>
      </c>
    </row>
    <row r="121" spans="1:5" x14ac:dyDescent="0.25">
      <c r="A121" s="1">
        <v>120</v>
      </c>
      <c r="B121" s="1" t="s">
        <v>490</v>
      </c>
      <c r="C121" s="1">
        <v>478</v>
      </c>
      <c r="D121" s="1">
        <v>3</v>
      </c>
      <c r="E121" s="1" t="s">
        <v>13</v>
      </c>
    </row>
    <row r="122" spans="1:5" x14ac:dyDescent="0.25">
      <c r="A122" s="1">
        <v>121</v>
      </c>
      <c r="B122" s="1" t="s">
        <v>491</v>
      </c>
      <c r="C122" s="1">
        <v>28</v>
      </c>
      <c r="D122" s="1">
        <v>1</v>
      </c>
      <c r="E122" s="1" t="s">
        <v>370</v>
      </c>
    </row>
    <row r="123" spans="1:5" x14ac:dyDescent="0.25">
      <c r="A123" s="1">
        <v>122</v>
      </c>
      <c r="B123" s="1" t="s">
        <v>492</v>
      </c>
      <c r="C123" s="1">
        <v>203</v>
      </c>
      <c r="D123" s="1">
        <v>2</v>
      </c>
      <c r="E123" s="1" t="s">
        <v>379</v>
      </c>
    </row>
    <row r="124" spans="1:5" x14ac:dyDescent="0.25">
      <c r="A124" s="1">
        <v>123</v>
      </c>
      <c r="B124" s="1" t="s">
        <v>493</v>
      </c>
      <c r="C124" s="1">
        <v>93</v>
      </c>
      <c r="D124" s="1">
        <v>1</v>
      </c>
      <c r="E124" s="1" t="s">
        <v>370</v>
      </c>
    </row>
    <row r="125" spans="1:5" x14ac:dyDescent="0.25">
      <c r="A125" s="1">
        <v>124</v>
      </c>
      <c r="B125" s="1" t="s">
        <v>494</v>
      </c>
      <c r="C125" s="1">
        <v>197</v>
      </c>
      <c r="D125" s="1">
        <v>2</v>
      </c>
      <c r="E125" s="1" t="s">
        <v>379</v>
      </c>
    </row>
    <row r="126" spans="1:5" x14ac:dyDescent="0.25">
      <c r="A126" s="1">
        <v>125</v>
      </c>
      <c r="B126" s="1" t="s">
        <v>495</v>
      </c>
      <c r="C126" s="1">
        <v>346</v>
      </c>
      <c r="D126" s="1">
        <v>3</v>
      </c>
      <c r="E126" s="1" t="s">
        <v>13</v>
      </c>
    </row>
    <row r="127" spans="1:5" x14ac:dyDescent="0.25">
      <c r="A127" s="1">
        <v>126</v>
      </c>
      <c r="B127" s="1" t="s">
        <v>496</v>
      </c>
      <c r="C127" s="1">
        <v>95</v>
      </c>
      <c r="D127" s="1">
        <v>1</v>
      </c>
      <c r="E127" s="1" t="s">
        <v>370</v>
      </c>
    </row>
    <row r="128" spans="1:5" x14ac:dyDescent="0.25">
      <c r="A128" s="1">
        <v>127</v>
      </c>
      <c r="B128" s="1" t="s">
        <v>497</v>
      </c>
      <c r="C128" s="1">
        <v>100</v>
      </c>
      <c r="D128" s="1">
        <v>1</v>
      </c>
      <c r="E128" s="1" t="s">
        <v>370</v>
      </c>
    </row>
    <row r="129" spans="1:5" x14ac:dyDescent="0.25">
      <c r="A129" s="1">
        <v>128</v>
      </c>
      <c r="B129" s="1" t="s">
        <v>498</v>
      </c>
      <c r="C129" s="1">
        <v>446</v>
      </c>
      <c r="D129" s="1">
        <v>3</v>
      </c>
      <c r="E129" s="1" t="s">
        <v>13</v>
      </c>
    </row>
    <row r="130" spans="1:5" x14ac:dyDescent="0.25">
      <c r="A130" s="1">
        <v>129</v>
      </c>
      <c r="B130" s="1" t="s">
        <v>499</v>
      </c>
      <c r="C130" s="1">
        <v>163</v>
      </c>
      <c r="D130" s="1">
        <v>2</v>
      </c>
      <c r="E130" s="1" t="s">
        <v>379</v>
      </c>
    </row>
    <row r="131" spans="1:5" x14ac:dyDescent="0.25">
      <c r="A131" s="1">
        <v>130</v>
      </c>
      <c r="B131" s="1" t="s">
        <v>500</v>
      </c>
      <c r="C131" s="1">
        <v>105</v>
      </c>
      <c r="D131" s="1">
        <v>1</v>
      </c>
      <c r="E131" s="1" t="s">
        <v>370</v>
      </c>
    </row>
    <row r="132" spans="1:5" x14ac:dyDescent="0.25">
      <c r="A132" s="1">
        <v>131</v>
      </c>
      <c r="B132" s="1" t="s">
        <v>501</v>
      </c>
      <c r="C132" s="1">
        <v>453</v>
      </c>
      <c r="D132" s="1">
        <v>3</v>
      </c>
      <c r="E132" s="1" t="s">
        <v>13</v>
      </c>
    </row>
    <row r="133" spans="1:5" x14ac:dyDescent="0.25">
      <c r="A133" s="1">
        <v>132</v>
      </c>
      <c r="B133" s="1" t="s">
        <v>502</v>
      </c>
      <c r="C133" s="1">
        <v>368</v>
      </c>
      <c r="D133" s="1">
        <v>3</v>
      </c>
      <c r="E133" s="1" t="s">
        <v>13</v>
      </c>
    </row>
    <row r="134" spans="1:5" x14ac:dyDescent="0.25">
      <c r="A134" s="1">
        <v>133</v>
      </c>
      <c r="B134" s="1" t="s">
        <v>503</v>
      </c>
      <c r="C134" s="1">
        <v>128</v>
      </c>
      <c r="D134" s="1">
        <v>1</v>
      </c>
      <c r="E134" s="1" t="s">
        <v>370</v>
      </c>
    </row>
    <row r="135" spans="1:5" x14ac:dyDescent="0.25">
      <c r="A135" s="1">
        <v>134</v>
      </c>
      <c r="B135" s="1" t="s">
        <v>504</v>
      </c>
      <c r="C135" s="1">
        <v>201</v>
      </c>
      <c r="D135" s="1">
        <v>2</v>
      </c>
      <c r="E135" s="1" t="s">
        <v>379</v>
      </c>
    </row>
    <row r="136" spans="1:5" x14ac:dyDescent="0.25">
      <c r="A136" s="1">
        <v>135</v>
      </c>
      <c r="B136" s="1" t="s">
        <v>505</v>
      </c>
      <c r="C136" s="1">
        <v>448</v>
      </c>
      <c r="D136" s="1">
        <v>3</v>
      </c>
      <c r="E136" s="1" t="s">
        <v>13</v>
      </c>
    </row>
    <row r="137" spans="1:5" x14ac:dyDescent="0.25">
      <c r="A137" s="1">
        <v>136</v>
      </c>
      <c r="B137" s="1" t="s">
        <v>506</v>
      </c>
      <c r="C137" s="1">
        <v>152</v>
      </c>
      <c r="D137" s="1">
        <v>1</v>
      </c>
      <c r="E137" s="1" t="s">
        <v>370</v>
      </c>
    </row>
    <row r="138" spans="1:5" x14ac:dyDescent="0.25">
      <c r="A138" s="1">
        <v>137</v>
      </c>
      <c r="B138" s="1" t="s">
        <v>507</v>
      </c>
      <c r="C138" s="1">
        <v>381</v>
      </c>
      <c r="D138" s="1">
        <v>3</v>
      </c>
      <c r="E138" s="1" t="s">
        <v>13</v>
      </c>
    </row>
    <row r="139" spans="1:5" x14ac:dyDescent="0.25">
      <c r="A139" s="1">
        <v>138</v>
      </c>
      <c r="B139" s="1" t="s">
        <v>508</v>
      </c>
      <c r="C139" s="1">
        <v>401</v>
      </c>
      <c r="D139" s="1">
        <v>3</v>
      </c>
      <c r="E139" s="1" t="s">
        <v>13</v>
      </c>
    </row>
    <row r="140" spans="1:5" x14ac:dyDescent="0.25">
      <c r="A140" s="1">
        <v>139</v>
      </c>
      <c r="B140" s="1" t="s">
        <v>509</v>
      </c>
      <c r="C140" s="1">
        <v>164</v>
      </c>
      <c r="D140" s="1">
        <v>2</v>
      </c>
      <c r="E140" s="1" t="s">
        <v>379</v>
      </c>
    </row>
    <row r="141" spans="1:5" x14ac:dyDescent="0.25">
      <c r="A141" s="1">
        <v>140</v>
      </c>
      <c r="B141" s="1" t="s">
        <v>510</v>
      </c>
      <c r="C141" s="1">
        <v>54</v>
      </c>
      <c r="D141" s="1">
        <v>1</v>
      </c>
      <c r="E141" s="1" t="s">
        <v>370</v>
      </c>
    </row>
    <row r="142" spans="1:5" x14ac:dyDescent="0.25">
      <c r="A142" s="1">
        <v>141</v>
      </c>
      <c r="B142" s="1" t="s">
        <v>511</v>
      </c>
      <c r="C142" s="1">
        <v>310</v>
      </c>
      <c r="D142" s="1">
        <v>2</v>
      </c>
      <c r="E142" s="1" t="s">
        <v>379</v>
      </c>
    </row>
    <row r="143" spans="1:5" x14ac:dyDescent="0.25">
      <c r="A143" s="1">
        <v>142</v>
      </c>
      <c r="B143" s="1" t="s">
        <v>512</v>
      </c>
      <c r="C143" s="1">
        <v>316</v>
      </c>
      <c r="D143" s="1">
        <v>2</v>
      </c>
      <c r="E143" s="1" t="s">
        <v>379</v>
      </c>
    </row>
    <row r="144" spans="1:5" x14ac:dyDescent="0.25">
      <c r="A144" s="1">
        <v>143</v>
      </c>
      <c r="B144" s="1" t="s">
        <v>513</v>
      </c>
      <c r="C144" s="1">
        <v>292</v>
      </c>
      <c r="D144" s="1">
        <v>2</v>
      </c>
      <c r="E144" s="1" t="s">
        <v>379</v>
      </c>
    </row>
    <row r="145" spans="1:5" x14ac:dyDescent="0.25">
      <c r="A145" s="1">
        <v>144</v>
      </c>
      <c r="B145" s="1" t="s">
        <v>514</v>
      </c>
      <c r="C145" s="1">
        <v>39</v>
      </c>
      <c r="D145" s="1">
        <v>1</v>
      </c>
      <c r="E145" s="1" t="s">
        <v>370</v>
      </c>
    </row>
    <row r="146" spans="1:5" x14ac:dyDescent="0.25">
      <c r="A146" s="1">
        <v>145</v>
      </c>
      <c r="B146" s="1" t="s">
        <v>515</v>
      </c>
      <c r="C146" s="1">
        <v>281</v>
      </c>
      <c r="D146" s="1">
        <v>2</v>
      </c>
      <c r="E146" s="1" t="s">
        <v>379</v>
      </c>
    </row>
    <row r="147" spans="1:5" x14ac:dyDescent="0.25">
      <c r="A147" s="1">
        <v>146</v>
      </c>
      <c r="B147" s="1" t="s">
        <v>516</v>
      </c>
      <c r="C147" s="1">
        <v>291</v>
      </c>
      <c r="D147" s="1">
        <v>2</v>
      </c>
      <c r="E147" s="1" t="s">
        <v>379</v>
      </c>
    </row>
    <row r="148" spans="1:5" x14ac:dyDescent="0.25">
      <c r="A148" s="1">
        <v>147</v>
      </c>
      <c r="B148" s="1" t="s">
        <v>517</v>
      </c>
      <c r="C148" s="1">
        <v>221</v>
      </c>
      <c r="D148" s="1">
        <v>2</v>
      </c>
      <c r="E148" s="1" t="s">
        <v>379</v>
      </c>
    </row>
    <row r="149" spans="1:5" x14ac:dyDescent="0.25">
      <c r="A149" s="1">
        <v>148</v>
      </c>
      <c r="B149" s="1" t="s">
        <v>518</v>
      </c>
      <c r="C149" s="1">
        <v>143</v>
      </c>
      <c r="D149" s="1">
        <v>1</v>
      </c>
      <c r="E149" s="1" t="s">
        <v>370</v>
      </c>
    </row>
    <row r="150" spans="1:5" x14ac:dyDescent="0.25">
      <c r="A150" s="1">
        <v>149</v>
      </c>
      <c r="B150" s="1" t="s">
        <v>519</v>
      </c>
      <c r="C150" s="1">
        <v>441</v>
      </c>
      <c r="D150" s="1">
        <v>3</v>
      </c>
      <c r="E150" s="1" t="s">
        <v>13</v>
      </c>
    </row>
    <row r="151" spans="1:5" x14ac:dyDescent="0.25">
      <c r="A151" s="1">
        <v>150</v>
      </c>
      <c r="B151" s="1" t="s">
        <v>520</v>
      </c>
      <c r="C151" s="1">
        <v>307</v>
      </c>
      <c r="D151" s="1">
        <v>2</v>
      </c>
      <c r="E151" s="1" t="s">
        <v>379</v>
      </c>
    </row>
    <row r="152" spans="1:5" x14ac:dyDescent="0.25">
      <c r="A152" s="1">
        <v>151</v>
      </c>
      <c r="B152" s="1" t="s">
        <v>521</v>
      </c>
      <c r="C152" s="1">
        <v>176</v>
      </c>
      <c r="D152" s="1">
        <v>2</v>
      </c>
      <c r="E152" s="1" t="s">
        <v>379</v>
      </c>
    </row>
    <row r="153" spans="1:5" x14ac:dyDescent="0.25">
      <c r="A153" s="1">
        <v>152</v>
      </c>
      <c r="B153" s="1" t="s">
        <v>522</v>
      </c>
      <c r="C153" s="1">
        <v>146</v>
      </c>
      <c r="D153" s="1">
        <v>1</v>
      </c>
      <c r="E153" s="1" t="s">
        <v>370</v>
      </c>
    </row>
    <row r="154" spans="1:5" x14ac:dyDescent="0.25">
      <c r="A154" s="1">
        <v>153</v>
      </c>
      <c r="B154" s="1" t="s">
        <v>523</v>
      </c>
      <c r="C154" s="1">
        <v>328</v>
      </c>
      <c r="D154" s="1">
        <v>3</v>
      </c>
      <c r="E154" s="1" t="s">
        <v>13</v>
      </c>
    </row>
    <row r="155" spans="1:5" x14ac:dyDescent="0.25">
      <c r="A155" s="1">
        <v>154</v>
      </c>
      <c r="B155" s="1" t="s">
        <v>524</v>
      </c>
      <c r="C155" s="1">
        <v>229</v>
      </c>
      <c r="D155" s="1">
        <v>2</v>
      </c>
      <c r="E155" s="1" t="s">
        <v>379</v>
      </c>
    </row>
    <row r="156" spans="1:5" x14ac:dyDescent="0.25">
      <c r="A156" s="1">
        <v>155</v>
      </c>
      <c r="B156" s="1" t="s">
        <v>525</v>
      </c>
      <c r="C156" s="1">
        <v>83</v>
      </c>
      <c r="D156" s="1">
        <v>1</v>
      </c>
      <c r="E156" s="1" t="s">
        <v>370</v>
      </c>
    </row>
    <row r="157" spans="1:5" x14ac:dyDescent="0.25">
      <c r="A157" s="1">
        <v>156</v>
      </c>
      <c r="B157" s="1" t="s">
        <v>526</v>
      </c>
      <c r="C157" s="1">
        <v>477</v>
      </c>
      <c r="D157" s="1">
        <v>3</v>
      </c>
      <c r="E157" s="1" t="s">
        <v>13</v>
      </c>
    </row>
    <row r="158" spans="1:5" x14ac:dyDescent="0.25">
      <c r="A158" s="1">
        <v>157</v>
      </c>
      <c r="B158" s="1" t="s">
        <v>527</v>
      </c>
      <c r="C158" s="1">
        <v>403</v>
      </c>
      <c r="D158" s="1">
        <v>3</v>
      </c>
      <c r="E158" s="1" t="s">
        <v>13</v>
      </c>
    </row>
    <row r="159" spans="1:5" x14ac:dyDescent="0.25">
      <c r="A159" s="1">
        <v>158</v>
      </c>
      <c r="B159" s="1" t="s">
        <v>528</v>
      </c>
      <c r="C159" s="1">
        <v>175</v>
      </c>
      <c r="D159" s="1">
        <v>2</v>
      </c>
      <c r="E159" s="1" t="s">
        <v>379</v>
      </c>
    </row>
    <row r="160" spans="1:5" x14ac:dyDescent="0.25">
      <c r="A160" s="1">
        <v>159</v>
      </c>
      <c r="B160" s="1" t="s">
        <v>529</v>
      </c>
      <c r="C160" s="1">
        <v>65</v>
      </c>
      <c r="D160" s="1">
        <v>1</v>
      </c>
      <c r="E160" s="1" t="s">
        <v>370</v>
      </c>
    </row>
    <row r="161" spans="1:5" x14ac:dyDescent="0.25">
      <c r="A161" s="1">
        <v>160</v>
      </c>
      <c r="B161" s="1" t="s">
        <v>530</v>
      </c>
      <c r="C161" s="1">
        <v>434</v>
      </c>
      <c r="D161" s="1">
        <v>3</v>
      </c>
      <c r="E161" s="1" t="s">
        <v>13</v>
      </c>
    </row>
    <row r="162" spans="1:5" x14ac:dyDescent="0.25">
      <c r="A162" s="1">
        <v>161</v>
      </c>
      <c r="B162" s="1" t="s">
        <v>531</v>
      </c>
      <c r="C162" s="1">
        <v>347</v>
      </c>
      <c r="D162" s="1">
        <v>3</v>
      </c>
      <c r="E162" s="1" t="s">
        <v>13</v>
      </c>
    </row>
    <row r="163" spans="1:5" x14ac:dyDescent="0.25">
      <c r="A163" s="1">
        <v>162</v>
      </c>
      <c r="B163" s="1" t="s">
        <v>532</v>
      </c>
      <c r="C163" s="1">
        <v>389</v>
      </c>
      <c r="D163" s="1">
        <v>3</v>
      </c>
      <c r="E163" s="1" t="s">
        <v>13</v>
      </c>
    </row>
    <row r="164" spans="1:5" x14ac:dyDescent="0.25">
      <c r="A164" s="1">
        <v>163</v>
      </c>
      <c r="B164" s="1" t="s">
        <v>533</v>
      </c>
      <c r="C164" s="1">
        <v>214</v>
      </c>
      <c r="D164" s="1">
        <v>2</v>
      </c>
      <c r="E164" s="1" t="s">
        <v>379</v>
      </c>
    </row>
    <row r="165" spans="1:5" x14ac:dyDescent="0.25">
      <c r="A165" s="1">
        <v>164</v>
      </c>
      <c r="B165" s="1" t="s">
        <v>534</v>
      </c>
      <c r="C165" s="1">
        <v>320</v>
      </c>
      <c r="D165" s="1">
        <v>2</v>
      </c>
      <c r="E165" s="1" t="s">
        <v>379</v>
      </c>
    </row>
    <row r="166" spans="1:5" x14ac:dyDescent="0.25">
      <c r="A166" s="1">
        <v>165</v>
      </c>
      <c r="B166" s="1" t="s">
        <v>535</v>
      </c>
      <c r="C166" s="1">
        <v>173</v>
      </c>
      <c r="D166" s="1">
        <v>2</v>
      </c>
      <c r="E166" s="1" t="s">
        <v>379</v>
      </c>
    </row>
    <row r="167" spans="1:5" x14ac:dyDescent="0.25">
      <c r="A167" s="1">
        <v>166</v>
      </c>
      <c r="B167" s="1" t="s">
        <v>536</v>
      </c>
      <c r="C167" s="1">
        <v>236</v>
      </c>
      <c r="D167" s="1">
        <v>2</v>
      </c>
      <c r="E167" s="1" t="s">
        <v>379</v>
      </c>
    </row>
    <row r="168" spans="1:5" x14ac:dyDescent="0.25">
      <c r="A168" s="1">
        <v>167</v>
      </c>
      <c r="B168" s="1" t="s">
        <v>537</v>
      </c>
      <c r="C168" s="1">
        <v>444</v>
      </c>
      <c r="D168" s="1">
        <v>3</v>
      </c>
      <c r="E168" s="1" t="s">
        <v>13</v>
      </c>
    </row>
    <row r="169" spans="1:5" x14ac:dyDescent="0.25">
      <c r="A169" s="1">
        <v>168</v>
      </c>
      <c r="B169" s="1" t="s">
        <v>538</v>
      </c>
      <c r="C169" s="1">
        <v>60</v>
      </c>
      <c r="D169" s="1">
        <v>1</v>
      </c>
      <c r="E169" s="1" t="s">
        <v>370</v>
      </c>
    </row>
    <row r="170" spans="1:5" x14ac:dyDescent="0.25">
      <c r="A170" s="1">
        <v>169</v>
      </c>
      <c r="B170" s="1" t="s">
        <v>539</v>
      </c>
      <c r="C170" s="1">
        <v>42</v>
      </c>
      <c r="D170" s="1">
        <v>1</v>
      </c>
      <c r="E170" s="1" t="s">
        <v>370</v>
      </c>
    </row>
    <row r="171" spans="1:5" x14ac:dyDescent="0.25">
      <c r="A171" s="1">
        <v>170</v>
      </c>
      <c r="B171" s="1" t="s">
        <v>540</v>
      </c>
      <c r="C171" s="1">
        <v>330</v>
      </c>
      <c r="D171" s="1">
        <v>3</v>
      </c>
      <c r="E171" s="1" t="s">
        <v>13</v>
      </c>
    </row>
    <row r="172" spans="1:5" x14ac:dyDescent="0.25">
      <c r="A172" s="1">
        <v>171</v>
      </c>
      <c r="B172" s="1" t="s">
        <v>541</v>
      </c>
      <c r="C172" s="1">
        <v>32</v>
      </c>
      <c r="D172" s="1">
        <v>1</v>
      </c>
      <c r="E172" s="1" t="s">
        <v>370</v>
      </c>
    </row>
    <row r="173" spans="1:5" x14ac:dyDescent="0.25">
      <c r="A173" s="1">
        <v>172</v>
      </c>
      <c r="B173" s="1" t="s">
        <v>542</v>
      </c>
      <c r="C173" s="1">
        <v>73</v>
      </c>
      <c r="D173" s="1">
        <v>1</v>
      </c>
      <c r="E173" s="1" t="s">
        <v>370</v>
      </c>
    </row>
    <row r="174" spans="1:5" x14ac:dyDescent="0.25">
      <c r="A174" s="1">
        <v>173</v>
      </c>
      <c r="B174" s="1" t="s">
        <v>543</v>
      </c>
      <c r="C174" s="1">
        <v>360</v>
      </c>
      <c r="D174" s="1">
        <v>3</v>
      </c>
      <c r="E174" s="1" t="s">
        <v>13</v>
      </c>
    </row>
    <row r="175" spans="1:5" x14ac:dyDescent="0.25">
      <c r="A175" s="1">
        <v>174</v>
      </c>
      <c r="B175" s="1" t="s">
        <v>544</v>
      </c>
      <c r="C175" s="1">
        <v>323</v>
      </c>
      <c r="D175" s="1">
        <v>3</v>
      </c>
      <c r="E175" s="1" t="s">
        <v>13</v>
      </c>
    </row>
    <row r="176" spans="1:5" x14ac:dyDescent="0.25">
      <c r="A176" s="1">
        <v>175</v>
      </c>
      <c r="B176" s="1" t="s">
        <v>545</v>
      </c>
      <c r="C176" s="1">
        <v>168</v>
      </c>
      <c r="D176" s="1">
        <v>2</v>
      </c>
      <c r="E176" s="1" t="s">
        <v>379</v>
      </c>
    </row>
    <row r="177" spans="1:5" x14ac:dyDescent="0.25">
      <c r="A177" s="1">
        <v>176</v>
      </c>
      <c r="B177" s="1" t="s">
        <v>546</v>
      </c>
      <c r="C177" s="1">
        <v>8</v>
      </c>
      <c r="D177" s="1">
        <v>1</v>
      </c>
      <c r="E177" s="1" t="s">
        <v>370</v>
      </c>
    </row>
    <row r="178" spans="1:5" x14ac:dyDescent="0.25">
      <c r="A178" s="1">
        <v>177</v>
      </c>
      <c r="B178" s="1" t="s">
        <v>547</v>
      </c>
      <c r="C178" s="1">
        <v>35</v>
      </c>
      <c r="D178" s="1">
        <v>1</v>
      </c>
      <c r="E178" s="1" t="s">
        <v>370</v>
      </c>
    </row>
    <row r="179" spans="1:5" x14ac:dyDescent="0.25">
      <c r="A179" s="1">
        <v>178</v>
      </c>
      <c r="B179" s="1" t="s">
        <v>548</v>
      </c>
      <c r="C179" s="1">
        <v>364</v>
      </c>
      <c r="D179" s="1">
        <v>3</v>
      </c>
      <c r="E179" s="1" t="s">
        <v>13</v>
      </c>
    </row>
    <row r="180" spans="1:5" x14ac:dyDescent="0.25">
      <c r="A180" s="1">
        <v>179</v>
      </c>
      <c r="B180" s="1" t="s">
        <v>549</v>
      </c>
      <c r="C180" s="1">
        <v>110</v>
      </c>
      <c r="D180" s="1">
        <v>1</v>
      </c>
      <c r="E180" s="1" t="s">
        <v>370</v>
      </c>
    </row>
    <row r="181" spans="1:5" x14ac:dyDescent="0.25">
      <c r="A181" s="1">
        <v>180</v>
      </c>
      <c r="B181" s="1" t="s">
        <v>550</v>
      </c>
      <c r="C181" s="1">
        <v>66</v>
      </c>
      <c r="D181" s="1">
        <v>1</v>
      </c>
      <c r="E181" s="1" t="s">
        <v>370</v>
      </c>
    </row>
    <row r="182" spans="1:5" x14ac:dyDescent="0.25">
      <c r="A182" s="1">
        <v>181</v>
      </c>
      <c r="B182" s="1" t="s">
        <v>551</v>
      </c>
      <c r="C182" s="1">
        <v>138</v>
      </c>
      <c r="D182" s="1">
        <v>1</v>
      </c>
      <c r="E182" s="1" t="s">
        <v>370</v>
      </c>
    </row>
    <row r="183" spans="1:5" x14ac:dyDescent="0.25">
      <c r="A183" s="1">
        <v>182</v>
      </c>
      <c r="B183" s="1" t="s">
        <v>552</v>
      </c>
      <c r="C183" s="1">
        <v>136</v>
      </c>
      <c r="D183" s="1">
        <v>1</v>
      </c>
      <c r="E183" s="1" t="s">
        <v>370</v>
      </c>
    </row>
    <row r="184" spans="1:5" x14ac:dyDescent="0.25">
      <c r="A184" s="1">
        <v>183</v>
      </c>
      <c r="B184" s="1" t="s">
        <v>553</v>
      </c>
      <c r="C184" s="1">
        <v>162</v>
      </c>
      <c r="D184" s="1">
        <v>2</v>
      </c>
      <c r="E184" s="1" t="s">
        <v>379</v>
      </c>
    </row>
    <row r="185" spans="1:5" x14ac:dyDescent="0.25">
      <c r="A185" s="1">
        <v>184</v>
      </c>
      <c r="B185" s="1" t="s">
        <v>554</v>
      </c>
      <c r="C185" s="1">
        <v>149</v>
      </c>
      <c r="D185" s="1">
        <v>1</v>
      </c>
      <c r="E185" s="1" t="s">
        <v>370</v>
      </c>
    </row>
    <row r="186" spans="1:5" x14ac:dyDescent="0.25">
      <c r="A186" s="1">
        <v>185</v>
      </c>
      <c r="B186" s="1" t="s">
        <v>555</v>
      </c>
      <c r="C186" s="1">
        <v>43</v>
      </c>
      <c r="D186" s="1">
        <v>1</v>
      </c>
      <c r="E186" s="1" t="s">
        <v>370</v>
      </c>
    </row>
    <row r="187" spans="1:5" x14ac:dyDescent="0.25">
      <c r="A187" s="1">
        <v>186</v>
      </c>
      <c r="B187" s="1" t="s">
        <v>556</v>
      </c>
      <c r="C187" s="1">
        <v>81</v>
      </c>
      <c r="D187" s="1">
        <v>1</v>
      </c>
      <c r="E187" s="1" t="s">
        <v>370</v>
      </c>
    </row>
    <row r="188" spans="1:5" x14ac:dyDescent="0.25">
      <c r="A188" s="1">
        <v>187</v>
      </c>
      <c r="B188" s="1" t="s">
        <v>557</v>
      </c>
      <c r="C188" s="1">
        <v>207</v>
      </c>
      <c r="D188" s="1">
        <v>2</v>
      </c>
      <c r="E188" s="1" t="s">
        <v>379</v>
      </c>
    </row>
    <row r="189" spans="1:5" x14ac:dyDescent="0.25">
      <c r="A189" s="1">
        <v>188</v>
      </c>
      <c r="B189" s="1" t="s">
        <v>558</v>
      </c>
      <c r="C189" s="1">
        <v>205</v>
      </c>
      <c r="D189" s="1">
        <v>2</v>
      </c>
      <c r="E189" s="1" t="s">
        <v>379</v>
      </c>
    </row>
    <row r="190" spans="1:5" x14ac:dyDescent="0.25">
      <c r="A190" s="1">
        <v>189</v>
      </c>
      <c r="B190" s="1" t="s">
        <v>559</v>
      </c>
      <c r="C190" s="1">
        <v>153</v>
      </c>
      <c r="D190" s="1">
        <v>1</v>
      </c>
      <c r="E190" s="1" t="s">
        <v>370</v>
      </c>
    </row>
    <row r="191" spans="1:5" x14ac:dyDescent="0.25">
      <c r="A191" s="1">
        <v>190</v>
      </c>
      <c r="B191" s="1" t="s">
        <v>560</v>
      </c>
      <c r="C191" s="1">
        <v>225</v>
      </c>
      <c r="D191" s="1">
        <v>2</v>
      </c>
      <c r="E191" s="1" t="s">
        <v>379</v>
      </c>
    </row>
    <row r="192" spans="1:5" x14ac:dyDescent="0.25">
      <c r="A192" s="1">
        <v>191</v>
      </c>
      <c r="B192" s="1" t="s">
        <v>561</v>
      </c>
      <c r="C192" s="1">
        <v>244</v>
      </c>
      <c r="D192" s="1">
        <v>2</v>
      </c>
      <c r="E192" s="1" t="s">
        <v>379</v>
      </c>
    </row>
    <row r="193" spans="1:5" x14ac:dyDescent="0.25">
      <c r="A193" s="1">
        <v>192</v>
      </c>
      <c r="B193" s="1" t="s">
        <v>562</v>
      </c>
      <c r="C193" s="1">
        <v>247</v>
      </c>
      <c r="D193" s="1">
        <v>2</v>
      </c>
      <c r="E193" s="1" t="s">
        <v>379</v>
      </c>
    </row>
    <row r="194" spans="1:5" x14ac:dyDescent="0.25">
      <c r="A194" s="1">
        <v>193</v>
      </c>
      <c r="B194" s="1" t="s">
        <v>563</v>
      </c>
      <c r="C194" s="1">
        <v>11</v>
      </c>
      <c r="D194" s="1">
        <v>1</v>
      </c>
      <c r="E194" s="1" t="s">
        <v>370</v>
      </c>
    </row>
    <row r="195" spans="1:5" x14ac:dyDescent="0.25">
      <c r="A195" s="1">
        <v>194</v>
      </c>
      <c r="B195" s="1" t="s">
        <v>564</v>
      </c>
      <c r="C195" s="1">
        <v>75</v>
      </c>
      <c r="D195" s="1">
        <v>1</v>
      </c>
      <c r="E195" s="1" t="s">
        <v>370</v>
      </c>
    </row>
    <row r="196" spans="1:5" x14ac:dyDescent="0.25">
      <c r="A196" s="1">
        <v>195</v>
      </c>
      <c r="B196" s="1" t="s">
        <v>565</v>
      </c>
      <c r="C196" s="1">
        <v>91</v>
      </c>
      <c r="D196" s="1">
        <v>1</v>
      </c>
      <c r="E196" s="1" t="s">
        <v>370</v>
      </c>
    </row>
    <row r="197" spans="1:5" x14ac:dyDescent="0.25">
      <c r="A197" s="1">
        <v>196</v>
      </c>
      <c r="B197" s="1" t="s">
        <v>566</v>
      </c>
      <c r="C197" s="1">
        <v>438</v>
      </c>
      <c r="D197" s="1">
        <v>3</v>
      </c>
      <c r="E197" s="1" t="s">
        <v>13</v>
      </c>
    </row>
    <row r="198" spans="1:5" x14ac:dyDescent="0.25">
      <c r="A198" s="1">
        <v>197</v>
      </c>
      <c r="B198" s="1" t="s">
        <v>567</v>
      </c>
      <c r="C198" s="1">
        <v>89</v>
      </c>
      <c r="D198" s="1">
        <v>1</v>
      </c>
      <c r="E198" s="1" t="s">
        <v>370</v>
      </c>
    </row>
    <row r="199" spans="1:5" x14ac:dyDescent="0.25">
      <c r="A199" s="1">
        <v>198</v>
      </c>
      <c r="B199" s="1" t="s">
        <v>568</v>
      </c>
      <c r="C199" s="1">
        <v>376</v>
      </c>
      <c r="D199" s="1">
        <v>3</v>
      </c>
      <c r="E199" s="1" t="s">
        <v>13</v>
      </c>
    </row>
    <row r="200" spans="1:5" x14ac:dyDescent="0.25">
      <c r="A200" s="1">
        <v>199</v>
      </c>
      <c r="B200" s="1" t="s">
        <v>569</v>
      </c>
      <c r="C200" s="1">
        <v>265</v>
      </c>
      <c r="D200" s="1">
        <v>2</v>
      </c>
      <c r="E200" s="1" t="s">
        <v>379</v>
      </c>
    </row>
    <row r="201" spans="1:5" x14ac:dyDescent="0.25">
      <c r="A201" s="1">
        <v>200</v>
      </c>
      <c r="B201" s="1" t="s">
        <v>570</v>
      </c>
      <c r="C201" s="1">
        <v>428</v>
      </c>
      <c r="D201" s="1">
        <v>3</v>
      </c>
      <c r="E201" s="1" t="s">
        <v>13</v>
      </c>
    </row>
    <row r="202" spans="1:5" x14ac:dyDescent="0.25">
      <c r="A202" s="1">
        <v>201</v>
      </c>
      <c r="B202" s="1" t="s">
        <v>571</v>
      </c>
      <c r="C202" s="1">
        <v>321</v>
      </c>
      <c r="D202" s="1">
        <v>2</v>
      </c>
      <c r="E202" s="1" t="s">
        <v>379</v>
      </c>
    </row>
    <row r="203" spans="1:5" x14ac:dyDescent="0.25">
      <c r="A203" s="1">
        <v>202</v>
      </c>
      <c r="B203" s="1" t="s">
        <v>572</v>
      </c>
      <c r="C203" s="1">
        <v>224</v>
      </c>
      <c r="D203" s="1">
        <v>2</v>
      </c>
      <c r="E203" s="1" t="s">
        <v>379</v>
      </c>
    </row>
    <row r="204" spans="1:5" x14ac:dyDescent="0.25">
      <c r="A204" s="1">
        <v>203</v>
      </c>
      <c r="B204" s="1" t="s">
        <v>573</v>
      </c>
      <c r="C204" s="1">
        <v>235</v>
      </c>
      <c r="D204" s="1">
        <v>2</v>
      </c>
      <c r="E204" s="1" t="s">
        <v>379</v>
      </c>
    </row>
    <row r="205" spans="1:5" x14ac:dyDescent="0.25">
      <c r="A205" s="1">
        <v>204</v>
      </c>
      <c r="B205" s="1" t="s">
        <v>574</v>
      </c>
      <c r="C205" s="1">
        <v>420</v>
      </c>
      <c r="D205" s="1">
        <v>3</v>
      </c>
      <c r="E205" s="1" t="s">
        <v>13</v>
      </c>
    </row>
    <row r="206" spans="1:5" x14ac:dyDescent="0.25">
      <c r="A206" s="1">
        <v>205</v>
      </c>
      <c r="B206" s="1" t="s">
        <v>575</v>
      </c>
      <c r="C206" s="1">
        <v>233</v>
      </c>
      <c r="D206" s="1">
        <v>2</v>
      </c>
      <c r="E206" s="1" t="s">
        <v>379</v>
      </c>
    </row>
    <row r="207" spans="1:5" x14ac:dyDescent="0.25">
      <c r="A207" s="1">
        <v>206</v>
      </c>
      <c r="B207" s="1" t="s">
        <v>576</v>
      </c>
      <c r="C207" s="1">
        <v>5</v>
      </c>
      <c r="D207" s="1">
        <v>1</v>
      </c>
      <c r="E207" s="1" t="s">
        <v>370</v>
      </c>
    </row>
    <row r="208" spans="1:5" x14ac:dyDescent="0.25">
      <c r="A208" s="1">
        <v>207</v>
      </c>
      <c r="B208" s="1" t="s">
        <v>577</v>
      </c>
      <c r="C208" s="1">
        <v>123</v>
      </c>
      <c r="D208" s="1">
        <v>1</v>
      </c>
      <c r="E208" s="1" t="s">
        <v>370</v>
      </c>
    </row>
    <row r="209" spans="1:5" x14ac:dyDescent="0.25">
      <c r="A209" s="1">
        <v>208</v>
      </c>
      <c r="B209" s="1" t="s">
        <v>578</v>
      </c>
      <c r="C209" s="1">
        <v>313</v>
      </c>
      <c r="D209" s="1">
        <v>2</v>
      </c>
      <c r="E209" s="1" t="s">
        <v>379</v>
      </c>
    </row>
    <row r="210" spans="1:5" x14ac:dyDescent="0.25">
      <c r="A210" s="1">
        <v>209</v>
      </c>
      <c r="B210" s="1" t="s">
        <v>579</v>
      </c>
      <c r="C210" s="1">
        <v>279</v>
      </c>
      <c r="D210" s="1">
        <v>2</v>
      </c>
      <c r="E210" s="1" t="s">
        <v>379</v>
      </c>
    </row>
    <row r="211" spans="1:5" x14ac:dyDescent="0.25">
      <c r="A211" s="1">
        <v>210</v>
      </c>
      <c r="B211" s="1" t="s">
        <v>580</v>
      </c>
      <c r="C211" s="1">
        <v>384</v>
      </c>
      <c r="D211" s="1">
        <v>3</v>
      </c>
      <c r="E211" s="1" t="s">
        <v>13</v>
      </c>
    </row>
    <row r="212" spans="1:5" x14ac:dyDescent="0.25">
      <c r="A212" s="1">
        <v>211</v>
      </c>
      <c r="B212" s="1" t="s">
        <v>581</v>
      </c>
      <c r="C212" s="1">
        <v>22</v>
      </c>
      <c r="D212" s="1">
        <v>1</v>
      </c>
      <c r="E212" s="1" t="s">
        <v>370</v>
      </c>
    </row>
    <row r="213" spans="1:5" x14ac:dyDescent="0.25">
      <c r="A213" s="1">
        <v>212</v>
      </c>
      <c r="B213" s="1" t="s">
        <v>582</v>
      </c>
      <c r="C213" s="1">
        <v>300</v>
      </c>
      <c r="D213" s="1">
        <v>2</v>
      </c>
      <c r="E213" s="1" t="s">
        <v>379</v>
      </c>
    </row>
    <row r="214" spans="1:5" x14ac:dyDescent="0.25">
      <c r="A214" s="1">
        <v>213</v>
      </c>
      <c r="B214" s="1" t="s">
        <v>583</v>
      </c>
      <c r="C214" s="1">
        <v>413</v>
      </c>
      <c r="D214" s="1">
        <v>3</v>
      </c>
      <c r="E214" s="1" t="s">
        <v>13</v>
      </c>
    </row>
    <row r="215" spans="1:5" x14ac:dyDescent="0.25">
      <c r="A215" s="1">
        <v>214</v>
      </c>
      <c r="B215" s="1" t="s">
        <v>584</v>
      </c>
      <c r="C215" s="1">
        <v>64</v>
      </c>
      <c r="D215" s="1">
        <v>1</v>
      </c>
      <c r="E215" s="1" t="s">
        <v>370</v>
      </c>
    </row>
    <row r="216" spans="1:5" x14ac:dyDescent="0.25">
      <c r="A216" s="1">
        <v>215</v>
      </c>
      <c r="B216" s="1" t="s">
        <v>585</v>
      </c>
      <c r="C216" s="1">
        <v>151</v>
      </c>
      <c r="D216" s="1">
        <v>1</v>
      </c>
      <c r="E216" s="1" t="s">
        <v>370</v>
      </c>
    </row>
    <row r="217" spans="1:5" x14ac:dyDescent="0.25">
      <c r="A217" s="1">
        <v>216</v>
      </c>
      <c r="B217" s="1" t="s">
        <v>586</v>
      </c>
      <c r="C217" s="1">
        <v>388</v>
      </c>
      <c r="D217" s="1">
        <v>3</v>
      </c>
      <c r="E217" s="1" t="s">
        <v>13</v>
      </c>
    </row>
    <row r="218" spans="1:5" x14ac:dyDescent="0.25">
      <c r="A218" s="1">
        <v>217</v>
      </c>
      <c r="B218" s="1" t="s">
        <v>587</v>
      </c>
      <c r="C218" s="1">
        <v>456</v>
      </c>
      <c r="D218" s="1">
        <v>3</v>
      </c>
      <c r="E218" s="1" t="s">
        <v>13</v>
      </c>
    </row>
    <row r="219" spans="1:5" x14ac:dyDescent="0.25">
      <c r="A219" s="1">
        <v>218</v>
      </c>
      <c r="B219" s="1" t="s">
        <v>588</v>
      </c>
      <c r="C219" s="1">
        <v>352</v>
      </c>
      <c r="D219" s="1">
        <v>3</v>
      </c>
      <c r="E219" s="1" t="s">
        <v>13</v>
      </c>
    </row>
    <row r="220" spans="1:5" x14ac:dyDescent="0.25">
      <c r="A220" s="1">
        <v>219</v>
      </c>
      <c r="B220" s="1" t="s">
        <v>589</v>
      </c>
      <c r="C220" s="1">
        <v>280</v>
      </c>
      <c r="D220" s="1">
        <v>2</v>
      </c>
      <c r="E220" s="1" t="s">
        <v>379</v>
      </c>
    </row>
    <row r="221" spans="1:5" x14ac:dyDescent="0.25">
      <c r="A221" s="1">
        <v>220</v>
      </c>
      <c r="B221" s="1" t="s">
        <v>590</v>
      </c>
      <c r="C221" s="1">
        <v>98</v>
      </c>
      <c r="D221" s="1">
        <v>1</v>
      </c>
      <c r="E221" s="1" t="s">
        <v>370</v>
      </c>
    </row>
    <row r="222" spans="1:5" x14ac:dyDescent="0.25">
      <c r="A222" s="1">
        <v>221</v>
      </c>
      <c r="B222" s="1" t="s">
        <v>591</v>
      </c>
      <c r="C222" s="1">
        <v>459</v>
      </c>
      <c r="D222" s="1">
        <v>3</v>
      </c>
      <c r="E222" s="1" t="s">
        <v>13</v>
      </c>
    </row>
    <row r="223" spans="1:5" x14ac:dyDescent="0.25">
      <c r="A223" s="1">
        <v>222</v>
      </c>
      <c r="B223" s="1" t="s">
        <v>592</v>
      </c>
      <c r="C223" s="1">
        <v>385</v>
      </c>
      <c r="D223" s="1">
        <v>3</v>
      </c>
      <c r="E223" s="1" t="s">
        <v>13</v>
      </c>
    </row>
    <row r="224" spans="1:5" x14ac:dyDescent="0.25">
      <c r="A224" s="1">
        <v>223</v>
      </c>
      <c r="B224" s="1" t="s">
        <v>593</v>
      </c>
      <c r="C224" s="1">
        <v>426</v>
      </c>
      <c r="D224" s="1">
        <v>3</v>
      </c>
      <c r="E224" s="1" t="s">
        <v>13</v>
      </c>
    </row>
    <row r="225" spans="1:5" x14ac:dyDescent="0.25">
      <c r="A225" s="1">
        <v>224</v>
      </c>
      <c r="B225" s="1" t="s">
        <v>594</v>
      </c>
      <c r="C225" s="1">
        <v>451</v>
      </c>
      <c r="D225" s="1">
        <v>3</v>
      </c>
      <c r="E225" s="1" t="s">
        <v>13</v>
      </c>
    </row>
    <row r="226" spans="1:5" x14ac:dyDescent="0.25">
      <c r="A226" s="1">
        <v>225</v>
      </c>
      <c r="B226" s="1" t="s">
        <v>595</v>
      </c>
      <c r="C226" s="1">
        <v>442</v>
      </c>
      <c r="D226" s="1">
        <v>3</v>
      </c>
      <c r="E226" s="1" t="s">
        <v>13</v>
      </c>
    </row>
    <row r="227" spans="1:5" x14ac:dyDescent="0.25">
      <c r="A227" s="1">
        <v>226</v>
      </c>
      <c r="B227" s="1" t="s">
        <v>596</v>
      </c>
      <c r="C227" s="1">
        <v>419</v>
      </c>
      <c r="D227" s="1">
        <v>3</v>
      </c>
      <c r="E227" s="1" t="s">
        <v>13</v>
      </c>
    </row>
    <row r="228" spans="1:5" x14ac:dyDescent="0.25">
      <c r="A228" s="1">
        <v>227</v>
      </c>
      <c r="B228" s="1" t="s">
        <v>597</v>
      </c>
      <c r="C228" s="1">
        <v>108</v>
      </c>
      <c r="D228" s="1">
        <v>1</v>
      </c>
      <c r="E228" s="1" t="s">
        <v>370</v>
      </c>
    </row>
    <row r="229" spans="1:5" x14ac:dyDescent="0.25">
      <c r="A229" s="1">
        <v>228</v>
      </c>
      <c r="B229" s="1" t="s">
        <v>598</v>
      </c>
      <c r="C229" s="1">
        <v>21</v>
      </c>
      <c r="D229" s="1">
        <v>1</v>
      </c>
      <c r="E229" s="1" t="s">
        <v>370</v>
      </c>
    </row>
    <row r="230" spans="1:5" x14ac:dyDescent="0.25">
      <c r="A230" s="1">
        <v>229</v>
      </c>
      <c r="B230" s="1" t="s">
        <v>599</v>
      </c>
      <c r="C230" s="1">
        <v>251</v>
      </c>
      <c r="D230" s="1">
        <v>2</v>
      </c>
      <c r="E230" s="1" t="s">
        <v>379</v>
      </c>
    </row>
    <row r="231" spans="1:5" x14ac:dyDescent="0.25">
      <c r="A231" s="1">
        <v>230</v>
      </c>
      <c r="B231" s="1" t="s">
        <v>600</v>
      </c>
      <c r="C231" s="1">
        <v>58</v>
      </c>
      <c r="D231" s="1">
        <v>1</v>
      </c>
      <c r="E231" s="1" t="s">
        <v>370</v>
      </c>
    </row>
    <row r="232" spans="1:5" x14ac:dyDescent="0.25">
      <c r="A232" s="1">
        <v>231</v>
      </c>
      <c r="B232" s="1" t="s">
        <v>601</v>
      </c>
      <c r="C232" s="1">
        <v>447</v>
      </c>
      <c r="D232" s="1">
        <v>3</v>
      </c>
      <c r="E232" s="1" t="s">
        <v>13</v>
      </c>
    </row>
    <row r="233" spans="1:5" x14ac:dyDescent="0.25">
      <c r="A233" s="1">
        <v>232</v>
      </c>
      <c r="B233" s="1" t="s">
        <v>602</v>
      </c>
      <c r="C233" s="1">
        <v>339</v>
      </c>
      <c r="D233" s="1">
        <v>3</v>
      </c>
      <c r="E233" s="1" t="s">
        <v>13</v>
      </c>
    </row>
    <row r="234" spans="1:5" x14ac:dyDescent="0.25">
      <c r="A234" s="1">
        <v>233</v>
      </c>
      <c r="B234" s="1" t="s">
        <v>603</v>
      </c>
      <c r="C234" s="1">
        <v>476</v>
      </c>
      <c r="D234" s="1">
        <v>3</v>
      </c>
      <c r="E234" s="1" t="s">
        <v>13</v>
      </c>
    </row>
    <row r="235" spans="1:5" x14ac:dyDescent="0.25">
      <c r="A235" s="1">
        <v>234</v>
      </c>
      <c r="B235" s="1" t="s">
        <v>604</v>
      </c>
      <c r="C235" s="1">
        <v>461</v>
      </c>
      <c r="D235" s="1">
        <v>3</v>
      </c>
      <c r="E235" s="1" t="s">
        <v>13</v>
      </c>
    </row>
    <row r="236" spans="1:5" x14ac:dyDescent="0.25">
      <c r="A236" s="1">
        <v>235</v>
      </c>
      <c r="B236" s="1" t="s">
        <v>605</v>
      </c>
      <c r="C236" s="1">
        <v>379</v>
      </c>
      <c r="D236" s="1">
        <v>3</v>
      </c>
      <c r="E236" s="1" t="s">
        <v>13</v>
      </c>
    </row>
    <row r="237" spans="1:5" x14ac:dyDescent="0.25">
      <c r="A237" s="1">
        <v>236</v>
      </c>
      <c r="B237" s="1" t="s">
        <v>606</v>
      </c>
      <c r="C237" s="1">
        <v>457</v>
      </c>
      <c r="D237" s="1">
        <v>3</v>
      </c>
      <c r="E237" s="1" t="s">
        <v>13</v>
      </c>
    </row>
    <row r="238" spans="1:5" x14ac:dyDescent="0.25">
      <c r="A238" s="1">
        <v>237</v>
      </c>
      <c r="B238" s="1" t="s">
        <v>607</v>
      </c>
      <c r="C238" s="1">
        <v>410</v>
      </c>
      <c r="D238" s="1">
        <v>3</v>
      </c>
      <c r="E238" s="1" t="s">
        <v>13</v>
      </c>
    </row>
    <row r="239" spans="1:5" x14ac:dyDescent="0.25">
      <c r="A239" s="1">
        <v>238</v>
      </c>
      <c r="B239" s="1" t="s">
        <v>608</v>
      </c>
      <c r="C239" s="1">
        <v>392</v>
      </c>
      <c r="D239" s="1">
        <v>3</v>
      </c>
      <c r="E239" s="1" t="s">
        <v>13</v>
      </c>
    </row>
    <row r="240" spans="1:5" x14ac:dyDescent="0.25">
      <c r="A240" s="1">
        <v>239</v>
      </c>
      <c r="B240" s="1" t="s">
        <v>609</v>
      </c>
      <c r="C240" s="1">
        <v>232</v>
      </c>
      <c r="D240" s="1">
        <v>2</v>
      </c>
      <c r="E240" s="1" t="s">
        <v>379</v>
      </c>
    </row>
    <row r="241" spans="1:5" x14ac:dyDescent="0.25">
      <c r="A241" s="1">
        <v>240</v>
      </c>
      <c r="B241" s="1" t="s">
        <v>610</v>
      </c>
      <c r="C241" s="1">
        <v>87</v>
      </c>
      <c r="D241" s="1">
        <v>1</v>
      </c>
      <c r="E241" s="1" t="s">
        <v>370</v>
      </c>
    </row>
    <row r="242" spans="1:5" x14ac:dyDescent="0.25">
      <c r="A242" s="1">
        <v>241</v>
      </c>
      <c r="B242" s="1" t="s">
        <v>611</v>
      </c>
      <c r="C242" s="1">
        <v>231</v>
      </c>
      <c r="D242" s="1">
        <v>2</v>
      </c>
      <c r="E242" s="1" t="s">
        <v>379</v>
      </c>
    </row>
    <row r="243" spans="1:5" x14ac:dyDescent="0.25">
      <c r="A243" s="1">
        <v>242</v>
      </c>
      <c r="B243" s="1" t="s">
        <v>612</v>
      </c>
      <c r="C243" s="1">
        <v>142</v>
      </c>
      <c r="D243" s="1">
        <v>1</v>
      </c>
      <c r="E243" s="1" t="s">
        <v>370</v>
      </c>
    </row>
    <row r="244" spans="1:5" x14ac:dyDescent="0.25">
      <c r="A244" s="1">
        <v>243</v>
      </c>
      <c r="B244" s="1" t="s">
        <v>613</v>
      </c>
      <c r="C244" s="1">
        <v>336</v>
      </c>
      <c r="D244" s="1">
        <v>3</v>
      </c>
      <c r="E244" s="1" t="s">
        <v>13</v>
      </c>
    </row>
    <row r="245" spans="1:5" x14ac:dyDescent="0.25">
      <c r="A245" s="1">
        <v>244</v>
      </c>
      <c r="B245" s="1" t="s">
        <v>614</v>
      </c>
      <c r="C245" s="1">
        <v>326</v>
      </c>
      <c r="D245" s="1">
        <v>3</v>
      </c>
      <c r="E245" s="1" t="s">
        <v>13</v>
      </c>
    </row>
    <row r="246" spans="1:5" x14ac:dyDescent="0.25">
      <c r="A246" s="1">
        <v>245</v>
      </c>
      <c r="B246" s="1" t="s">
        <v>615</v>
      </c>
      <c r="C246" s="1">
        <v>332</v>
      </c>
      <c r="D246" s="1">
        <v>3</v>
      </c>
      <c r="E246" s="1" t="s">
        <v>13</v>
      </c>
    </row>
    <row r="247" spans="1:5" x14ac:dyDescent="0.25">
      <c r="A247" s="1">
        <v>246</v>
      </c>
      <c r="B247" s="1" t="s">
        <v>616</v>
      </c>
      <c r="C247" s="1">
        <v>31</v>
      </c>
      <c r="D247" s="1">
        <v>1</v>
      </c>
      <c r="E247" s="1" t="s">
        <v>370</v>
      </c>
    </row>
    <row r="248" spans="1:5" x14ac:dyDescent="0.25">
      <c r="A248" s="1">
        <v>247</v>
      </c>
      <c r="B248" s="1" t="s">
        <v>617</v>
      </c>
      <c r="C248" s="1">
        <v>468</v>
      </c>
      <c r="D248" s="1">
        <v>3</v>
      </c>
      <c r="E248" s="1" t="s">
        <v>13</v>
      </c>
    </row>
    <row r="249" spans="1:5" x14ac:dyDescent="0.25">
      <c r="A249" s="1">
        <v>248</v>
      </c>
      <c r="B249" s="1" t="s">
        <v>618</v>
      </c>
      <c r="C249" s="1">
        <v>102</v>
      </c>
      <c r="D249" s="1">
        <v>1</v>
      </c>
      <c r="E249" s="1" t="s">
        <v>370</v>
      </c>
    </row>
    <row r="250" spans="1:5" x14ac:dyDescent="0.25">
      <c r="A250" s="1">
        <v>249</v>
      </c>
      <c r="B250" s="1" t="s">
        <v>619</v>
      </c>
      <c r="C250" s="1">
        <v>474</v>
      </c>
      <c r="D250" s="1">
        <v>3</v>
      </c>
      <c r="E250" s="1" t="s">
        <v>13</v>
      </c>
    </row>
    <row r="251" spans="1:5" x14ac:dyDescent="0.25">
      <c r="A251" s="1">
        <v>250</v>
      </c>
      <c r="B251" s="1" t="s">
        <v>620</v>
      </c>
      <c r="C251" s="1">
        <v>120</v>
      </c>
      <c r="D251" s="1">
        <v>1</v>
      </c>
      <c r="E251" s="1" t="s">
        <v>370</v>
      </c>
    </row>
    <row r="252" spans="1:5" x14ac:dyDescent="0.25">
      <c r="A252" s="1">
        <v>251</v>
      </c>
      <c r="B252" s="1" t="s">
        <v>621</v>
      </c>
      <c r="C252" s="1">
        <v>465</v>
      </c>
      <c r="D252" s="1">
        <v>3</v>
      </c>
      <c r="E252" s="1" t="s">
        <v>13</v>
      </c>
    </row>
    <row r="253" spans="1:5" x14ac:dyDescent="0.25">
      <c r="A253" s="1">
        <v>252</v>
      </c>
      <c r="B253" s="1" t="s">
        <v>622</v>
      </c>
      <c r="C253" s="1">
        <v>206</v>
      </c>
      <c r="D253" s="1">
        <v>2</v>
      </c>
      <c r="E253" s="1" t="s">
        <v>379</v>
      </c>
    </row>
    <row r="254" spans="1:5" x14ac:dyDescent="0.25">
      <c r="A254" s="1">
        <v>253</v>
      </c>
      <c r="B254" s="1" t="s">
        <v>623</v>
      </c>
      <c r="C254" s="1">
        <v>88</v>
      </c>
      <c r="D254" s="1">
        <v>1</v>
      </c>
      <c r="E254" s="1" t="s">
        <v>370</v>
      </c>
    </row>
    <row r="255" spans="1:5" x14ac:dyDescent="0.25">
      <c r="A255" s="1">
        <v>254</v>
      </c>
      <c r="B255" s="1" t="s">
        <v>624</v>
      </c>
      <c r="C255" s="1">
        <v>399</v>
      </c>
      <c r="D255" s="1">
        <v>3</v>
      </c>
      <c r="E255" s="1" t="s">
        <v>13</v>
      </c>
    </row>
    <row r="256" spans="1:5" x14ac:dyDescent="0.25">
      <c r="A256" s="1">
        <v>255</v>
      </c>
      <c r="B256" s="1" t="s">
        <v>625</v>
      </c>
      <c r="C256" s="1">
        <v>137</v>
      </c>
      <c r="D256" s="1">
        <v>1</v>
      </c>
      <c r="E256" s="1" t="s">
        <v>370</v>
      </c>
    </row>
    <row r="257" spans="1:5" x14ac:dyDescent="0.25">
      <c r="A257" s="1">
        <v>256</v>
      </c>
      <c r="B257" s="1" t="s">
        <v>626</v>
      </c>
      <c r="C257" s="1">
        <v>161</v>
      </c>
      <c r="D257" s="1">
        <v>1</v>
      </c>
      <c r="E257" s="1" t="s">
        <v>370</v>
      </c>
    </row>
    <row r="258" spans="1:5" x14ac:dyDescent="0.25">
      <c r="A258" s="1">
        <v>257</v>
      </c>
      <c r="B258" s="1" t="s">
        <v>627</v>
      </c>
      <c r="C258" s="1">
        <v>30</v>
      </c>
      <c r="D258" s="1">
        <v>1</v>
      </c>
      <c r="E258" s="1" t="s">
        <v>370</v>
      </c>
    </row>
    <row r="259" spans="1:5" x14ac:dyDescent="0.25">
      <c r="A259" s="1">
        <v>258</v>
      </c>
      <c r="B259" s="1" t="s">
        <v>628</v>
      </c>
      <c r="C259" s="1">
        <v>99</v>
      </c>
      <c r="D259" s="1">
        <v>1</v>
      </c>
      <c r="E259" s="1" t="s">
        <v>370</v>
      </c>
    </row>
    <row r="260" spans="1:5" x14ac:dyDescent="0.25">
      <c r="A260" s="1">
        <v>259</v>
      </c>
      <c r="B260" s="1" t="s">
        <v>629</v>
      </c>
      <c r="C260" s="1">
        <v>407</v>
      </c>
      <c r="D260" s="1">
        <v>3</v>
      </c>
      <c r="E260" s="1" t="s">
        <v>13</v>
      </c>
    </row>
    <row r="261" spans="1:5" x14ac:dyDescent="0.25">
      <c r="A261" s="1">
        <v>260</v>
      </c>
      <c r="B261" s="1" t="s">
        <v>630</v>
      </c>
      <c r="C261" s="1">
        <v>458</v>
      </c>
      <c r="D261" s="1">
        <v>3</v>
      </c>
      <c r="E261" s="1" t="s">
        <v>13</v>
      </c>
    </row>
    <row r="262" spans="1:5" x14ac:dyDescent="0.25">
      <c r="A262" s="1">
        <v>261</v>
      </c>
      <c r="B262" s="1" t="s">
        <v>631</v>
      </c>
      <c r="C262" s="1">
        <v>55</v>
      </c>
      <c r="D262" s="1">
        <v>1</v>
      </c>
      <c r="E262" s="1" t="s">
        <v>370</v>
      </c>
    </row>
    <row r="263" spans="1:5" x14ac:dyDescent="0.25">
      <c r="A263" s="1">
        <v>262</v>
      </c>
      <c r="B263" s="1" t="s">
        <v>632</v>
      </c>
      <c r="C263" s="1">
        <v>429</v>
      </c>
      <c r="D263" s="1">
        <v>3</v>
      </c>
      <c r="E263" s="1" t="s">
        <v>13</v>
      </c>
    </row>
    <row r="264" spans="1:5" x14ac:dyDescent="0.25">
      <c r="A264" s="1">
        <v>263</v>
      </c>
      <c r="B264" s="1" t="s">
        <v>633</v>
      </c>
      <c r="C264" s="1">
        <v>13</v>
      </c>
      <c r="D264" s="1">
        <v>1</v>
      </c>
      <c r="E264" s="1" t="s">
        <v>370</v>
      </c>
    </row>
    <row r="265" spans="1:5" x14ac:dyDescent="0.25">
      <c r="A265" s="1">
        <v>264</v>
      </c>
      <c r="B265" s="1" t="s">
        <v>634</v>
      </c>
      <c r="C265" s="1">
        <v>277</v>
      </c>
      <c r="D265" s="1">
        <v>2</v>
      </c>
      <c r="E265" s="1" t="s">
        <v>379</v>
      </c>
    </row>
    <row r="266" spans="1:5" x14ac:dyDescent="0.25">
      <c r="A266" s="1">
        <v>265</v>
      </c>
      <c r="B266" s="1" t="s">
        <v>635</v>
      </c>
      <c r="C266" s="1">
        <v>47</v>
      </c>
      <c r="D266" s="1">
        <v>1</v>
      </c>
      <c r="E266" s="1" t="s">
        <v>370</v>
      </c>
    </row>
    <row r="267" spans="1:5" x14ac:dyDescent="0.25">
      <c r="A267" s="1">
        <v>266</v>
      </c>
      <c r="B267" s="1" t="s">
        <v>636</v>
      </c>
      <c r="C267" s="1">
        <v>186</v>
      </c>
      <c r="D267" s="1">
        <v>2</v>
      </c>
      <c r="E267" s="1" t="s">
        <v>379</v>
      </c>
    </row>
    <row r="268" spans="1:5" x14ac:dyDescent="0.25">
      <c r="A268" s="1">
        <v>267</v>
      </c>
      <c r="B268" s="1" t="s">
        <v>637</v>
      </c>
      <c r="C268" s="1">
        <v>391</v>
      </c>
      <c r="D268" s="1">
        <v>3</v>
      </c>
      <c r="E268" s="1" t="s">
        <v>13</v>
      </c>
    </row>
    <row r="269" spans="1:5" x14ac:dyDescent="0.25">
      <c r="A269" s="1">
        <v>268</v>
      </c>
      <c r="B269" s="1" t="s">
        <v>638</v>
      </c>
      <c r="C269" s="1">
        <v>343</v>
      </c>
      <c r="D269" s="1">
        <v>3</v>
      </c>
      <c r="E269" s="1" t="s">
        <v>13</v>
      </c>
    </row>
    <row r="270" spans="1:5" x14ac:dyDescent="0.25">
      <c r="A270" s="1">
        <v>269</v>
      </c>
      <c r="B270" s="1" t="s">
        <v>639</v>
      </c>
      <c r="C270" s="1">
        <v>293</v>
      </c>
      <c r="D270" s="1">
        <v>2</v>
      </c>
      <c r="E270" s="1" t="s">
        <v>379</v>
      </c>
    </row>
    <row r="271" spans="1:5" x14ac:dyDescent="0.25">
      <c r="A271" s="1">
        <v>270</v>
      </c>
      <c r="B271" s="1" t="s">
        <v>640</v>
      </c>
      <c r="C271" s="1">
        <v>355</v>
      </c>
      <c r="D271" s="1">
        <v>3</v>
      </c>
      <c r="E271" s="1" t="s">
        <v>13</v>
      </c>
    </row>
    <row r="272" spans="1:5" x14ac:dyDescent="0.25">
      <c r="A272" s="1">
        <v>271</v>
      </c>
      <c r="B272" s="1" t="s">
        <v>641</v>
      </c>
      <c r="C272" s="1">
        <v>107</v>
      </c>
      <c r="D272" s="1">
        <v>1</v>
      </c>
      <c r="E272" s="1" t="s">
        <v>370</v>
      </c>
    </row>
    <row r="273" spans="1:5" x14ac:dyDescent="0.25">
      <c r="A273" s="1">
        <v>272</v>
      </c>
      <c r="B273" s="1" t="s">
        <v>642</v>
      </c>
      <c r="C273" s="1">
        <v>195</v>
      </c>
      <c r="D273" s="1">
        <v>2</v>
      </c>
      <c r="E273" s="1" t="s">
        <v>379</v>
      </c>
    </row>
    <row r="274" spans="1:5" x14ac:dyDescent="0.25">
      <c r="A274" s="1">
        <v>273</v>
      </c>
      <c r="B274" s="1" t="s">
        <v>643</v>
      </c>
      <c r="C274" s="1">
        <v>122</v>
      </c>
      <c r="D274" s="1">
        <v>1</v>
      </c>
      <c r="E274" s="1" t="s">
        <v>370</v>
      </c>
    </row>
    <row r="275" spans="1:5" x14ac:dyDescent="0.25">
      <c r="A275" s="1">
        <v>274</v>
      </c>
      <c r="B275" s="1" t="s">
        <v>644</v>
      </c>
      <c r="C275" s="1">
        <v>240</v>
      </c>
      <c r="D275" s="1">
        <v>2</v>
      </c>
      <c r="E275" s="1" t="s">
        <v>379</v>
      </c>
    </row>
    <row r="276" spans="1:5" x14ac:dyDescent="0.25">
      <c r="A276" s="1">
        <v>275</v>
      </c>
      <c r="B276" s="1" t="s">
        <v>645</v>
      </c>
      <c r="C276" s="1">
        <v>380</v>
      </c>
      <c r="D276" s="1">
        <v>3</v>
      </c>
      <c r="E276" s="1" t="s">
        <v>13</v>
      </c>
    </row>
    <row r="277" spans="1:5" x14ac:dyDescent="0.25">
      <c r="A277" s="1">
        <v>276</v>
      </c>
      <c r="B277" s="1" t="s">
        <v>646</v>
      </c>
      <c r="C277" s="1">
        <v>243</v>
      </c>
      <c r="D277" s="1">
        <v>2</v>
      </c>
      <c r="E277" s="1" t="s">
        <v>379</v>
      </c>
    </row>
    <row r="278" spans="1:5" x14ac:dyDescent="0.25">
      <c r="A278" s="1">
        <v>277</v>
      </c>
      <c r="B278" s="1" t="s">
        <v>647</v>
      </c>
      <c r="C278" s="1">
        <v>192</v>
      </c>
      <c r="D278" s="1">
        <v>2</v>
      </c>
      <c r="E278" s="1" t="s">
        <v>379</v>
      </c>
    </row>
    <row r="279" spans="1:5" x14ac:dyDescent="0.25">
      <c r="A279" s="1">
        <v>278</v>
      </c>
      <c r="B279" s="1" t="s">
        <v>648</v>
      </c>
      <c r="C279" s="1">
        <v>127</v>
      </c>
      <c r="D279" s="1">
        <v>1</v>
      </c>
      <c r="E279" s="1" t="s">
        <v>370</v>
      </c>
    </row>
    <row r="280" spans="1:5" x14ac:dyDescent="0.25">
      <c r="A280" s="1">
        <v>279</v>
      </c>
      <c r="B280" s="1" t="s">
        <v>649</v>
      </c>
      <c r="C280" s="1">
        <v>484</v>
      </c>
      <c r="D280" s="1">
        <v>3</v>
      </c>
      <c r="E280" s="1" t="s">
        <v>13</v>
      </c>
    </row>
    <row r="281" spans="1:5" x14ac:dyDescent="0.25">
      <c r="A281" s="1">
        <v>280</v>
      </c>
      <c r="B281" s="1" t="s">
        <v>650</v>
      </c>
      <c r="C281" s="1">
        <v>156</v>
      </c>
      <c r="D281" s="1">
        <v>1</v>
      </c>
      <c r="E281" s="1" t="s">
        <v>370</v>
      </c>
    </row>
    <row r="282" spans="1:5" x14ac:dyDescent="0.25">
      <c r="A282" s="1">
        <v>281</v>
      </c>
      <c r="B282" s="1" t="s">
        <v>651</v>
      </c>
      <c r="C282" s="1">
        <v>471</v>
      </c>
      <c r="D282" s="1">
        <v>3</v>
      </c>
      <c r="E282" s="1" t="s">
        <v>13</v>
      </c>
    </row>
    <row r="283" spans="1:5" x14ac:dyDescent="0.25">
      <c r="A283" s="1">
        <v>282</v>
      </c>
      <c r="B283" s="1" t="s">
        <v>652</v>
      </c>
      <c r="C283" s="1">
        <v>466</v>
      </c>
      <c r="D283" s="1">
        <v>3</v>
      </c>
      <c r="E283" s="1" t="s">
        <v>13</v>
      </c>
    </row>
    <row r="284" spans="1:5" x14ac:dyDescent="0.25">
      <c r="A284" s="1">
        <v>283</v>
      </c>
      <c r="B284" s="1" t="s">
        <v>653</v>
      </c>
      <c r="C284" s="1">
        <v>449</v>
      </c>
      <c r="D284" s="1">
        <v>3</v>
      </c>
      <c r="E284" s="1" t="s">
        <v>13</v>
      </c>
    </row>
    <row r="285" spans="1:5" x14ac:dyDescent="0.25">
      <c r="A285" s="1">
        <v>284</v>
      </c>
      <c r="B285" s="1" t="s">
        <v>654</v>
      </c>
      <c r="C285" s="1">
        <v>440</v>
      </c>
      <c r="D285" s="1">
        <v>3</v>
      </c>
      <c r="E285" s="1" t="s">
        <v>13</v>
      </c>
    </row>
    <row r="286" spans="1:5" x14ac:dyDescent="0.25">
      <c r="A286" s="1">
        <v>285</v>
      </c>
      <c r="B286" s="1" t="s">
        <v>655</v>
      </c>
      <c r="C286" s="1">
        <v>367</v>
      </c>
      <c r="D286" s="1">
        <v>3</v>
      </c>
      <c r="E286" s="1" t="s">
        <v>13</v>
      </c>
    </row>
    <row r="287" spans="1:5" x14ac:dyDescent="0.25">
      <c r="A287" s="1">
        <v>286</v>
      </c>
      <c r="B287" s="1" t="s">
        <v>656</v>
      </c>
      <c r="C287" s="1">
        <v>374</v>
      </c>
      <c r="D287" s="1">
        <v>3</v>
      </c>
      <c r="E287" s="1" t="s">
        <v>13</v>
      </c>
    </row>
    <row r="288" spans="1:5" x14ac:dyDescent="0.25">
      <c r="A288" s="1">
        <v>287</v>
      </c>
      <c r="B288" s="1" t="s">
        <v>657</v>
      </c>
      <c r="C288" s="1">
        <v>148</v>
      </c>
      <c r="D288" s="1">
        <v>1</v>
      </c>
      <c r="E288" s="1" t="s">
        <v>370</v>
      </c>
    </row>
    <row r="289" spans="1:5" x14ac:dyDescent="0.25">
      <c r="A289" s="1">
        <v>288</v>
      </c>
      <c r="B289" s="1" t="s">
        <v>658</v>
      </c>
      <c r="C289" s="1">
        <v>117</v>
      </c>
      <c r="D289" s="1">
        <v>1</v>
      </c>
      <c r="E289" s="1" t="s">
        <v>370</v>
      </c>
    </row>
    <row r="290" spans="1:5" x14ac:dyDescent="0.25">
      <c r="A290" s="1">
        <v>289</v>
      </c>
      <c r="B290" s="1" t="s">
        <v>659</v>
      </c>
      <c r="C290" s="1">
        <v>482</v>
      </c>
      <c r="D290" s="1">
        <v>3</v>
      </c>
      <c r="E290" s="1" t="s">
        <v>13</v>
      </c>
    </row>
    <row r="291" spans="1:5" x14ac:dyDescent="0.25">
      <c r="A291" s="1">
        <v>290</v>
      </c>
      <c r="B291" s="1" t="s">
        <v>660</v>
      </c>
      <c r="C291" s="1">
        <v>115</v>
      </c>
      <c r="D291" s="1">
        <v>1</v>
      </c>
      <c r="E291" s="1" t="s">
        <v>370</v>
      </c>
    </row>
    <row r="292" spans="1:5" x14ac:dyDescent="0.25">
      <c r="A292" s="1">
        <v>291</v>
      </c>
      <c r="B292" s="1" t="s">
        <v>661</v>
      </c>
      <c r="C292" s="1">
        <v>119</v>
      </c>
      <c r="D292" s="1">
        <v>1</v>
      </c>
      <c r="E292" s="1" t="s">
        <v>370</v>
      </c>
    </row>
    <row r="293" spans="1:5" x14ac:dyDescent="0.25">
      <c r="A293" s="1">
        <v>292</v>
      </c>
      <c r="B293" s="1" t="s">
        <v>662</v>
      </c>
      <c r="C293" s="1">
        <v>356</v>
      </c>
      <c r="D293" s="1">
        <v>3</v>
      </c>
      <c r="E293" s="1" t="s">
        <v>13</v>
      </c>
    </row>
    <row r="294" spans="1:5" x14ac:dyDescent="0.25">
      <c r="A294" s="1">
        <v>293</v>
      </c>
      <c r="B294" s="1" t="s">
        <v>663</v>
      </c>
      <c r="C294" s="1">
        <v>348</v>
      </c>
      <c r="D294" s="1">
        <v>3</v>
      </c>
      <c r="E294" s="1" t="s">
        <v>13</v>
      </c>
    </row>
    <row r="295" spans="1:5" x14ac:dyDescent="0.25">
      <c r="A295" s="1">
        <v>294</v>
      </c>
      <c r="B295" s="1" t="s">
        <v>664</v>
      </c>
      <c r="C295" s="1">
        <v>185</v>
      </c>
      <c r="D295" s="1">
        <v>2</v>
      </c>
      <c r="E295" s="1" t="s">
        <v>379</v>
      </c>
    </row>
    <row r="296" spans="1:5" x14ac:dyDescent="0.25">
      <c r="A296" s="1">
        <v>295</v>
      </c>
      <c r="B296" s="1" t="s">
        <v>665</v>
      </c>
      <c r="C296" s="1">
        <v>259</v>
      </c>
      <c r="D296" s="1">
        <v>2</v>
      </c>
      <c r="E296" s="1" t="s">
        <v>379</v>
      </c>
    </row>
    <row r="297" spans="1:5" x14ac:dyDescent="0.25">
      <c r="A297" s="1">
        <v>296</v>
      </c>
      <c r="B297" s="1" t="s">
        <v>666</v>
      </c>
      <c r="C297" s="1">
        <v>430</v>
      </c>
      <c r="D297" s="1">
        <v>3</v>
      </c>
      <c r="E297" s="1" t="s">
        <v>13</v>
      </c>
    </row>
    <row r="298" spans="1:5" x14ac:dyDescent="0.25">
      <c r="A298" s="1">
        <v>297</v>
      </c>
      <c r="B298" s="1" t="s">
        <v>667</v>
      </c>
      <c r="C298" s="1">
        <v>383</v>
      </c>
      <c r="D298" s="1">
        <v>3</v>
      </c>
      <c r="E298" s="1" t="s">
        <v>13</v>
      </c>
    </row>
    <row r="299" spans="1:5" x14ac:dyDescent="0.25">
      <c r="A299" s="1">
        <v>298</v>
      </c>
      <c r="B299" s="1" t="s">
        <v>668</v>
      </c>
      <c r="C299" s="1">
        <v>464</v>
      </c>
      <c r="D299" s="1">
        <v>3</v>
      </c>
      <c r="E299" s="1" t="s">
        <v>13</v>
      </c>
    </row>
    <row r="300" spans="1:5" x14ac:dyDescent="0.25">
      <c r="A300" s="1">
        <v>299</v>
      </c>
      <c r="B300" s="1" t="s">
        <v>669</v>
      </c>
      <c r="C300" s="1">
        <v>314</v>
      </c>
      <c r="D300" s="1">
        <v>2</v>
      </c>
      <c r="E300" s="1" t="s">
        <v>379</v>
      </c>
    </row>
    <row r="301" spans="1:5" x14ac:dyDescent="0.25">
      <c r="A301" s="1">
        <v>300</v>
      </c>
      <c r="B301" s="1" t="s">
        <v>670</v>
      </c>
      <c r="C301" s="1">
        <v>20</v>
      </c>
      <c r="D301" s="1">
        <v>1</v>
      </c>
      <c r="E301" s="1" t="s">
        <v>370</v>
      </c>
    </row>
    <row r="302" spans="1:5" x14ac:dyDescent="0.25">
      <c r="A302" s="1">
        <v>301</v>
      </c>
      <c r="B302" s="1" t="s">
        <v>671</v>
      </c>
      <c r="C302" s="1">
        <v>61</v>
      </c>
      <c r="D302" s="1">
        <v>1</v>
      </c>
      <c r="E302" s="1" t="s">
        <v>370</v>
      </c>
    </row>
    <row r="303" spans="1:5" x14ac:dyDescent="0.25">
      <c r="A303" s="1">
        <v>302</v>
      </c>
      <c r="B303" s="1" t="s">
        <v>672</v>
      </c>
      <c r="C303" s="1">
        <v>353</v>
      </c>
      <c r="D303" s="1">
        <v>3</v>
      </c>
      <c r="E303" s="1" t="s">
        <v>13</v>
      </c>
    </row>
    <row r="304" spans="1:5" x14ac:dyDescent="0.25">
      <c r="A304" s="1">
        <v>303</v>
      </c>
      <c r="B304" s="1" t="s">
        <v>673</v>
      </c>
      <c r="C304" s="1">
        <v>345</v>
      </c>
      <c r="D304" s="1">
        <v>3</v>
      </c>
      <c r="E304" s="1" t="s">
        <v>13</v>
      </c>
    </row>
    <row r="305" spans="1:5" x14ac:dyDescent="0.25">
      <c r="A305" s="1">
        <v>304</v>
      </c>
      <c r="B305" s="1" t="s">
        <v>674</v>
      </c>
      <c r="C305" s="1">
        <v>111</v>
      </c>
      <c r="D305" s="1">
        <v>1</v>
      </c>
      <c r="E305" s="1" t="s">
        <v>370</v>
      </c>
    </row>
    <row r="306" spans="1:5" x14ac:dyDescent="0.25">
      <c r="A306" s="1">
        <v>305</v>
      </c>
      <c r="B306" s="1" t="s">
        <v>675</v>
      </c>
      <c r="C306" s="1">
        <v>222</v>
      </c>
      <c r="D306" s="1">
        <v>2</v>
      </c>
      <c r="E306" s="1" t="s">
        <v>379</v>
      </c>
    </row>
    <row r="307" spans="1:5" x14ac:dyDescent="0.25">
      <c r="A307" s="1">
        <v>306</v>
      </c>
      <c r="B307" s="1" t="s">
        <v>676</v>
      </c>
      <c r="C307" s="1">
        <v>421</v>
      </c>
      <c r="D307" s="1">
        <v>3</v>
      </c>
      <c r="E307" s="1" t="s">
        <v>13</v>
      </c>
    </row>
    <row r="308" spans="1:5" x14ac:dyDescent="0.25">
      <c r="A308" s="1">
        <v>307</v>
      </c>
      <c r="B308" s="1" t="s">
        <v>677</v>
      </c>
      <c r="C308" s="1">
        <v>96</v>
      </c>
      <c r="D308" s="1">
        <v>1</v>
      </c>
      <c r="E308" s="1" t="s">
        <v>370</v>
      </c>
    </row>
    <row r="309" spans="1:5" x14ac:dyDescent="0.25">
      <c r="A309" s="1">
        <v>308</v>
      </c>
      <c r="B309" s="1" t="s">
        <v>678</v>
      </c>
      <c r="C309" s="1">
        <v>139</v>
      </c>
      <c r="D309" s="1">
        <v>1</v>
      </c>
      <c r="E309" s="1" t="s">
        <v>370</v>
      </c>
    </row>
    <row r="310" spans="1:5" x14ac:dyDescent="0.25">
      <c r="A310" s="1">
        <v>309</v>
      </c>
      <c r="B310" s="1" t="s">
        <v>679</v>
      </c>
      <c r="C310" s="1">
        <v>74</v>
      </c>
      <c r="D310" s="1">
        <v>1</v>
      </c>
      <c r="E310" s="1" t="s">
        <v>370</v>
      </c>
    </row>
    <row r="311" spans="1:5" x14ac:dyDescent="0.25">
      <c r="A311" s="1">
        <v>310</v>
      </c>
      <c r="B311" s="1" t="s">
        <v>680</v>
      </c>
      <c r="C311" s="1">
        <v>301</v>
      </c>
      <c r="D311" s="1">
        <v>2</v>
      </c>
      <c r="E311" s="1" t="s">
        <v>379</v>
      </c>
    </row>
    <row r="312" spans="1:5" x14ac:dyDescent="0.25">
      <c r="A312" s="1">
        <v>311</v>
      </c>
      <c r="B312" s="1" t="s">
        <v>681</v>
      </c>
      <c r="C312" s="1">
        <v>178</v>
      </c>
      <c r="D312" s="1">
        <v>2</v>
      </c>
      <c r="E312" s="1" t="s">
        <v>379</v>
      </c>
    </row>
    <row r="313" spans="1:5" x14ac:dyDescent="0.25">
      <c r="A313" s="1">
        <v>312</v>
      </c>
      <c r="B313" s="1" t="s">
        <v>682</v>
      </c>
      <c r="C313" s="1">
        <v>408</v>
      </c>
      <c r="D313" s="1">
        <v>3</v>
      </c>
      <c r="E313" s="1" t="s">
        <v>13</v>
      </c>
    </row>
    <row r="314" spans="1:5" x14ac:dyDescent="0.25">
      <c r="A314" s="1">
        <v>313</v>
      </c>
      <c r="B314" s="1" t="s">
        <v>683</v>
      </c>
      <c r="C314" s="1">
        <v>285</v>
      </c>
      <c r="D314" s="1">
        <v>2</v>
      </c>
      <c r="E314" s="1" t="s">
        <v>379</v>
      </c>
    </row>
    <row r="315" spans="1:5" x14ac:dyDescent="0.25">
      <c r="A315" s="1">
        <v>314</v>
      </c>
      <c r="B315" s="1" t="s">
        <v>684</v>
      </c>
      <c r="C315" s="1">
        <v>325</v>
      </c>
      <c r="D315" s="1">
        <v>3</v>
      </c>
      <c r="E315" s="1" t="s">
        <v>13</v>
      </c>
    </row>
    <row r="316" spans="1:5" x14ac:dyDescent="0.25">
      <c r="A316" s="1">
        <v>315</v>
      </c>
      <c r="B316" s="1" t="s">
        <v>685</v>
      </c>
      <c r="C316" s="1">
        <v>237</v>
      </c>
      <c r="D316" s="1">
        <v>2</v>
      </c>
      <c r="E316" s="1" t="s">
        <v>379</v>
      </c>
    </row>
    <row r="317" spans="1:5" x14ac:dyDescent="0.25">
      <c r="A317" s="1">
        <v>316</v>
      </c>
      <c r="B317" s="1" t="s">
        <v>686</v>
      </c>
      <c r="C317" s="1">
        <v>63</v>
      </c>
      <c r="D317" s="1">
        <v>1</v>
      </c>
      <c r="E317" s="1" t="s">
        <v>370</v>
      </c>
    </row>
    <row r="318" spans="1:5" x14ac:dyDescent="0.25">
      <c r="A318" s="1">
        <v>317</v>
      </c>
      <c r="B318" s="1" t="s">
        <v>687</v>
      </c>
      <c r="C318" s="1">
        <v>114</v>
      </c>
      <c r="D318" s="1">
        <v>1</v>
      </c>
      <c r="E318" s="1" t="s">
        <v>370</v>
      </c>
    </row>
    <row r="319" spans="1:5" x14ac:dyDescent="0.25">
      <c r="A319" s="1">
        <v>318</v>
      </c>
      <c r="B319" s="1" t="s">
        <v>688</v>
      </c>
      <c r="C319" s="1">
        <v>212</v>
      </c>
      <c r="D319" s="1">
        <v>2</v>
      </c>
      <c r="E319" s="1" t="s">
        <v>379</v>
      </c>
    </row>
    <row r="320" spans="1:5" x14ac:dyDescent="0.25">
      <c r="A320" s="1">
        <v>319</v>
      </c>
      <c r="B320" s="1" t="s">
        <v>689</v>
      </c>
      <c r="C320" s="1">
        <v>276</v>
      </c>
      <c r="D320" s="1">
        <v>2</v>
      </c>
      <c r="E320" s="1" t="s">
        <v>379</v>
      </c>
    </row>
    <row r="321" spans="1:5" x14ac:dyDescent="0.25">
      <c r="A321" s="1">
        <v>320</v>
      </c>
      <c r="B321" s="1" t="s">
        <v>690</v>
      </c>
      <c r="C321" s="1">
        <v>274</v>
      </c>
      <c r="D321" s="1">
        <v>2</v>
      </c>
      <c r="E321" s="1" t="s">
        <v>379</v>
      </c>
    </row>
    <row r="322" spans="1:5" x14ac:dyDescent="0.25">
      <c r="A322" s="1">
        <v>321</v>
      </c>
      <c r="B322" s="1" t="s">
        <v>691</v>
      </c>
      <c r="C322" s="1">
        <v>455</v>
      </c>
      <c r="D322" s="1">
        <v>3</v>
      </c>
      <c r="E322" s="1" t="s">
        <v>13</v>
      </c>
    </row>
    <row r="323" spans="1:5" x14ac:dyDescent="0.25">
      <c r="A323" s="1">
        <v>322</v>
      </c>
      <c r="B323" s="1" t="s">
        <v>692</v>
      </c>
      <c r="C323" s="1">
        <v>406</v>
      </c>
      <c r="D323" s="1">
        <v>3</v>
      </c>
      <c r="E323" s="1" t="s">
        <v>13</v>
      </c>
    </row>
    <row r="324" spans="1:5" x14ac:dyDescent="0.25">
      <c r="A324" s="1">
        <v>323</v>
      </c>
      <c r="B324" s="1" t="s">
        <v>693</v>
      </c>
      <c r="C324" s="1">
        <v>140</v>
      </c>
      <c r="D324" s="1">
        <v>1</v>
      </c>
      <c r="E324" s="1" t="s">
        <v>370</v>
      </c>
    </row>
    <row r="325" spans="1:5" x14ac:dyDescent="0.25">
      <c r="A325" s="1">
        <v>324</v>
      </c>
      <c r="B325" s="1" t="s">
        <v>694</v>
      </c>
      <c r="C325" s="1">
        <v>253</v>
      </c>
      <c r="D325" s="1">
        <v>2</v>
      </c>
      <c r="E325" s="1" t="s">
        <v>379</v>
      </c>
    </row>
    <row r="326" spans="1:5" x14ac:dyDescent="0.25">
      <c r="A326" s="1">
        <v>325</v>
      </c>
      <c r="B326" s="1" t="s">
        <v>695</v>
      </c>
      <c r="C326" s="1">
        <v>25</v>
      </c>
      <c r="D326" s="1">
        <v>1</v>
      </c>
      <c r="E326" s="1" t="s">
        <v>370</v>
      </c>
    </row>
    <row r="327" spans="1:5" x14ac:dyDescent="0.25">
      <c r="A327" s="1">
        <v>326</v>
      </c>
      <c r="B327" s="1" t="s">
        <v>696</v>
      </c>
      <c r="C327" s="1">
        <v>202</v>
      </c>
      <c r="D327" s="1">
        <v>2</v>
      </c>
      <c r="E327" s="1" t="s">
        <v>379</v>
      </c>
    </row>
    <row r="328" spans="1:5" x14ac:dyDescent="0.25">
      <c r="A328" s="1">
        <v>327</v>
      </c>
      <c r="B328" s="1" t="s">
        <v>697</v>
      </c>
      <c r="C328" s="1">
        <v>48</v>
      </c>
      <c r="D328" s="1">
        <v>1</v>
      </c>
      <c r="E328" s="1" t="s">
        <v>370</v>
      </c>
    </row>
    <row r="329" spans="1:5" x14ac:dyDescent="0.25">
      <c r="A329" s="1">
        <v>328</v>
      </c>
      <c r="B329" s="1" t="s">
        <v>698</v>
      </c>
      <c r="C329" s="1">
        <v>337</v>
      </c>
      <c r="D329" s="1">
        <v>3</v>
      </c>
      <c r="E329" s="1" t="s">
        <v>13</v>
      </c>
    </row>
    <row r="330" spans="1:5" x14ac:dyDescent="0.25">
      <c r="A330" s="1">
        <v>329</v>
      </c>
      <c r="B330" s="1" t="s">
        <v>699</v>
      </c>
      <c r="C330" s="1">
        <v>165</v>
      </c>
      <c r="D330" s="1">
        <v>2</v>
      </c>
      <c r="E330" s="1" t="s">
        <v>379</v>
      </c>
    </row>
    <row r="331" spans="1:5" x14ac:dyDescent="0.25">
      <c r="A331" s="1">
        <v>330</v>
      </c>
      <c r="B331" s="1" t="s">
        <v>700</v>
      </c>
      <c r="C331" s="1">
        <v>196</v>
      </c>
      <c r="D331" s="1">
        <v>2</v>
      </c>
      <c r="E331" s="1" t="s">
        <v>379</v>
      </c>
    </row>
    <row r="332" spans="1:5" x14ac:dyDescent="0.25">
      <c r="A332" s="1">
        <v>331</v>
      </c>
      <c r="B332" s="1" t="s">
        <v>701</v>
      </c>
      <c r="C332" s="1">
        <v>118</v>
      </c>
      <c r="D332" s="1">
        <v>1</v>
      </c>
      <c r="E332" s="1" t="s">
        <v>370</v>
      </c>
    </row>
    <row r="333" spans="1:5" x14ac:dyDescent="0.25">
      <c r="A333" s="1">
        <v>332</v>
      </c>
      <c r="B333" s="1" t="s">
        <v>702</v>
      </c>
      <c r="C333" s="1">
        <v>180</v>
      </c>
      <c r="D333" s="1">
        <v>2</v>
      </c>
      <c r="E333" s="1" t="s">
        <v>379</v>
      </c>
    </row>
    <row r="334" spans="1:5" x14ac:dyDescent="0.25">
      <c r="A334" s="1">
        <v>333</v>
      </c>
      <c r="B334" s="1" t="s">
        <v>703</v>
      </c>
      <c r="C334" s="1">
        <v>208</v>
      </c>
      <c r="D334" s="1">
        <v>2</v>
      </c>
      <c r="E334" s="1" t="s">
        <v>379</v>
      </c>
    </row>
    <row r="335" spans="1:5" x14ac:dyDescent="0.25">
      <c r="A335" s="1">
        <v>334</v>
      </c>
      <c r="B335" s="1" t="s">
        <v>704</v>
      </c>
      <c r="C335" s="1">
        <v>435</v>
      </c>
      <c r="D335" s="1">
        <v>3</v>
      </c>
      <c r="E335" s="1" t="s">
        <v>13</v>
      </c>
    </row>
    <row r="336" spans="1:5" x14ac:dyDescent="0.25">
      <c r="A336" s="1">
        <v>335</v>
      </c>
      <c r="B336" s="1" t="s">
        <v>705</v>
      </c>
      <c r="C336" s="1">
        <v>334</v>
      </c>
      <c r="D336" s="1">
        <v>3</v>
      </c>
      <c r="E336" s="1" t="s">
        <v>13</v>
      </c>
    </row>
    <row r="337" spans="1:5" x14ac:dyDescent="0.25">
      <c r="A337" s="1">
        <v>336</v>
      </c>
      <c r="B337" s="1" t="s">
        <v>706</v>
      </c>
      <c r="C337" s="1">
        <v>405</v>
      </c>
      <c r="D337" s="1">
        <v>3</v>
      </c>
      <c r="E337" s="1" t="s">
        <v>13</v>
      </c>
    </row>
    <row r="338" spans="1:5" x14ac:dyDescent="0.25">
      <c r="A338" s="1">
        <v>337</v>
      </c>
      <c r="B338" s="1" t="s">
        <v>707</v>
      </c>
      <c r="C338" s="1">
        <v>350</v>
      </c>
      <c r="D338" s="1">
        <v>3</v>
      </c>
      <c r="E338" s="1" t="s">
        <v>13</v>
      </c>
    </row>
    <row r="339" spans="1:5" x14ac:dyDescent="0.25">
      <c r="A339" s="1">
        <v>338</v>
      </c>
      <c r="B339" s="1" t="s">
        <v>708</v>
      </c>
      <c r="C339" s="1">
        <v>134</v>
      </c>
      <c r="D339" s="1">
        <v>1</v>
      </c>
      <c r="E339" s="1" t="s">
        <v>370</v>
      </c>
    </row>
    <row r="340" spans="1:5" x14ac:dyDescent="0.25">
      <c r="A340" s="1">
        <v>339</v>
      </c>
      <c r="B340" s="1" t="s">
        <v>709</v>
      </c>
      <c r="C340" s="1">
        <v>302</v>
      </c>
      <c r="D340" s="1">
        <v>2</v>
      </c>
      <c r="E340" s="1" t="s">
        <v>379</v>
      </c>
    </row>
    <row r="341" spans="1:5" x14ac:dyDescent="0.25">
      <c r="A341" s="1">
        <v>340</v>
      </c>
      <c r="B341" s="1" t="s">
        <v>710</v>
      </c>
      <c r="C341" s="1">
        <v>282</v>
      </c>
      <c r="D341" s="1">
        <v>2</v>
      </c>
      <c r="E341" s="1" t="s">
        <v>379</v>
      </c>
    </row>
    <row r="342" spans="1:5" x14ac:dyDescent="0.25">
      <c r="A342" s="1">
        <v>341</v>
      </c>
      <c r="B342" s="1" t="s">
        <v>711</v>
      </c>
      <c r="C342" s="1">
        <v>211</v>
      </c>
      <c r="D342" s="1">
        <v>2</v>
      </c>
      <c r="E342" s="1" t="s">
        <v>379</v>
      </c>
    </row>
    <row r="343" spans="1:5" x14ac:dyDescent="0.25">
      <c r="A343" s="1">
        <v>342</v>
      </c>
      <c r="B343" s="1" t="s">
        <v>712</v>
      </c>
      <c r="C343" s="1">
        <v>16</v>
      </c>
      <c r="D343" s="1">
        <v>1</v>
      </c>
      <c r="E343" s="1" t="s">
        <v>370</v>
      </c>
    </row>
    <row r="344" spans="1:5" x14ac:dyDescent="0.25">
      <c r="A344" s="1">
        <v>343</v>
      </c>
      <c r="B344" s="1" t="s">
        <v>713</v>
      </c>
      <c r="C344" s="1">
        <v>131</v>
      </c>
      <c r="D344" s="1">
        <v>1</v>
      </c>
      <c r="E344" s="1" t="s">
        <v>370</v>
      </c>
    </row>
    <row r="345" spans="1:5" x14ac:dyDescent="0.25">
      <c r="A345" s="1">
        <v>344</v>
      </c>
      <c r="B345" s="1" t="s">
        <v>714</v>
      </c>
      <c r="C345" s="1">
        <v>228</v>
      </c>
      <c r="D345" s="1">
        <v>2</v>
      </c>
      <c r="E345" s="1" t="s">
        <v>379</v>
      </c>
    </row>
    <row r="346" spans="1:5" x14ac:dyDescent="0.25">
      <c r="A346" s="1">
        <v>345</v>
      </c>
      <c r="B346" s="1" t="s">
        <v>715</v>
      </c>
      <c r="C346" s="1">
        <v>92</v>
      </c>
      <c r="D346" s="1">
        <v>1</v>
      </c>
      <c r="E346" s="1" t="s">
        <v>370</v>
      </c>
    </row>
    <row r="347" spans="1:5" x14ac:dyDescent="0.25">
      <c r="A347" s="1">
        <v>346</v>
      </c>
      <c r="B347" s="1" t="s">
        <v>716</v>
      </c>
      <c r="C347" s="1">
        <v>216</v>
      </c>
      <c r="D347" s="1">
        <v>2</v>
      </c>
      <c r="E347" s="1" t="s">
        <v>379</v>
      </c>
    </row>
    <row r="348" spans="1:5" x14ac:dyDescent="0.25">
      <c r="A348" s="1">
        <v>347</v>
      </c>
      <c r="B348" s="1" t="s">
        <v>717</v>
      </c>
      <c r="C348" s="1">
        <v>150</v>
      </c>
      <c r="D348" s="1">
        <v>1</v>
      </c>
      <c r="E348" s="1" t="s">
        <v>370</v>
      </c>
    </row>
    <row r="349" spans="1:5" x14ac:dyDescent="0.25">
      <c r="A349" s="1">
        <v>348</v>
      </c>
      <c r="B349" s="1" t="s">
        <v>718</v>
      </c>
      <c r="C349" s="1">
        <v>147</v>
      </c>
      <c r="D349" s="1">
        <v>1</v>
      </c>
      <c r="E349" s="1" t="s">
        <v>370</v>
      </c>
    </row>
    <row r="350" spans="1:5" x14ac:dyDescent="0.25">
      <c r="A350" s="1">
        <v>349</v>
      </c>
      <c r="B350" s="1" t="s">
        <v>719</v>
      </c>
      <c r="C350" s="1">
        <v>172</v>
      </c>
      <c r="D350" s="1">
        <v>2</v>
      </c>
      <c r="E350" s="1" t="s">
        <v>379</v>
      </c>
    </row>
    <row r="351" spans="1:5" x14ac:dyDescent="0.25">
      <c r="A351" s="1">
        <v>350</v>
      </c>
      <c r="B351" s="1" t="s">
        <v>720</v>
      </c>
      <c r="C351" s="1">
        <v>189</v>
      </c>
      <c r="D351" s="1">
        <v>2</v>
      </c>
      <c r="E351" s="1" t="s">
        <v>379</v>
      </c>
    </row>
    <row r="352" spans="1:5" x14ac:dyDescent="0.25">
      <c r="A352" s="1">
        <v>351</v>
      </c>
      <c r="B352" s="1" t="s">
        <v>721</v>
      </c>
      <c r="C352" s="1">
        <v>370</v>
      </c>
      <c r="D352" s="1">
        <v>3</v>
      </c>
      <c r="E352" s="1" t="s">
        <v>13</v>
      </c>
    </row>
    <row r="353" spans="1:5" x14ac:dyDescent="0.25">
      <c r="A353" s="1">
        <v>352</v>
      </c>
      <c r="B353" s="1" t="s">
        <v>722</v>
      </c>
      <c r="C353" s="1">
        <v>46</v>
      </c>
      <c r="D353" s="1">
        <v>1</v>
      </c>
      <c r="E353" s="1" t="s">
        <v>370</v>
      </c>
    </row>
    <row r="354" spans="1:5" x14ac:dyDescent="0.25">
      <c r="A354" s="1">
        <v>353</v>
      </c>
      <c r="B354" s="1" t="s">
        <v>723</v>
      </c>
      <c r="C354" s="1">
        <v>44</v>
      </c>
      <c r="D354" s="1">
        <v>1</v>
      </c>
      <c r="E354" s="1" t="s">
        <v>370</v>
      </c>
    </row>
    <row r="355" spans="1:5" x14ac:dyDescent="0.25">
      <c r="A355" s="1">
        <v>354</v>
      </c>
      <c r="B355" s="1" t="s">
        <v>724</v>
      </c>
      <c r="C355" s="1">
        <v>262</v>
      </c>
      <c r="D355" s="1">
        <v>2</v>
      </c>
      <c r="E355" s="1" t="s">
        <v>379</v>
      </c>
    </row>
    <row r="356" spans="1:5" x14ac:dyDescent="0.25">
      <c r="A356" s="1">
        <v>355</v>
      </c>
      <c r="B356" s="1" t="s">
        <v>725</v>
      </c>
      <c r="C356" s="1">
        <v>177</v>
      </c>
      <c r="D356" s="1">
        <v>2</v>
      </c>
      <c r="E356" s="1" t="s">
        <v>379</v>
      </c>
    </row>
    <row r="357" spans="1:5" x14ac:dyDescent="0.25">
      <c r="A357" s="1">
        <v>356</v>
      </c>
      <c r="B357" s="1" t="s">
        <v>726</v>
      </c>
      <c r="C357" s="1">
        <v>59</v>
      </c>
      <c r="D357" s="1">
        <v>1</v>
      </c>
      <c r="E357" s="1" t="s">
        <v>370</v>
      </c>
    </row>
    <row r="358" spans="1:5" x14ac:dyDescent="0.25">
      <c r="A358" s="1">
        <v>357</v>
      </c>
      <c r="B358" s="1" t="s">
        <v>727</v>
      </c>
      <c r="C358" s="1">
        <v>130</v>
      </c>
      <c r="D358" s="1">
        <v>1</v>
      </c>
      <c r="E358" s="1" t="s">
        <v>370</v>
      </c>
    </row>
    <row r="359" spans="1:5" x14ac:dyDescent="0.25">
      <c r="A359" s="1">
        <v>358</v>
      </c>
      <c r="B359" s="1" t="s">
        <v>728</v>
      </c>
      <c r="C359" s="1">
        <v>215</v>
      </c>
      <c r="D359" s="1">
        <v>2</v>
      </c>
      <c r="E359" s="1" t="s">
        <v>379</v>
      </c>
    </row>
    <row r="360" spans="1:5" x14ac:dyDescent="0.25">
      <c r="A360" s="1">
        <v>359</v>
      </c>
      <c r="B360" s="1" t="s">
        <v>729</v>
      </c>
      <c r="C360" s="1">
        <v>417</v>
      </c>
      <c r="D360" s="1">
        <v>3</v>
      </c>
      <c r="E360" s="1" t="s">
        <v>13</v>
      </c>
    </row>
    <row r="361" spans="1:5" x14ac:dyDescent="0.25">
      <c r="A361" s="1">
        <v>360</v>
      </c>
      <c r="B361" s="1" t="s">
        <v>730</v>
      </c>
      <c r="C361" s="1">
        <v>272</v>
      </c>
      <c r="D361" s="1">
        <v>2</v>
      </c>
      <c r="E361" s="1" t="s">
        <v>379</v>
      </c>
    </row>
    <row r="362" spans="1:5" x14ac:dyDescent="0.25">
      <c r="A362" s="1">
        <v>361</v>
      </c>
      <c r="B362" s="1" t="s">
        <v>731</v>
      </c>
      <c r="C362" s="1">
        <v>411</v>
      </c>
      <c r="D362" s="1">
        <v>3</v>
      </c>
      <c r="E362" s="1" t="s">
        <v>13</v>
      </c>
    </row>
    <row r="363" spans="1:5" x14ac:dyDescent="0.25">
      <c r="A363" s="1">
        <v>362</v>
      </c>
      <c r="B363" s="1" t="s">
        <v>732</v>
      </c>
      <c r="C363" s="1">
        <v>223</v>
      </c>
      <c r="D363" s="1">
        <v>2</v>
      </c>
      <c r="E363" s="1" t="s">
        <v>379</v>
      </c>
    </row>
    <row r="364" spans="1:5" x14ac:dyDescent="0.25">
      <c r="A364" s="1">
        <v>363</v>
      </c>
      <c r="B364" s="1" t="s">
        <v>733</v>
      </c>
      <c r="C364" s="1">
        <v>315</v>
      </c>
      <c r="D364" s="1">
        <v>2</v>
      </c>
      <c r="E364" s="1" t="s">
        <v>379</v>
      </c>
    </row>
    <row r="365" spans="1:5" x14ac:dyDescent="0.25">
      <c r="A365" s="1">
        <v>364</v>
      </c>
      <c r="B365" s="1" t="s">
        <v>734</v>
      </c>
      <c r="C365" s="1">
        <v>317</v>
      </c>
      <c r="D365" s="1">
        <v>2</v>
      </c>
      <c r="E365" s="1" t="s">
        <v>379</v>
      </c>
    </row>
    <row r="366" spans="1:5" x14ac:dyDescent="0.25">
      <c r="A366" s="1">
        <v>365</v>
      </c>
      <c r="B366" s="1" t="s">
        <v>735</v>
      </c>
      <c r="C366" s="1">
        <v>199</v>
      </c>
      <c r="D366" s="1">
        <v>2</v>
      </c>
      <c r="E366" s="1" t="s">
        <v>379</v>
      </c>
    </row>
    <row r="367" spans="1:5" x14ac:dyDescent="0.25">
      <c r="A367" s="1">
        <v>366</v>
      </c>
      <c r="B367" s="1" t="s">
        <v>736</v>
      </c>
      <c r="C367" s="1">
        <v>298</v>
      </c>
      <c r="D367" s="1">
        <v>2</v>
      </c>
      <c r="E367" s="1" t="s">
        <v>379</v>
      </c>
    </row>
    <row r="368" spans="1:5" x14ac:dyDescent="0.25">
      <c r="A368" s="1">
        <v>367</v>
      </c>
      <c r="B368" s="1" t="s">
        <v>737</v>
      </c>
      <c r="C368" s="1">
        <v>190</v>
      </c>
      <c r="D368" s="1">
        <v>2</v>
      </c>
      <c r="E368" s="1" t="s">
        <v>379</v>
      </c>
    </row>
    <row r="369" spans="1:5" x14ac:dyDescent="0.25">
      <c r="A369" s="1">
        <v>368</v>
      </c>
      <c r="B369" s="1" t="s">
        <v>738</v>
      </c>
      <c r="C369" s="1">
        <v>169</v>
      </c>
      <c r="D369" s="1">
        <v>2</v>
      </c>
      <c r="E369" s="1" t="s">
        <v>379</v>
      </c>
    </row>
    <row r="370" spans="1:5" x14ac:dyDescent="0.25">
      <c r="A370" s="1">
        <v>369</v>
      </c>
      <c r="B370" s="1" t="s">
        <v>739</v>
      </c>
      <c r="C370" s="1">
        <v>104</v>
      </c>
      <c r="D370" s="1">
        <v>1</v>
      </c>
      <c r="E370" s="1" t="s">
        <v>370</v>
      </c>
    </row>
    <row r="371" spans="1:5" x14ac:dyDescent="0.25">
      <c r="A371" s="1">
        <v>370</v>
      </c>
      <c r="B371" s="1" t="s">
        <v>740</v>
      </c>
      <c r="C371" s="1">
        <v>294</v>
      </c>
      <c r="D371" s="1">
        <v>2</v>
      </c>
      <c r="E371" s="1" t="s">
        <v>379</v>
      </c>
    </row>
    <row r="372" spans="1:5" x14ac:dyDescent="0.25">
      <c r="A372" s="1">
        <v>371</v>
      </c>
      <c r="B372" s="1" t="s">
        <v>741</v>
      </c>
      <c r="C372" s="1">
        <v>318</v>
      </c>
      <c r="D372" s="1">
        <v>2</v>
      </c>
      <c r="E372" s="1" t="s">
        <v>379</v>
      </c>
    </row>
    <row r="373" spans="1:5" x14ac:dyDescent="0.25">
      <c r="A373" s="1">
        <v>372</v>
      </c>
      <c r="B373" s="1" t="s">
        <v>742</v>
      </c>
      <c r="C373" s="1">
        <v>264</v>
      </c>
      <c r="D373" s="1">
        <v>2</v>
      </c>
      <c r="E373" s="1" t="s">
        <v>379</v>
      </c>
    </row>
    <row r="374" spans="1:5" x14ac:dyDescent="0.25">
      <c r="A374" s="1">
        <v>373</v>
      </c>
      <c r="B374" s="1" t="s">
        <v>743</v>
      </c>
      <c r="C374" s="1">
        <v>322</v>
      </c>
      <c r="D374" s="1">
        <v>2</v>
      </c>
      <c r="E374" s="1" t="s">
        <v>379</v>
      </c>
    </row>
    <row r="375" spans="1:5" x14ac:dyDescent="0.25">
      <c r="A375" s="1">
        <v>374</v>
      </c>
      <c r="B375" s="1" t="s">
        <v>744</v>
      </c>
      <c r="C375" s="1">
        <v>49</v>
      </c>
      <c r="D375" s="1">
        <v>1</v>
      </c>
      <c r="E375" s="1" t="s">
        <v>370</v>
      </c>
    </row>
    <row r="376" spans="1:5" x14ac:dyDescent="0.25">
      <c r="A376" s="1">
        <v>375</v>
      </c>
      <c r="B376" s="1" t="s">
        <v>745</v>
      </c>
      <c r="C376" s="1">
        <v>366</v>
      </c>
      <c r="D376" s="1">
        <v>3</v>
      </c>
      <c r="E376" s="1" t="s">
        <v>13</v>
      </c>
    </row>
    <row r="377" spans="1:5" x14ac:dyDescent="0.25">
      <c r="A377" s="1">
        <v>376</v>
      </c>
      <c r="B377" s="1" t="s">
        <v>746</v>
      </c>
      <c r="C377" s="1">
        <v>268</v>
      </c>
      <c r="D377" s="1">
        <v>2</v>
      </c>
      <c r="E377" s="1" t="s">
        <v>379</v>
      </c>
    </row>
    <row r="378" spans="1:5" x14ac:dyDescent="0.25">
      <c r="A378" s="1">
        <v>377</v>
      </c>
      <c r="B378" s="1" t="s">
        <v>747</v>
      </c>
      <c r="C378" s="1">
        <v>69</v>
      </c>
      <c r="D378" s="1">
        <v>1</v>
      </c>
      <c r="E378" s="1" t="s">
        <v>370</v>
      </c>
    </row>
    <row r="379" spans="1:5" x14ac:dyDescent="0.25">
      <c r="A379" s="1">
        <v>378</v>
      </c>
      <c r="B379" s="1" t="s">
        <v>748</v>
      </c>
      <c r="C379" s="1">
        <v>97</v>
      </c>
      <c r="D379" s="1">
        <v>1</v>
      </c>
      <c r="E379" s="1" t="s">
        <v>370</v>
      </c>
    </row>
    <row r="380" spans="1:5" x14ac:dyDescent="0.25">
      <c r="A380" s="1">
        <v>379</v>
      </c>
      <c r="B380" s="1" t="s">
        <v>749</v>
      </c>
      <c r="C380" s="1">
        <v>135</v>
      </c>
      <c r="D380" s="1">
        <v>1</v>
      </c>
      <c r="E380" s="1" t="s">
        <v>370</v>
      </c>
    </row>
    <row r="381" spans="1:5" x14ac:dyDescent="0.25">
      <c r="A381" s="1">
        <v>380</v>
      </c>
      <c r="B381" s="1" t="s">
        <v>750</v>
      </c>
      <c r="C381" s="1">
        <v>260</v>
      </c>
      <c r="D381" s="1">
        <v>2</v>
      </c>
      <c r="E381" s="1" t="s">
        <v>379</v>
      </c>
    </row>
    <row r="382" spans="1:5" x14ac:dyDescent="0.25">
      <c r="A382" s="1">
        <v>381</v>
      </c>
      <c r="B382" s="1" t="s">
        <v>751</v>
      </c>
      <c r="C382" s="1">
        <v>257</v>
      </c>
      <c r="D382" s="1">
        <v>2</v>
      </c>
      <c r="E382" s="1" t="s">
        <v>379</v>
      </c>
    </row>
    <row r="383" spans="1:5" x14ac:dyDescent="0.25">
      <c r="A383" s="1">
        <v>382</v>
      </c>
      <c r="B383" s="1" t="s">
        <v>752</v>
      </c>
      <c r="C383" s="1">
        <v>57</v>
      </c>
      <c r="D383" s="1">
        <v>1</v>
      </c>
      <c r="E383" s="1" t="s">
        <v>370</v>
      </c>
    </row>
    <row r="384" spans="1:5" x14ac:dyDescent="0.25">
      <c r="A384" s="1">
        <v>383</v>
      </c>
      <c r="B384" s="1" t="s">
        <v>753</v>
      </c>
      <c r="C384" s="1">
        <v>431</v>
      </c>
      <c r="D384" s="1">
        <v>3</v>
      </c>
      <c r="E384" s="1" t="s">
        <v>13</v>
      </c>
    </row>
    <row r="385" spans="1:5" x14ac:dyDescent="0.25">
      <c r="A385" s="1">
        <v>384</v>
      </c>
      <c r="B385" s="1" t="s">
        <v>754</v>
      </c>
      <c r="C385" s="1">
        <v>159</v>
      </c>
      <c r="D385" s="1">
        <v>1</v>
      </c>
      <c r="E385" s="1" t="s">
        <v>370</v>
      </c>
    </row>
    <row r="386" spans="1:5" x14ac:dyDescent="0.25">
      <c r="A386" s="1">
        <v>385</v>
      </c>
      <c r="B386" s="1" t="s">
        <v>755</v>
      </c>
      <c r="C386" s="1">
        <v>266</v>
      </c>
      <c r="D386" s="1">
        <v>2</v>
      </c>
      <c r="E386" s="1" t="s">
        <v>379</v>
      </c>
    </row>
    <row r="387" spans="1:5" x14ac:dyDescent="0.25">
      <c r="A387" s="1">
        <v>386</v>
      </c>
      <c r="B387" s="1" t="s">
        <v>756</v>
      </c>
      <c r="C387" s="1">
        <v>124</v>
      </c>
      <c r="D387" s="1">
        <v>1</v>
      </c>
      <c r="E387" s="1" t="s">
        <v>370</v>
      </c>
    </row>
    <row r="388" spans="1:5" x14ac:dyDescent="0.25">
      <c r="A388" s="1">
        <v>387</v>
      </c>
      <c r="B388" s="1" t="s">
        <v>757</v>
      </c>
      <c r="C388" s="1">
        <v>287</v>
      </c>
      <c r="D388" s="1">
        <v>2</v>
      </c>
      <c r="E388" s="1" t="s">
        <v>379</v>
      </c>
    </row>
    <row r="389" spans="1:5" x14ac:dyDescent="0.25">
      <c r="A389" s="1">
        <v>388</v>
      </c>
      <c r="B389" s="1" t="s">
        <v>758</v>
      </c>
      <c r="C389" s="1">
        <v>327</v>
      </c>
      <c r="D389" s="1">
        <v>3</v>
      </c>
      <c r="E389" s="1" t="s">
        <v>13</v>
      </c>
    </row>
    <row r="390" spans="1:5" x14ac:dyDescent="0.25">
      <c r="A390" s="1">
        <v>389</v>
      </c>
      <c r="B390" s="1" t="s">
        <v>759</v>
      </c>
      <c r="C390" s="1">
        <v>187</v>
      </c>
      <c r="D390" s="1">
        <v>2</v>
      </c>
      <c r="E390" s="1" t="s">
        <v>379</v>
      </c>
    </row>
    <row r="391" spans="1:5" x14ac:dyDescent="0.25">
      <c r="A391" s="1">
        <v>390</v>
      </c>
      <c r="B391" s="1" t="s">
        <v>760</v>
      </c>
      <c r="C391" s="1">
        <v>319</v>
      </c>
      <c r="D391" s="1">
        <v>2</v>
      </c>
      <c r="E391" s="1" t="s">
        <v>379</v>
      </c>
    </row>
    <row r="392" spans="1:5" x14ac:dyDescent="0.25">
      <c r="A392" s="1">
        <v>391</v>
      </c>
      <c r="B392" s="1" t="s">
        <v>761</v>
      </c>
      <c r="C392" s="1">
        <v>72</v>
      </c>
      <c r="D392" s="1">
        <v>1</v>
      </c>
      <c r="E392" s="1" t="s">
        <v>370</v>
      </c>
    </row>
    <row r="393" spans="1:5" x14ac:dyDescent="0.25">
      <c r="A393" s="1">
        <v>392</v>
      </c>
      <c r="B393" s="1" t="s">
        <v>762</v>
      </c>
      <c r="C393" s="1">
        <v>6</v>
      </c>
      <c r="D393" s="1">
        <v>1</v>
      </c>
      <c r="E393" s="1" t="s">
        <v>370</v>
      </c>
    </row>
    <row r="394" spans="1:5" x14ac:dyDescent="0.25">
      <c r="A394" s="1">
        <v>393</v>
      </c>
      <c r="B394" s="1" t="s">
        <v>763</v>
      </c>
      <c r="C394" s="1">
        <v>210</v>
      </c>
      <c r="D394" s="1">
        <v>2</v>
      </c>
      <c r="E394" s="1" t="s">
        <v>379</v>
      </c>
    </row>
    <row r="395" spans="1:5" x14ac:dyDescent="0.25">
      <c r="A395" s="1">
        <v>394</v>
      </c>
      <c r="B395" s="1" t="s">
        <v>764</v>
      </c>
      <c r="C395" s="1">
        <v>342</v>
      </c>
      <c r="D395" s="1">
        <v>3</v>
      </c>
      <c r="E395" s="1" t="s">
        <v>13</v>
      </c>
    </row>
    <row r="396" spans="1:5" x14ac:dyDescent="0.25">
      <c r="A396" s="1">
        <v>395</v>
      </c>
      <c r="B396" s="1" t="s">
        <v>765</v>
      </c>
      <c r="C396" s="1">
        <v>245</v>
      </c>
      <c r="D396" s="1">
        <v>2</v>
      </c>
      <c r="E396" s="1" t="s">
        <v>379</v>
      </c>
    </row>
    <row r="397" spans="1:5" x14ac:dyDescent="0.25">
      <c r="A397" s="1">
        <v>396</v>
      </c>
      <c r="B397" s="1" t="s">
        <v>766</v>
      </c>
      <c r="C397" s="1">
        <v>51</v>
      </c>
      <c r="D397" s="1">
        <v>1</v>
      </c>
      <c r="E397" s="1" t="s">
        <v>370</v>
      </c>
    </row>
    <row r="398" spans="1:5" x14ac:dyDescent="0.25">
      <c r="A398" s="1">
        <v>397</v>
      </c>
      <c r="B398" s="1" t="s">
        <v>767</v>
      </c>
      <c r="C398" s="1">
        <v>340</v>
      </c>
      <c r="D398" s="1">
        <v>3</v>
      </c>
      <c r="E398" s="1" t="s">
        <v>13</v>
      </c>
    </row>
    <row r="399" spans="1:5" x14ac:dyDescent="0.25">
      <c r="A399" s="1">
        <v>398</v>
      </c>
      <c r="B399" s="1" t="s">
        <v>768</v>
      </c>
      <c r="C399" s="1">
        <v>296</v>
      </c>
      <c r="D399" s="1">
        <v>2</v>
      </c>
      <c r="E399" s="1" t="s">
        <v>379</v>
      </c>
    </row>
    <row r="400" spans="1:5" x14ac:dyDescent="0.25">
      <c r="A400" s="1">
        <v>399</v>
      </c>
      <c r="B400" s="1" t="s">
        <v>769</v>
      </c>
      <c r="C400" s="1">
        <v>299</v>
      </c>
      <c r="D400" s="1">
        <v>2</v>
      </c>
      <c r="E400" s="1" t="s">
        <v>379</v>
      </c>
    </row>
    <row r="401" spans="1:5" x14ac:dyDescent="0.25">
      <c r="A401" s="1">
        <v>400</v>
      </c>
      <c r="B401" s="1" t="s">
        <v>770</v>
      </c>
      <c r="C401" s="1">
        <v>218</v>
      </c>
      <c r="D401" s="1">
        <v>2</v>
      </c>
      <c r="E401" s="1" t="s">
        <v>379</v>
      </c>
    </row>
    <row r="402" spans="1:5" x14ac:dyDescent="0.25">
      <c r="A402" s="1">
        <v>401</v>
      </c>
      <c r="B402" s="1" t="s">
        <v>771</v>
      </c>
      <c r="C402" s="1">
        <v>415</v>
      </c>
      <c r="D402" s="1">
        <v>3</v>
      </c>
      <c r="E402" s="1" t="s">
        <v>13</v>
      </c>
    </row>
    <row r="403" spans="1:5" x14ac:dyDescent="0.25">
      <c r="A403" s="1">
        <v>402</v>
      </c>
      <c r="B403" s="1" t="s">
        <v>772</v>
      </c>
      <c r="C403" s="1">
        <v>15</v>
      </c>
      <c r="D403" s="1">
        <v>1</v>
      </c>
      <c r="E403" s="1" t="s">
        <v>370</v>
      </c>
    </row>
    <row r="404" spans="1:5" x14ac:dyDescent="0.25">
      <c r="A404" s="1">
        <v>403</v>
      </c>
      <c r="B404" s="1" t="s">
        <v>773</v>
      </c>
      <c r="C404" s="1">
        <v>335</v>
      </c>
      <c r="D404" s="1">
        <v>3</v>
      </c>
      <c r="E404" s="1" t="s">
        <v>13</v>
      </c>
    </row>
    <row r="405" spans="1:5" x14ac:dyDescent="0.25">
      <c r="A405" s="1">
        <v>404</v>
      </c>
      <c r="B405" s="1" t="s">
        <v>774</v>
      </c>
      <c r="C405" s="1">
        <v>62</v>
      </c>
      <c r="D405" s="1">
        <v>1</v>
      </c>
      <c r="E405" s="1" t="s">
        <v>370</v>
      </c>
    </row>
    <row r="406" spans="1:5" x14ac:dyDescent="0.25">
      <c r="A406" s="1">
        <v>405</v>
      </c>
      <c r="B406" s="1" t="s">
        <v>775</v>
      </c>
      <c r="C406" s="1">
        <v>422</v>
      </c>
      <c r="D406" s="1">
        <v>3</v>
      </c>
      <c r="E406" s="1" t="s">
        <v>13</v>
      </c>
    </row>
    <row r="407" spans="1:5" x14ac:dyDescent="0.25">
      <c r="A407" s="1">
        <v>406</v>
      </c>
      <c r="B407" s="1" t="s">
        <v>776</v>
      </c>
      <c r="C407" s="1">
        <v>445</v>
      </c>
      <c r="D407" s="1">
        <v>3</v>
      </c>
      <c r="E407" s="1" t="s">
        <v>13</v>
      </c>
    </row>
    <row r="408" spans="1:5" x14ac:dyDescent="0.25">
      <c r="A408" s="1">
        <v>407</v>
      </c>
      <c r="B408" s="1" t="s">
        <v>777</v>
      </c>
      <c r="C408" s="1">
        <v>41</v>
      </c>
      <c r="D408" s="1">
        <v>1</v>
      </c>
      <c r="E408" s="1" t="s">
        <v>370</v>
      </c>
    </row>
    <row r="409" spans="1:5" x14ac:dyDescent="0.25">
      <c r="A409" s="1">
        <v>408</v>
      </c>
      <c r="B409" s="1" t="s">
        <v>778</v>
      </c>
      <c r="C409" s="1">
        <v>283</v>
      </c>
      <c r="D409" s="1">
        <v>2</v>
      </c>
      <c r="E409" s="1" t="s">
        <v>379</v>
      </c>
    </row>
    <row r="410" spans="1:5" x14ac:dyDescent="0.25">
      <c r="A410" s="1">
        <v>409</v>
      </c>
      <c r="B410" s="1" t="s">
        <v>779</v>
      </c>
      <c r="C410" s="1">
        <v>295</v>
      </c>
      <c r="D410" s="1">
        <v>2</v>
      </c>
      <c r="E410" s="1" t="s">
        <v>379</v>
      </c>
    </row>
    <row r="411" spans="1:5" x14ac:dyDescent="0.25">
      <c r="A411" s="1">
        <v>410</v>
      </c>
      <c r="B411" s="1" t="s">
        <v>780</v>
      </c>
      <c r="C411" s="1">
        <v>479</v>
      </c>
      <c r="D411" s="1">
        <v>3</v>
      </c>
      <c r="E411" s="1" t="s">
        <v>13</v>
      </c>
    </row>
    <row r="412" spans="1:5" x14ac:dyDescent="0.25">
      <c r="A412" s="1">
        <v>411</v>
      </c>
      <c r="B412" s="1" t="s">
        <v>781</v>
      </c>
      <c r="C412" s="1">
        <v>382</v>
      </c>
      <c r="D412" s="1">
        <v>3</v>
      </c>
      <c r="E412" s="1" t="s">
        <v>13</v>
      </c>
    </row>
    <row r="413" spans="1:5" x14ac:dyDescent="0.25">
      <c r="A413" s="1">
        <v>412</v>
      </c>
      <c r="B413" s="1" t="s">
        <v>782</v>
      </c>
      <c r="C413" s="1">
        <v>194</v>
      </c>
      <c r="D413" s="1">
        <v>2</v>
      </c>
      <c r="E413" s="1" t="s">
        <v>379</v>
      </c>
    </row>
    <row r="414" spans="1:5" x14ac:dyDescent="0.25">
      <c r="A414" s="1">
        <v>413</v>
      </c>
      <c r="B414" s="1" t="s">
        <v>783</v>
      </c>
      <c r="C414" s="1">
        <v>86</v>
      </c>
      <c r="D414" s="1">
        <v>1</v>
      </c>
      <c r="E414" s="1" t="s">
        <v>370</v>
      </c>
    </row>
    <row r="415" spans="1:5" x14ac:dyDescent="0.25">
      <c r="A415" s="1">
        <v>414</v>
      </c>
      <c r="B415" s="1" t="s">
        <v>784</v>
      </c>
      <c r="C415" s="1">
        <v>311</v>
      </c>
      <c r="D415" s="1">
        <v>2</v>
      </c>
      <c r="E415" s="1" t="s">
        <v>379</v>
      </c>
    </row>
    <row r="416" spans="1:5" x14ac:dyDescent="0.25">
      <c r="A416" s="1">
        <v>415</v>
      </c>
      <c r="B416" s="1" t="s">
        <v>785</v>
      </c>
      <c r="C416" s="1">
        <v>50</v>
      </c>
      <c r="D416" s="1">
        <v>1</v>
      </c>
      <c r="E416" s="1" t="s">
        <v>370</v>
      </c>
    </row>
    <row r="417" spans="1:5" x14ac:dyDescent="0.25">
      <c r="A417" s="1">
        <v>416</v>
      </c>
      <c r="B417" s="1" t="s">
        <v>786</v>
      </c>
      <c r="C417" s="1">
        <v>258</v>
      </c>
      <c r="D417" s="1">
        <v>2</v>
      </c>
      <c r="E417" s="1" t="s">
        <v>379</v>
      </c>
    </row>
    <row r="418" spans="1:5" x14ac:dyDescent="0.25">
      <c r="A418" s="1">
        <v>417</v>
      </c>
      <c r="B418" s="1" t="s">
        <v>787</v>
      </c>
      <c r="C418" s="1">
        <v>67</v>
      </c>
      <c r="D418" s="1">
        <v>1</v>
      </c>
      <c r="E418" s="1" t="s">
        <v>370</v>
      </c>
    </row>
    <row r="419" spans="1:5" x14ac:dyDescent="0.25">
      <c r="A419" s="1">
        <v>418</v>
      </c>
      <c r="B419" s="1" t="s">
        <v>788</v>
      </c>
      <c r="C419" s="1">
        <v>79</v>
      </c>
      <c r="D419" s="1">
        <v>1</v>
      </c>
      <c r="E419" s="1" t="s">
        <v>370</v>
      </c>
    </row>
    <row r="420" spans="1:5" x14ac:dyDescent="0.25">
      <c r="A420" s="1">
        <v>419</v>
      </c>
      <c r="B420" s="1" t="s">
        <v>789</v>
      </c>
      <c r="C420" s="1">
        <v>36</v>
      </c>
      <c r="D420" s="1">
        <v>1</v>
      </c>
      <c r="E420" s="1" t="s">
        <v>370</v>
      </c>
    </row>
    <row r="421" spans="1:5" x14ac:dyDescent="0.25">
      <c r="A421" s="1">
        <v>420</v>
      </c>
      <c r="B421" s="1" t="s">
        <v>790</v>
      </c>
      <c r="C421" s="1">
        <v>250</v>
      </c>
      <c r="D421" s="1">
        <v>2</v>
      </c>
      <c r="E421" s="1" t="s">
        <v>379</v>
      </c>
    </row>
    <row r="422" spans="1:5" x14ac:dyDescent="0.25">
      <c r="A422" s="1">
        <v>421</v>
      </c>
      <c r="B422" s="1" t="s">
        <v>791</v>
      </c>
      <c r="C422" s="1">
        <v>154</v>
      </c>
      <c r="D422" s="1">
        <v>1</v>
      </c>
      <c r="E422" s="1" t="s">
        <v>370</v>
      </c>
    </row>
    <row r="423" spans="1:5" x14ac:dyDescent="0.25">
      <c r="A423" s="1">
        <v>422</v>
      </c>
      <c r="B423" s="1" t="s">
        <v>792</v>
      </c>
      <c r="C423" s="1">
        <v>275</v>
      </c>
      <c r="D423" s="1">
        <v>2</v>
      </c>
      <c r="E423" s="1" t="s">
        <v>379</v>
      </c>
    </row>
    <row r="424" spans="1:5" x14ac:dyDescent="0.25">
      <c r="A424" s="1">
        <v>423</v>
      </c>
      <c r="B424" s="1" t="s">
        <v>793</v>
      </c>
      <c r="C424" s="1">
        <v>144</v>
      </c>
      <c r="D424" s="1">
        <v>1</v>
      </c>
      <c r="E424" s="1" t="s">
        <v>370</v>
      </c>
    </row>
    <row r="425" spans="1:5" x14ac:dyDescent="0.25">
      <c r="A425" s="1">
        <v>424</v>
      </c>
      <c r="B425" s="1" t="s">
        <v>794</v>
      </c>
      <c r="C425" s="1">
        <v>256</v>
      </c>
      <c r="D425" s="1">
        <v>2</v>
      </c>
      <c r="E425" s="1" t="s">
        <v>379</v>
      </c>
    </row>
    <row r="426" spans="1:5" x14ac:dyDescent="0.25">
      <c r="A426" s="1">
        <v>425</v>
      </c>
      <c r="B426" s="1" t="s">
        <v>795</v>
      </c>
      <c r="C426" s="1">
        <v>133</v>
      </c>
      <c r="D426" s="1">
        <v>1</v>
      </c>
      <c r="E426" s="1" t="s">
        <v>370</v>
      </c>
    </row>
    <row r="427" spans="1:5" x14ac:dyDescent="0.25">
      <c r="A427" s="1">
        <v>426</v>
      </c>
      <c r="B427" s="1" t="s">
        <v>796</v>
      </c>
      <c r="C427" s="1">
        <v>188</v>
      </c>
      <c r="D427" s="1">
        <v>2</v>
      </c>
      <c r="E427" s="1" t="s">
        <v>379</v>
      </c>
    </row>
    <row r="428" spans="1:5" x14ac:dyDescent="0.25">
      <c r="A428" s="1">
        <v>427</v>
      </c>
      <c r="B428" s="1" t="s">
        <v>797</v>
      </c>
      <c r="C428" s="1">
        <v>191</v>
      </c>
      <c r="D428" s="1">
        <v>2</v>
      </c>
      <c r="E428" s="1" t="s">
        <v>379</v>
      </c>
    </row>
    <row r="429" spans="1:5" x14ac:dyDescent="0.25">
      <c r="A429" s="1">
        <v>428</v>
      </c>
      <c r="B429" s="1" t="s">
        <v>798</v>
      </c>
      <c r="C429" s="1">
        <v>483</v>
      </c>
      <c r="D429" s="1">
        <v>3</v>
      </c>
      <c r="E429" s="1" t="s">
        <v>13</v>
      </c>
    </row>
    <row r="430" spans="1:5" x14ac:dyDescent="0.25">
      <c r="A430" s="1">
        <v>429</v>
      </c>
      <c r="B430" s="1" t="s">
        <v>799</v>
      </c>
      <c r="C430" s="1">
        <v>230</v>
      </c>
      <c r="D430" s="1">
        <v>2</v>
      </c>
      <c r="E430" s="1" t="s">
        <v>379</v>
      </c>
    </row>
    <row r="431" spans="1:5" x14ac:dyDescent="0.25">
      <c r="A431" s="1">
        <v>430</v>
      </c>
      <c r="B431" s="1" t="s">
        <v>800</v>
      </c>
      <c r="C431" s="1">
        <v>10</v>
      </c>
      <c r="D431" s="1">
        <v>1</v>
      </c>
      <c r="E431" s="1" t="s">
        <v>370</v>
      </c>
    </row>
    <row r="432" spans="1:5" x14ac:dyDescent="0.25">
      <c r="A432" s="1">
        <v>431</v>
      </c>
      <c r="B432" s="1" t="s">
        <v>801</v>
      </c>
      <c r="C432" s="1">
        <v>109</v>
      </c>
      <c r="D432" s="1">
        <v>1</v>
      </c>
      <c r="E432" s="1" t="s">
        <v>370</v>
      </c>
    </row>
    <row r="433" spans="1:5" x14ac:dyDescent="0.25">
      <c r="A433" s="1">
        <v>432</v>
      </c>
      <c r="B433" s="1" t="s">
        <v>802</v>
      </c>
      <c r="C433" s="1">
        <v>170</v>
      </c>
      <c r="D433" s="1">
        <v>2</v>
      </c>
      <c r="E433" s="1" t="s">
        <v>379</v>
      </c>
    </row>
    <row r="434" spans="1:5" x14ac:dyDescent="0.25">
      <c r="A434" s="1">
        <v>433</v>
      </c>
      <c r="B434" s="1" t="s">
        <v>803</v>
      </c>
      <c r="C434" s="1">
        <v>23</v>
      </c>
      <c r="D434" s="1">
        <v>1</v>
      </c>
      <c r="E434" s="1" t="s">
        <v>370</v>
      </c>
    </row>
    <row r="435" spans="1:5" x14ac:dyDescent="0.25">
      <c r="A435" s="1">
        <v>434</v>
      </c>
      <c r="B435" s="1" t="s">
        <v>804</v>
      </c>
      <c r="C435" s="1">
        <v>394</v>
      </c>
      <c r="D435" s="1">
        <v>3</v>
      </c>
      <c r="E435" s="1" t="s">
        <v>13</v>
      </c>
    </row>
    <row r="436" spans="1:5" x14ac:dyDescent="0.25">
      <c r="A436" s="1">
        <v>435</v>
      </c>
      <c r="B436" s="1" t="s">
        <v>805</v>
      </c>
      <c r="C436" s="1">
        <v>270</v>
      </c>
      <c r="D436" s="1">
        <v>2</v>
      </c>
      <c r="E436" s="1" t="s">
        <v>379</v>
      </c>
    </row>
    <row r="437" spans="1:5" x14ac:dyDescent="0.25">
      <c r="A437" s="1">
        <v>436</v>
      </c>
      <c r="B437" s="1" t="s">
        <v>806</v>
      </c>
      <c r="C437" s="1">
        <v>53</v>
      </c>
      <c r="D437" s="1">
        <v>1</v>
      </c>
      <c r="E437" s="1" t="s">
        <v>370</v>
      </c>
    </row>
    <row r="438" spans="1:5" x14ac:dyDescent="0.25">
      <c r="A438" s="1">
        <v>437</v>
      </c>
      <c r="B438" s="1" t="s">
        <v>807</v>
      </c>
      <c r="C438" s="1">
        <v>248</v>
      </c>
      <c r="D438" s="1">
        <v>2</v>
      </c>
      <c r="E438" s="1" t="s">
        <v>379</v>
      </c>
    </row>
    <row r="439" spans="1:5" x14ac:dyDescent="0.25">
      <c r="A439" s="1">
        <v>438</v>
      </c>
      <c r="B439" s="1" t="s">
        <v>808</v>
      </c>
      <c r="C439" s="1">
        <v>454</v>
      </c>
      <c r="D439" s="1">
        <v>3</v>
      </c>
      <c r="E439" s="1" t="s">
        <v>13</v>
      </c>
    </row>
    <row r="440" spans="1:5" x14ac:dyDescent="0.25">
      <c r="A440" s="1">
        <v>439</v>
      </c>
      <c r="B440" s="1" t="s">
        <v>809</v>
      </c>
      <c r="C440" s="1">
        <v>261</v>
      </c>
      <c r="D440" s="1">
        <v>2</v>
      </c>
      <c r="E440" s="1" t="s">
        <v>379</v>
      </c>
    </row>
    <row r="441" spans="1:5" x14ac:dyDescent="0.25">
      <c r="A441" s="1">
        <v>440</v>
      </c>
      <c r="B441" s="1" t="s">
        <v>810</v>
      </c>
      <c r="C441" s="1">
        <v>312</v>
      </c>
      <c r="D441" s="1">
        <v>2</v>
      </c>
      <c r="E441" s="1" t="s">
        <v>379</v>
      </c>
    </row>
    <row r="442" spans="1:5" x14ac:dyDescent="0.25">
      <c r="A442" s="1">
        <v>441</v>
      </c>
      <c r="B442" s="1" t="s">
        <v>811</v>
      </c>
      <c r="C442" s="1">
        <v>263</v>
      </c>
      <c r="D442" s="1">
        <v>2</v>
      </c>
      <c r="E442" s="1" t="s">
        <v>379</v>
      </c>
    </row>
    <row r="443" spans="1:5" x14ac:dyDescent="0.25">
      <c r="A443" s="1">
        <v>442</v>
      </c>
      <c r="B443" s="1" t="s">
        <v>812</v>
      </c>
      <c r="C443" s="1">
        <v>462</v>
      </c>
      <c r="D443" s="1">
        <v>3</v>
      </c>
      <c r="E443" s="1" t="s">
        <v>13</v>
      </c>
    </row>
    <row r="444" spans="1:5" x14ac:dyDescent="0.25">
      <c r="A444" s="1">
        <v>443</v>
      </c>
      <c r="B444" s="1" t="s">
        <v>813</v>
      </c>
      <c r="C444" s="1">
        <v>238</v>
      </c>
      <c r="D444" s="1">
        <v>2</v>
      </c>
      <c r="E444" s="1" t="s">
        <v>379</v>
      </c>
    </row>
    <row r="445" spans="1:5" x14ac:dyDescent="0.25">
      <c r="A445" s="1">
        <v>444</v>
      </c>
      <c r="B445" s="1" t="s">
        <v>814</v>
      </c>
      <c r="C445" s="1">
        <v>473</v>
      </c>
      <c r="D445" s="1">
        <v>3</v>
      </c>
      <c r="E445" s="1" t="s">
        <v>13</v>
      </c>
    </row>
    <row r="446" spans="1:5" x14ac:dyDescent="0.25">
      <c r="A446" s="1">
        <v>445</v>
      </c>
      <c r="B446" s="1" t="s">
        <v>815</v>
      </c>
      <c r="C446" s="1">
        <v>220</v>
      </c>
      <c r="D446" s="1">
        <v>2</v>
      </c>
      <c r="E446" s="1" t="s">
        <v>379</v>
      </c>
    </row>
    <row r="447" spans="1:5" x14ac:dyDescent="0.25">
      <c r="A447" s="1">
        <v>446</v>
      </c>
      <c r="B447" s="1" t="s">
        <v>816</v>
      </c>
      <c r="C447" s="1">
        <v>432</v>
      </c>
      <c r="D447" s="1">
        <v>3</v>
      </c>
      <c r="E447" s="1" t="s">
        <v>13</v>
      </c>
    </row>
    <row r="448" spans="1:5" x14ac:dyDescent="0.25">
      <c r="A448" s="1">
        <v>447</v>
      </c>
      <c r="B448" s="1" t="s">
        <v>817</v>
      </c>
      <c r="C448" s="1">
        <v>424</v>
      </c>
      <c r="D448" s="1">
        <v>3</v>
      </c>
      <c r="E448" s="1" t="s">
        <v>13</v>
      </c>
    </row>
    <row r="449" spans="1:5" x14ac:dyDescent="0.25">
      <c r="A449" s="1">
        <v>448</v>
      </c>
      <c r="B449" s="1" t="s">
        <v>818</v>
      </c>
      <c r="C449" s="1">
        <v>68</v>
      </c>
      <c r="D449" s="1">
        <v>1</v>
      </c>
      <c r="E449" s="1" t="s">
        <v>370</v>
      </c>
    </row>
    <row r="450" spans="1:5" x14ac:dyDescent="0.25">
      <c r="A450" s="1">
        <v>449</v>
      </c>
      <c r="B450" s="1" t="s">
        <v>819</v>
      </c>
      <c r="C450" s="1">
        <v>378</v>
      </c>
      <c r="D450" s="1">
        <v>3</v>
      </c>
      <c r="E450" s="1" t="s">
        <v>13</v>
      </c>
    </row>
    <row r="451" spans="1:5" x14ac:dyDescent="0.25">
      <c r="A451" s="1">
        <v>450</v>
      </c>
      <c r="B451" s="1" t="s">
        <v>820</v>
      </c>
      <c r="C451" s="1">
        <v>255</v>
      </c>
      <c r="D451" s="1">
        <v>2</v>
      </c>
      <c r="E451" s="1" t="s">
        <v>379</v>
      </c>
    </row>
    <row r="452" spans="1:5" x14ac:dyDescent="0.25">
      <c r="A452" s="1">
        <v>451</v>
      </c>
      <c r="B452" s="1" t="s">
        <v>821</v>
      </c>
      <c r="C452" s="1">
        <v>362</v>
      </c>
      <c r="D452" s="1">
        <v>3</v>
      </c>
      <c r="E452" s="1" t="s">
        <v>13</v>
      </c>
    </row>
    <row r="453" spans="1:5" x14ac:dyDescent="0.25">
      <c r="A453" s="1">
        <v>452</v>
      </c>
      <c r="B453" s="1" t="s">
        <v>822</v>
      </c>
      <c r="C453" s="1">
        <v>226</v>
      </c>
      <c r="D453" s="1">
        <v>2</v>
      </c>
      <c r="E453" s="1" t="s">
        <v>379</v>
      </c>
    </row>
    <row r="454" spans="1:5" x14ac:dyDescent="0.25">
      <c r="A454" s="1">
        <v>453</v>
      </c>
      <c r="B454" s="1" t="s">
        <v>823</v>
      </c>
      <c r="C454" s="1">
        <v>375</v>
      </c>
      <c r="D454" s="1">
        <v>3</v>
      </c>
      <c r="E454" s="1" t="s">
        <v>13</v>
      </c>
    </row>
    <row r="455" spans="1:5" x14ac:dyDescent="0.25">
      <c r="A455" s="1">
        <v>454</v>
      </c>
      <c r="B455" s="1" t="s">
        <v>824</v>
      </c>
      <c r="C455" s="1">
        <v>470</v>
      </c>
      <c r="D455" s="1">
        <v>3</v>
      </c>
      <c r="E455" s="1" t="s">
        <v>13</v>
      </c>
    </row>
    <row r="456" spans="1:5" x14ac:dyDescent="0.25">
      <c r="A456" s="1">
        <v>455</v>
      </c>
      <c r="B456" s="1" t="s">
        <v>825</v>
      </c>
      <c r="C456" s="1">
        <v>398</v>
      </c>
      <c r="D456" s="1">
        <v>3</v>
      </c>
      <c r="E456" s="1" t="s">
        <v>13</v>
      </c>
    </row>
    <row r="457" spans="1:5" x14ac:dyDescent="0.25">
      <c r="A457" s="1">
        <v>456</v>
      </c>
      <c r="B457" s="1" t="s">
        <v>826</v>
      </c>
      <c r="C457" s="1">
        <v>416</v>
      </c>
      <c r="D457" s="1">
        <v>3</v>
      </c>
      <c r="E457" s="1" t="s">
        <v>13</v>
      </c>
    </row>
    <row r="458" spans="1:5" x14ac:dyDescent="0.25">
      <c r="A458" s="1">
        <v>457</v>
      </c>
      <c r="B458" s="1" t="s">
        <v>827</v>
      </c>
      <c r="C458" s="1">
        <v>90</v>
      </c>
      <c r="D458" s="1">
        <v>1</v>
      </c>
      <c r="E458" s="1" t="s">
        <v>370</v>
      </c>
    </row>
    <row r="459" spans="1:5" x14ac:dyDescent="0.25">
      <c r="A459" s="1">
        <v>458</v>
      </c>
      <c r="B459" s="1" t="s">
        <v>828</v>
      </c>
      <c r="C459" s="1">
        <v>29</v>
      </c>
      <c r="D459" s="1">
        <v>1</v>
      </c>
      <c r="E459" s="1" t="s">
        <v>370</v>
      </c>
    </row>
    <row r="460" spans="1:5" x14ac:dyDescent="0.25">
      <c r="A460" s="1">
        <v>459</v>
      </c>
      <c r="B460" s="1" t="s">
        <v>829</v>
      </c>
      <c r="C460" s="1">
        <v>132</v>
      </c>
      <c r="D460" s="1">
        <v>1</v>
      </c>
      <c r="E460" s="1" t="s">
        <v>370</v>
      </c>
    </row>
    <row r="461" spans="1:5" x14ac:dyDescent="0.25">
      <c r="A461" s="1">
        <v>460</v>
      </c>
      <c r="B461" s="1" t="s">
        <v>830</v>
      </c>
      <c r="C461" s="1">
        <v>427</v>
      </c>
      <c r="D461" s="1">
        <v>3</v>
      </c>
      <c r="E461" s="1" t="s">
        <v>13</v>
      </c>
    </row>
    <row r="462" spans="1:5" x14ac:dyDescent="0.25">
      <c r="A462" s="1">
        <v>461</v>
      </c>
      <c r="B462" s="1" t="s">
        <v>831</v>
      </c>
      <c r="C462" s="1">
        <v>359</v>
      </c>
      <c r="D462" s="1">
        <v>3</v>
      </c>
      <c r="E462" s="1" t="s">
        <v>13</v>
      </c>
    </row>
    <row r="463" spans="1:5" x14ac:dyDescent="0.25">
      <c r="A463" s="1">
        <v>462</v>
      </c>
      <c r="B463" s="1" t="s">
        <v>832</v>
      </c>
      <c r="C463" s="1">
        <v>278</v>
      </c>
      <c r="D463" s="1">
        <v>2</v>
      </c>
      <c r="E463" s="1" t="s">
        <v>379</v>
      </c>
    </row>
    <row r="464" spans="1:5" x14ac:dyDescent="0.25">
      <c r="A464" s="1">
        <v>463</v>
      </c>
      <c r="B464" s="1" t="s">
        <v>833</v>
      </c>
      <c r="C464" s="1">
        <v>414</v>
      </c>
      <c r="D464" s="1">
        <v>3</v>
      </c>
      <c r="E464" s="1" t="s">
        <v>13</v>
      </c>
    </row>
    <row r="465" spans="1:5" x14ac:dyDescent="0.25">
      <c r="A465" s="1">
        <v>464</v>
      </c>
      <c r="B465" s="1" t="s">
        <v>834</v>
      </c>
      <c r="C465" s="1">
        <v>129</v>
      </c>
      <c r="D465" s="1">
        <v>1</v>
      </c>
      <c r="E465" s="1" t="s">
        <v>370</v>
      </c>
    </row>
    <row r="466" spans="1:5" x14ac:dyDescent="0.25">
      <c r="A466" s="1">
        <v>465</v>
      </c>
      <c r="B466" s="1" t="s">
        <v>835</v>
      </c>
      <c r="C466" s="1">
        <v>94</v>
      </c>
      <c r="D466" s="1">
        <v>1</v>
      </c>
      <c r="E466" s="1" t="s">
        <v>370</v>
      </c>
    </row>
    <row r="467" spans="1:5" x14ac:dyDescent="0.25">
      <c r="A467" s="1">
        <v>466</v>
      </c>
      <c r="B467" s="1" t="s">
        <v>836</v>
      </c>
      <c r="C467" s="1">
        <v>443</v>
      </c>
      <c r="D467" s="1">
        <v>3</v>
      </c>
      <c r="E467" s="1" t="s">
        <v>13</v>
      </c>
    </row>
    <row r="468" spans="1:5" x14ac:dyDescent="0.25">
      <c r="A468" s="1">
        <v>467</v>
      </c>
      <c r="B468" s="1" t="s">
        <v>837</v>
      </c>
      <c r="C468" s="1">
        <v>480</v>
      </c>
      <c r="D468" s="1">
        <v>3</v>
      </c>
      <c r="E468" s="1" t="s">
        <v>13</v>
      </c>
    </row>
    <row r="469" spans="1:5" x14ac:dyDescent="0.25">
      <c r="A469" s="1">
        <v>468</v>
      </c>
      <c r="B469" s="1" t="s">
        <v>838</v>
      </c>
      <c r="C469" s="1">
        <v>160</v>
      </c>
      <c r="D469" s="1">
        <v>1</v>
      </c>
      <c r="E469" s="1" t="s">
        <v>370</v>
      </c>
    </row>
    <row r="470" spans="1:5" x14ac:dyDescent="0.25">
      <c r="A470" s="1">
        <v>469</v>
      </c>
      <c r="B470" s="1" t="s">
        <v>839</v>
      </c>
      <c r="C470" s="1">
        <v>412</v>
      </c>
      <c r="D470" s="1">
        <v>3</v>
      </c>
      <c r="E470" s="1" t="s">
        <v>13</v>
      </c>
    </row>
    <row r="471" spans="1:5" x14ac:dyDescent="0.25">
      <c r="A471" s="1">
        <v>470</v>
      </c>
      <c r="B471" s="1" t="s">
        <v>840</v>
      </c>
      <c r="C471" s="1">
        <v>373</v>
      </c>
      <c r="D471" s="1">
        <v>3</v>
      </c>
      <c r="E471" s="1" t="s">
        <v>13</v>
      </c>
    </row>
    <row r="472" spans="1:5" x14ac:dyDescent="0.25">
      <c r="A472" s="1">
        <v>471</v>
      </c>
      <c r="B472" s="1" t="s">
        <v>841</v>
      </c>
      <c r="C472" s="1">
        <v>249</v>
      </c>
      <c r="D472" s="1">
        <v>2</v>
      </c>
      <c r="E472" s="1" t="s">
        <v>379</v>
      </c>
    </row>
    <row r="473" spans="1:5" x14ac:dyDescent="0.25">
      <c r="A473" s="1">
        <v>472</v>
      </c>
      <c r="B473" s="1" t="s">
        <v>842</v>
      </c>
      <c r="C473" s="1">
        <v>400</v>
      </c>
      <c r="D473" s="1">
        <v>3</v>
      </c>
      <c r="E473" s="1" t="s">
        <v>13</v>
      </c>
    </row>
    <row r="474" spans="1:5" x14ac:dyDescent="0.25">
      <c r="A474" s="1">
        <v>473</v>
      </c>
      <c r="B474" s="1" t="s">
        <v>843</v>
      </c>
      <c r="C474" s="1">
        <v>242</v>
      </c>
      <c r="D474" s="1">
        <v>2</v>
      </c>
      <c r="E474" s="1" t="s">
        <v>379</v>
      </c>
    </row>
    <row r="475" spans="1:5" x14ac:dyDescent="0.25">
      <c r="A475" s="1">
        <v>474</v>
      </c>
      <c r="B475" s="1" t="s">
        <v>844</v>
      </c>
      <c r="C475" s="1">
        <v>78</v>
      </c>
      <c r="D475" s="1">
        <v>1</v>
      </c>
      <c r="E475" s="1" t="s">
        <v>370</v>
      </c>
    </row>
    <row r="476" spans="1:5" x14ac:dyDescent="0.25">
      <c r="A476" s="1">
        <v>475</v>
      </c>
      <c r="B476" s="1" t="s">
        <v>845</v>
      </c>
      <c r="C476" s="1">
        <v>304</v>
      </c>
      <c r="D476" s="1">
        <v>2</v>
      </c>
      <c r="E476" s="1" t="s">
        <v>379</v>
      </c>
    </row>
    <row r="477" spans="1:5" x14ac:dyDescent="0.25">
      <c r="A477" s="1">
        <v>476</v>
      </c>
      <c r="B477" s="1" t="s">
        <v>846</v>
      </c>
      <c r="C477" s="1">
        <v>56</v>
      </c>
      <c r="D477" s="1">
        <v>1</v>
      </c>
      <c r="E477" s="1" t="s">
        <v>370</v>
      </c>
    </row>
    <row r="478" spans="1:5" x14ac:dyDescent="0.25">
      <c r="A478" s="1">
        <v>477</v>
      </c>
      <c r="B478" s="1" t="s">
        <v>847</v>
      </c>
      <c r="C478" s="1">
        <v>252</v>
      </c>
      <c r="D478" s="1">
        <v>2</v>
      </c>
      <c r="E478" s="1" t="s">
        <v>379</v>
      </c>
    </row>
    <row r="479" spans="1:5" x14ac:dyDescent="0.25">
      <c r="A479" s="1">
        <v>478</v>
      </c>
      <c r="B479" s="1" t="s">
        <v>848</v>
      </c>
      <c r="C479" s="1">
        <v>174</v>
      </c>
      <c r="D479" s="1">
        <v>2</v>
      </c>
      <c r="E479" s="1" t="s">
        <v>379</v>
      </c>
    </row>
    <row r="480" spans="1:5" x14ac:dyDescent="0.25">
      <c r="A480" s="1">
        <v>479</v>
      </c>
      <c r="B480" s="1" t="s">
        <v>849</v>
      </c>
      <c r="C480" s="1">
        <v>45</v>
      </c>
      <c r="D480" s="1">
        <v>1</v>
      </c>
      <c r="E480" s="1" t="s">
        <v>370</v>
      </c>
    </row>
    <row r="481" spans="1:5" x14ac:dyDescent="0.25">
      <c r="A481" s="1">
        <v>480</v>
      </c>
      <c r="B481" s="1" t="s">
        <v>850</v>
      </c>
      <c r="C481" s="1">
        <v>103</v>
      </c>
      <c r="D481" s="1">
        <v>1</v>
      </c>
      <c r="E481" s="1" t="s">
        <v>370</v>
      </c>
    </row>
    <row r="482" spans="1:5" x14ac:dyDescent="0.25">
      <c r="A482" s="1">
        <v>481</v>
      </c>
      <c r="B482" s="1" t="s">
        <v>851</v>
      </c>
      <c r="C482" s="1">
        <v>19</v>
      </c>
      <c r="D482" s="1">
        <v>1</v>
      </c>
      <c r="E482" s="1" t="s">
        <v>370</v>
      </c>
    </row>
    <row r="483" spans="1:5" x14ac:dyDescent="0.25">
      <c r="A483" s="1">
        <v>482</v>
      </c>
      <c r="B483" s="1" t="s">
        <v>852</v>
      </c>
      <c r="C483" s="1">
        <v>34</v>
      </c>
      <c r="D483" s="1">
        <v>1</v>
      </c>
      <c r="E483" s="1" t="s">
        <v>370</v>
      </c>
    </row>
    <row r="484" spans="1:5" x14ac:dyDescent="0.25">
      <c r="A484" s="1">
        <v>483</v>
      </c>
      <c r="B484" s="1" t="s">
        <v>853</v>
      </c>
      <c r="C484" s="1">
        <v>2</v>
      </c>
      <c r="D484" s="1">
        <v>1</v>
      </c>
      <c r="E484" s="1" t="s">
        <v>370</v>
      </c>
    </row>
    <row r="485" spans="1:5" x14ac:dyDescent="0.25">
      <c r="A485" s="1">
        <v>484</v>
      </c>
      <c r="B485" s="1" t="s">
        <v>854</v>
      </c>
      <c r="C485" s="1">
        <v>14</v>
      </c>
      <c r="D485" s="1">
        <v>1</v>
      </c>
      <c r="E485" s="1" t="s">
        <v>370</v>
      </c>
    </row>
    <row r="486" spans="1:5" x14ac:dyDescent="0.25">
      <c r="A486" s="1">
        <v>485</v>
      </c>
      <c r="B486" s="1" t="s">
        <v>855</v>
      </c>
      <c r="C486" s="1">
        <v>18</v>
      </c>
      <c r="D486" s="1">
        <v>1</v>
      </c>
      <c r="E486" s="1" t="s">
        <v>370</v>
      </c>
    </row>
    <row r="487" spans="1:5" x14ac:dyDescent="0.25">
      <c r="A487" s="1">
        <v>486</v>
      </c>
      <c r="B487" s="1" t="s">
        <v>856</v>
      </c>
      <c r="C487" s="1">
        <v>9</v>
      </c>
      <c r="D487" s="1">
        <v>1</v>
      </c>
      <c r="E487" s="1" t="s">
        <v>370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F4BB5-8ED5-4713-9BA3-17DF48C02956}">
  <dimension ref="A1:C102"/>
  <sheetViews>
    <sheetView topLeftCell="A81" workbookViewId="0"/>
  </sheetViews>
  <sheetFormatPr defaultRowHeight="15" x14ac:dyDescent="0.25"/>
  <cols>
    <col min="1" max="1" width="9.85546875" bestFit="1" customWidth="1"/>
    <col min="2" max="2" width="15.5703125" bestFit="1" customWidth="1"/>
    <col min="3" max="3" width="14" bestFit="1" customWidth="1"/>
  </cols>
  <sheetData>
    <row r="1" spans="1:3" x14ac:dyDescent="0.25">
      <c r="A1" s="1" t="s">
        <v>858</v>
      </c>
      <c r="B1" s="1" t="s">
        <v>857</v>
      </c>
      <c r="C1" s="1" t="s">
        <v>859</v>
      </c>
    </row>
    <row r="2" spans="1:3" x14ac:dyDescent="0.25">
      <c r="A2" s="1">
        <v>1</v>
      </c>
      <c r="B2" s="1" t="s">
        <v>860</v>
      </c>
      <c r="C2" s="1" t="s">
        <v>861</v>
      </c>
    </row>
    <row r="3" spans="1:3" x14ac:dyDescent="0.25">
      <c r="A3" s="1">
        <v>2</v>
      </c>
      <c r="B3" s="1" t="s">
        <v>862</v>
      </c>
      <c r="C3" s="1" t="s">
        <v>861</v>
      </c>
    </row>
    <row r="4" spans="1:3" x14ac:dyDescent="0.25">
      <c r="A4" s="1">
        <v>3</v>
      </c>
      <c r="B4" s="1" t="s">
        <v>863</v>
      </c>
      <c r="C4" s="1" t="s">
        <v>861</v>
      </c>
    </row>
    <row r="5" spans="1:3" x14ac:dyDescent="0.25">
      <c r="A5" s="1">
        <v>4</v>
      </c>
      <c r="B5" s="1" t="s">
        <v>864</v>
      </c>
      <c r="C5" s="1" t="s">
        <v>861</v>
      </c>
    </row>
    <row r="6" spans="1:3" x14ac:dyDescent="0.25">
      <c r="A6" s="1">
        <v>5</v>
      </c>
      <c r="B6" s="1" t="s">
        <v>865</v>
      </c>
      <c r="C6" s="1" t="s">
        <v>861</v>
      </c>
    </row>
    <row r="7" spans="1:3" x14ac:dyDescent="0.25">
      <c r="A7" s="1">
        <v>6</v>
      </c>
      <c r="B7" s="1" t="s">
        <v>866</v>
      </c>
      <c r="C7" s="1" t="s">
        <v>861</v>
      </c>
    </row>
    <row r="8" spans="1:3" x14ac:dyDescent="0.25">
      <c r="A8" s="1">
        <v>7</v>
      </c>
      <c r="B8" s="1" t="s">
        <v>867</v>
      </c>
      <c r="C8" s="1" t="s">
        <v>861</v>
      </c>
    </row>
    <row r="9" spans="1:3" x14ac:dyDescent="0.25">
      <c r="A9" s="1">
        <v>8</v>
      </c>
      <c r="B9" s="1" t="s">
        <v>868</v>
      </c>
      <c r="C9" s="1" t="s">
        <v>861</v>
      </c>
    </row>
    <row r="10" spans="1:3" x14ac:dyDescent="0.25">
      <c r="A10" s="1">
        <v>9</v>
      </c>
      <c r="B10" s="1" t="s">
        <v>869</v>
      </c>
      <c r="C10" s="1" t="s">
        <v>861</v>
      </c>
    </row>
    <row r="11" spans="1:3" x14ac:dyDescent="0.25">
      <c r="A11" s="1">
        <v>10</v>
      </c>
      <c r="B11" s="1" t="s">
        <v>870</v>
      </c>
      <c r="C11" s="1" t="s">
        <v>861</v>
      </c>
    </row>
    <row r="12" spans="1:3" x14ac:dyDescent="0.25">
      <c r="A12" s="1">
        <v>11</v>
      </c>
      <c r="B12" s="1" t="s">
        <v>871</v>
      </c>
      <c r="C12" s="1" t="s">
        <v>861</v>
      </c>
    </row>
    <row r="13" spans="1:3" x14ac:dyDescent="0.25">
      <c r="A13" s="1">
        <v>12</v>
      </c>
      <c r="B13" s="1" t="s">
        <v>872</v>
      </c>
      <c r="C13" s="1" t="s">
        <v>861</v>
      </c>
    </row>
    <row r="14" spans="1:3" x14ac:dyDescent="0.25">
      <c r="A14" s="1">
        <v>13</v>
      </c>
      <c r="B14" s="1" t="s">
        <v>873</v>
      </c>
      <c r="C14" s="1" t="s">
        <v>861</v>
      </c>
    </row>
    <row r="15" spans="1:3" x14ac:dyDescent="0.25">
      <c r="A15" s="1">
        <v>14</v>
      </c>
      <c r="B15" s="1" t="s">
        <v>874</v>
      </c>
      <c r="C15" s="1" t="s">
        <v>861</v>
      </c>
    </row>
    <row r="16" spans="1:3" x14ac:dyDescent="0.25">
      <c r="A16" s="1">
        <v>15</v>
      </c>
      <c r="B16" s="1" t="s">
        <v>875</v>
      </c>
      <c r="C16" s="1" t="s">
        <v>861</v>
      </c>
    </row>
    <row r="17" spans="1:3" x14ac:dyDescent="0.25">
      <c r="A17" s="1">
        <v>16</v>
      </c>
      <c r="B17" s="1" t="s">
        <v>876</v>
      </c>
      <c r="C17" s="1" t="s">
        <v>861</v>
      </c>
    </row>
    <row r="18" spans="1:3" x14ac:dyDescent="0.25">
      <c r="A18" s="1">
        <v>17</v>
      </c>
      <c r="B18" s="1" t="s">
        <v>127</v>
      </c>
      <c r="C18" s="1" t="s">
        <v>861</v>
      </c>
    </row>
    <row r="19" spans="1:3" x14ac:dyDescent="0.25">
      <c r="A19" s="1">
        <v>18</v>
      </c>
      <c r="B19" s="1" t="s">
        <v>877</v>
      </c>
      <c r="C19" s="1" t="s">
        <v>861</v>
      </c>
    </row>
    <row r="20" spans="1:3" x14ac:dyDescent="0.25">
      <c r="A20" s="1">
        <v>19</v>
      </c>
      <c r="B20" s="1" t="s">
        <v>878</v>
      </c>
      <c r="C20" s="1" t="s">
        <v>861</v>
      </c>
    </row>
    <row r="21" spans="1:3" x14ac:dyDescent="0.25">
      <c r="A21" s="1">
        <v>20</v>
      </c>
      <c r="B21" s="1" t="s">
        <v>879</v>
      </c>
      <c r="C21" s="1" t="s">
        <v>861</v>
      </c>
    </row>
    <row r="22" spans="1:3" x14ac:dyDescent="0.25">
      <c r="A22" s="1">
        <v>21</v>
      </c>
      <c r="B22" s="1" t="s">
        <v>880</v>
      </c>
      <c r="C22" s="1" t="s">
        <v>861</v>
      </c>
    </row>
    <row r="23" spans="1:3" x14ac:dyDescent="0.25">
      <c r="A23" s="1">
        <v>22</v>
      </c>
      <c r="B23" s="1" t="s">
        <v>881</v>
      </c>
      <c r="C23" s="1" t="s">
        <v>882</v>
      </c>
    </row>
    <row r="24" spans="1:3" x14ac:dyDescent="0.25">
      <c r="A24" s="1">
        <v>23</v>
      </c>
      <c r="B24" s="1" t="s">
        <v>883</v>
      </c>
      <c r="C24" s="1" t="s">
        <v>861</v>
      </c>
    </row>
    <row r="25" spans="1:3" x14ac:dyDescent="0.25">
      <c r="A25" s="1">
        <v>24</v>
      </c>
      <c r="B25" s="1" t="s">
        <v>884</v>
      </c>
      <c r="C25" s="1" t="s">
        <v>861</v>
      </c>
    </row>
    <row r="26" spans="1:3" x14ac:dyDescent="0.25">
      <c r="A26" s="1">
        <v>25</v>
      </c>
      <c r="B26" s="1" t="s">
        <v>885</v>
      </c>
      <c r="C26" s="1" t="s">
        <v>861</v>
      </c>
    </row>
    <row r="27" spans="1:3" x14ac:dyDescent="0.25">
      <c r="A27" s="1">
        <v>26</v>
      </c>
      <c r="B27" s="1" t="s">
        <v>886</v>
      </c>
      <c r="C27" s="1" t="s">
        <v>861</v>
      </c>
    </row>
    <row r="28" spans="1:3" x14ac:dyDescent="0.25">
      <c r="A28" s="1">
        <v>27</v>
      </c>
      <c r="B28" s="1" t="s">
        <v>887</v>
      </c>
      <c r="C28" s="1" t="s">
        <v>861</v>
      </c>
    </row>
    <row r="29" spans="1:3" x14ac:dyDescent="0.25">
      <c r="A29" s="1">
        <v>28</v>
      </c>
      <c r="B29" s="1" t="s">
        <v>888</v>
      </c>
      <c r="C29" s="1" t="s">
        <v>861</v>
      </c>
    </row>
    <row r="30" spans="1:3" x14ac:dyDescent="0.25">
      <c r="A30" s="1">
        <v>29</v>
      </c>
      <c r="B30" s="1" t="s">
        <v>889</v>
      </c>
      <c r="C30" s="1" t="s">
        <v>861</v>
      </c>
    </row>
    <row r="31" spans="1:3" x14ac:dyDescent="0.25">
      <c r="A31" s="1">
        <v>30</v>
      </c>
      <c r="B31" s="1" t="s">
        <v>890</v>
      </c>
      <c r="C31" s="1" t="s">
        <v>861</v>
      </c>
    </row>
    <row r="32" spans="1:3" x14ac:dyDescent="0.25">
      <c r="A32" s="1">
        <v>31</v>
      </c>
      <c r="B32" s="1" t="s">
        <v>891</v>
      </c>
      <c r="C32" s="1" t="s">
        <v>861</v>
      </c>
    </row>
    <row r="33" spans="1:3" x14ac:dyDescent="0.25">
      <c r="A33" s="1">
        <v>32</v>
      </c>
      <c r="B33" s="1" t="s">
        <v>892</v>
      </c>
      <c r="C33" s="1" t="s">
        <v>861</v>
      </c>
    </row>
    <row r="34" spans="1:3" x14ac:dyDescent="0.25">
      <c r="A34" s="1">
        <v>33</v>
      </c>
      <c r="B34" s="1" t="s">
        <v>893</v>
      </c>
      <c r="C34" s="1" t="s">
        <v>861</v>
      </c>
    </row>
    <row r="35" spans="1:3" x14ac:dyDescent="0.25">
      <c r="A35" s="1">
        <v>34</v>
      </c>
      <c r="B35" s="1" t="s">
        <v>894</v>
      </c>
      <c r="C35" s="1" t="s">
        <v>861</v>
      </c>
    </row>
    <row r="36" spans="1:3" x14ac:dyDescent="0.25">
      <c r="A36" s="1">
        <v>35</v>
      </c>
      <c r="B36" s="1" t="s">
        <v>895</v>
      </c>
      <c r="C36" s="1" t="s">
        <v>861</v>
      </c>
    </row>
    <row r="37" spans="1:3" x14ac:dyDescent="0.25">
      <c r="A37" s="1">
        <v>36</v>
      </c>
      <c r="B37" s="1" t="s">
        <v>896</v>
      </c>
      <c r="C37" s="1" t="s">
        <v>861</v>
      </c>
    </row>
    <row r="38" spans="1:3" x14ac:dyDescent="0.25">
      <c r="A38" s="1">
        <v>37</v>
      </c>
      <c r="B38" s="1" t="s">
        <v>897</v>
      </c>
      <c r="C38" s="1" t="s">
        <v>861</v>
      </c>
    </row>
    <row r="39" spans="1:3" x14ac:dyDescent="0.25">
      <c r="A39" s="1">
        <v>38</v>
      </c>
      <c r="B39" s="1" t="s">
        <v>898</v>
      </c>
      <c r="C39" s="1" t="s">
        <v>861</v>
      </c>
    </row>
    <row r="40" spans="1:3" x14ac:dyDescent="0.25">
      <c r="A40" s="1">
        <v>39</v>
      </c>
      <c r="B40" s="1" t="s">
        <v>899</v>
      </c>
      <c r="C40" s="1" t="s">
        <v>861</v>
      </c>
    </row>
    <row r="41" spans="1:3" x14ac:dyDescent="0.25">
      <c r="A41" s="1">
        <v>40</v>
      </c>
      <c r="B41" s="1" t="s">
        <v>900</v>
      </c>
      <c r="C41" s="1" t="s">
        <v>861</v>
      </c>
    </row>
    <row r="42" spans="1:3" x14ac:dyDescent="0.25">
      <c r="A42" s="1">
        <v>41</v>
      </c>
      <c r="B42" s="1" t="s">
        <v>901</v>
      </c>
      <c r="C42" s="1" t="s">
        <v>861</v>
      </c>
    </row>
    <row r="43" spans="1:3" x14ac:dyDescent="0.25">
      <c r="A43" s="1">
        <v>42</v>
      </c>
      <c r="B43" s="1" t="s">
        <v>902</v>
      </c>
      <c r="C43" s="1" t="s">
        <v>861</v>
      </c>
    </row>
    <row r="44" spans="1:3" x14ac:dyDescent="0.25">
      <c r="A44" s="1">
        <v>43</v>
      </c>
      <c r="B44" s="1" t="s">
        <v>903</v>
      </c>
      <c r="C44" s="1" t="s">
        <v>861</v>
      </c>
    </row>
    <row r="45" spans="1:3" x14ac:dyDescent="0.25">
      <c r="A45" s="1">
        <v>44</v>
      </c>
      <c r="B45" s="1" t="s">
        <v>904</v>
      </c>
      <c r="C45" s="1" t="s">
        <v>861</v>
      </c>
    </row>
    <row r="46" spans="1:3" x14ac:dyDescent="0.25">
      <c r="A46" s="1">
        <v>45</v>
      </c>
      <c r="B46" s="1" t="s">
        <v>905</v>
      </c>
      <c r="C46" s="1" t="s">
        <v>861</v>
      </c>
    </row>
    <row r="47" spans="1:3" x14ac:dyDescent="0.25">
      <c r="A47" s="1">
        <v>46</v>
      </c>
      <c r="B47" s="1" t="s">
        <v>906</v>
      </c>
      <c r="C47" s="1" t="s">
        <v>861</v>
      </c>
    </row>
    <row r="48" spans="1:3" x14ac:dyDescent="0.25">
      <c r="A48" s="1">
        <v>47</v>
      </c>
      <c r="B48" s="1" t="s">
        <v>907</v>
      </c>
      <c r="C48" s="1" t="s">
        <v>861</v>
      </c>
    </row>
    <row r="49" spans="1:3" x14ac:dyDescent="0.25">
      <c r="A49" s="1">
        <v>48</v>
      </c>
      <c r="B49" s="1" t="s">
        <v>908</v>
      </c>
      <c r="C49" s="1" t="s">
        <v>861</v>
      </c>
    </row>
    <row r="50" spans="1:3" x14ac:dyDescent="0.25">
      <c r="A50" s="1">
        <v>49</v>
      </c>
      <c r="B50" s="1" t="s">
        <v>909</v>
      </c>
      <c r="C50" s="1" t="s">
        <v>861</v>
      </c>
    </row>
    <row r="51" spans="1:3" x14ac:dyDescent="0.25">
      <c r="A51" s="1">
        <v>50</v>
      </c>
      <c r="B51" s="1" t="s">
        <v>910</v>
      </c>
      <c r="C51" s="1" t="s">
        <v>861</v>
      </c>
    </row>
    <row r="52" spans="1:3" x14ac:dyDescent="0.25">
      <c r="A52" s="1">
        <v>51</v>
      </c>
      <c r="B52" s="1" t="s">
        <v>911</v>
      </c>
      <c r="C52" s="1" t="s">
        <v>861</v>
      </c>
    </row>
    <row r="53" spans="1:3" x14ac:dyDescent="0.25">
      <c r="A53" s="1">
        <v>52</v>
      </c>
      <c r="B53" s="1" t="s">
        <v>912</v>
      </c>
      <c r="C53" s="1" t="s">
        <v>861</v>
      </c>
    </row>
    <row r="54" spans="1:3" x14ac:dyDescent="0.25">
      <c r="A54" s="1">
        <v>53</v>
      </c>
      <c r="B54" s="1" t="s">
        <v>913</v>
      </c>
      <c r="C54" s="1" t="s">
        <v>861</v>
      </c>
    </row>
    <row r="55" spans="1:3" x14ac:dyDescent="0.25">
      <c r="A55" s="1">
        <v>54</v>
      </c>
      <c r="B55" s="1" t="s">
        <v>889</v>
      </c>
      <c r="C55" s="1" t="s">
        <v>861</v>
      </c>
    </row>
    <row r="56" spans="1:3" x14ac:dyDescent="0.25">
      <c r="A56" s="1">
        <v>55</v>
      </c>
      <c r="B56" s="1" t="s">
        <v>914</v>
      </c>
      <c r="C56" s="1" t="s">
        <v>861</v>
      </c>
    </row>
    <row r="57" spans="1:3" x14ac:dyDescent="0.25">
      <c r="A57" s="1">
        <v>56</v>
      </c>
      <c r="B57" s="1" t="s">
        <v>915</v>
      </c>
      <c r="C57" s="1" t="s">
        <v>861</v>
      </c>
    </row>
    <row r="58" spans="1:3" x14ac:dyDescent="0.25">
      <c r="A58" s="1">
        <v>57</v>
      </c>
      <c r="B58" s="1" t="s">
        <v>916</v>
      </c>
      <c r="C58" s="1" t="s">
        <v>861</v>
      </c>
    </row>
    <row r="59" spans="1:3" x14ac:dyDescent="0.25">
      <c r="A59" s="1">
        <v>58</v>
      </c>
      <c r="B59" s="1" t="s">
        <v>917</v>
      </c>
      <c r="C59" s="1" t="s">
        <v>861</v>
      </c>
    </row>
    <row r="60" spans="1:3" x14ac:dyDescent="0.25">
      <c r="A60" s="1">
        <v>59</v>
      </c>
      <c r="B60" s="1" t="s">
        <v>918</v>
      </c>
      <c r="C60" s="1" t="s">
        <v>861</v>
      </c>
    </row>
    <row r="61" spans="1:3" x14ac:dyDescent="0.25">
      <c r="A61" s="1">
        <v>60</v>
      </c>
      <c r="B61" s="1" t="s">
        <v>919</v>
      </c>
      <c r="C61" s="1" t="s">
        <v>861</v>
      </c>
    </row>
    <row r="62" spans="1:3" x14ac:dyDescent="0.25">
      <c r="A62" s="1">
        <v>61</v>
      </c>
      <c r="B62" s="1" t="s">
        <v>920</v>
      </c>
      <c r="C62" s="1" t="s">
        <v>861</v>
      </c>
    </row>
    <row r="63" spans="1:3" x14ac:dyDescent="0.25">
      <c r="A63" s="1">
        <v>62</v>
      </c>
      <c r="B63" s="1" t="s">
        <v>921</v>
      </c>
      <c r="C63" s="1" t="s">
        <v>861</v>
      </c>
    </row>
    <row r="64" spans="1:3" x14ac:dyDescent="0.25">
      <c r="A64" s="1">
        <v>63</v>
      </c>
      <c r="B64" s="1" t="s">
        <v>922</v>
      </c>
      <c r="C64" s="1" t="s">
        <v>861</v>
      </c>
    </row>
    <row r="65" spans="1:3" x14ac:dyDescent="0.25">
      <c r="A65" s="1">
        <v>64</v>
      </c>
      <c r="B65" s="1" t="s">
        <v>923</v>
      </c>
      <c r="C65" s="1" t="s">
        <v>861</v>
      </c>
    </row>
    <row r="66" spans="1:3" x14ac:dyDescent="0.25">
      <c r="A66" s="1">
        <v>65</v>
      </c>
      <c r="B66" s="1" t="s">
        <v>924</v>
      </c>
      <c r="C66" s="1" t="s">
        <v>861</v>
      </c>
    </row>
    <row r="67" spans="1:3" x14ac:dyDescent="0.25">
      <c r="A67" s="1">
        <v>66</v>
      </c>
      <c r="B67" s="1" t="s">
        <v>925</v>
      </c>
      <c r="C67" s="1" t="s">
        <v>861</v>
      </c>
    </row>
    <row r="68" spans="1:3" x14ac:dyDescent="0.25">
      <c r="A68" s="1">
        <v>67</v>
      </c>
      <c r="B68" s="1" t="s">
        <v>926</v>
      </c>
      <c r="C68" s="1" t="s">
        <v>861</v>
      </c>
    </row>
    <row r="69" spans="1:3" x14ac:dyDescent="0.25">
      <c r="A69" s="1">
        <v>68</v>
      </c>
      <c r="B69" s="1" t="s">
        <v>927</v>
      </c>
      <c r="C69" s="1" t="s">
        <v>861</v>
      </c>
    </row>
    <row r="70" spans="1:3" x14ac:dyDescent="0.25">
      <c r="A70" s="1">
        <v>69</v>
      </c>
      <c r="B70" s="1" t="s">
        <v>928</v>
      </c>
      <c r="C70" s="1" t="s">
        <v>861</v>
      </c>
    </row>
    <row r="71" spans="1:3" x14ac:dyDescent="0.25">
      <c r="A71" s="1">
        <v>70</v>
      </c>
      <c r="B71" s="1" t="s">
        <v>929</v>
      </c>
      <c r="C71" s="1" t="s">
        <v>861</v>
      </c>
    </row>
    <row r="72" spans="1:3" x14ac:dyDescent="0.25">
      <c r="A72" s="1">
        <v>71</v>
      </c>
      <c r="B72" s="1" t="s">
        <v>930</v>
      </c>
      <c r="C72" s="1" t="s">
        <v>861</v>
      </c>
    </row>
    <row r="73" spans="1:3" x14ac:dyDescent="0.25">
      <c r="A73" s="1">
        <v>72</v>
      </c>
      <c r="B73" s="1" t="s">
        <v>931</v>
      </c>
      <c r="C73" s="1" t="s">
        <v>861</v>
      </c>
    </row>
    <row r="74" spans="1:3" x14ac:dyDescent="0.25">
      <c r="A74" s="1">
        <v>73</v>
      </c>
      <c r="B74" s="1" t="s">
        <v>932</v>
      </c>
      <c r="C74" s="1" t="s">
        <v>861</v>
      </c>
    </row>
    <row r="75" spans="1:3" x14ac:dyDescent="0.25">
      <c r="A75" s="1">
        <v>74</v>
      </c>
      <c r="B75" s="1" t="s">
        <v>933</v>
      </c>
      <c r="C75" s="1" t="s">
        <v>861</v>
      </c>
    </row>
    <row r="76" spans="1:3" x14ac:dyDescent="0.25">
      <c r="A76" s="1">
        <v>75</v>
      </c>
      <c r="B76" s="1" t="s">
        <v>934</v>
      </c>
      <c r="C76" s="1" t="s">
        <v>861</v>
      </c>
    </row>
    <row r="77" spans="1:3" x14ac:dyDescent="0.25">
      <c r="A77" s="1">
        <v>76</v>
      </c>
      <c r="B77" s="1" t="s">
        <v>935</v>
      </c>
      <c r="C77" s="1" t="s">
        <v>861</v>
      </c>
    </row>
    <row r="78" spans="1:3" x14ac:dyDescent="0.25">
      <c r="A78" s="1">
        <v>77</v>
      </c>
      <c r="B78" s="1" t="s">
        <v>936</v>
      </c>
      <c r="C78" s="1" t="s">
        <v>861</v>
      </c>
    </row>
    <row r="79" spans="1:3" x14ac:dyDescent="0.25">
      <c r="A79" s="1">
        <v>78</v>
      </c>
      <c r="B79" s="1" t="s">
        <v>937</v>
      </c>
      <c r="C79" s="1" t="s">
        <v>861</v>
      </c>
    </row>
    <row r="80" spans="1:3" x14ac:dyDescent="0.25">
      <c r="A80" s="1">
        <v>79</v>
      </c>
      <c r="B80" s="1" t="s">
        <v>938</v>
      </c>
      <c r="C80" s="1" t="s">
        <v>861</v>
      </c>
    </row>
    <row r="81" spans="1:3" x14ac:dyDescent="0.25">
      <c r="A81" s="1">
        <v>80</v>
      </c>
      <c r="B81" s="1" t="s">
        <v>939</v>
      </c>
      <c r="C81" s="1" t="s">
        <v>861</v>
      </c>
    </row>
    <row r="82" spans="1:3" x14ac:dyDescent="0.25">
      <c r="A82" s="1">
        <v>81</v>
      </c>
      <c r="B82" s="1" t="s">
        <v>940</v>
      </c>
      <c r="C82" s="1" t="s">
        <v>861</v>
      </c>
    </row>
    <row r="83" spans="1:3" x14ac:dyDescent="0.25">
      <c r="A83" s="1">
        <v>82</v>
      </c>
      <c r="B83" s="1" t="s">
        <v>941</v>
      </c>
      <c r="C83" s="1" t="s">
        <v>861</v>
      </c>
    </row>
    <row r="84" spans="1:3" x14ac:dyDescent="0.25">
      <c r="A84" s="1">
        <v>83</v>
      </c>
      <c r="B84" s="1" t="s">
        <v>942</v>
      </c>
      <c r="C84" s="1" t="s">
        <v>861</v>
      </c>
    </row>
    <row r="85" spans="1:3" x14ac:dyDescent="0.25">
      <c r="A85" s="1">
        <v>84</v>
      </c>
      <c r="B85" s="1" t="s">
        <v>943</v>
      </c>
      <c r="C85" s="1" t="s">
        <v>861</v>
      </c>
    </row>
    <row r="86" spans="1:3" x14ac:dyDescent="0.25">
      <c r="A86" s="1">
        <v>85</v>
      </c>
      <c r="B86" s="1" t="s">
        <v>944</v>
      </c>
      <c r="C86" s="1" t="s">
        <v>861</v>
      </c>
    </row>
    <row r="87" spans="1:3" x14ac:dyDescent="0.25">
      <c r="A87" s="1">
        <v>86</v>
      </c>
      <c r="B87" s="1" t="s">
        <v>945</v>
      </c>
      <c r="C87" s="1" t="s">
        <v>861</v>
      </c>
    </row>
    <row r="88" spans="1:3" x14ac:dyDescent="0.25">
      <c r="A88" s="1">
        <v>87</v>
      </c>
      <c r="B88" s="1" t="s">
        <v>946</v>
      </c>
      <c r="C88" s="1" t="s">
        <v>861</v>
      </c>
    </row>
    <row r="89" spans="1:3" x14ac:dyDescent="0.25">
      <c r="A89" s="1">
        <v>88</v>
      </c>
      <c r="B89" s="1" t="s">
        <v>947</v>
      </c>
      <c r="C89" s="1" t="s">
        <v>861</v>
      </c>
    </row>
    <row r="90" spans="1:3" x14ac:dyDescent="0.25">
      <c r="A90" s="1">
        <v>89</v>
      </c>
      <c r="B90" s="1" t="s">
        <v>948</v>
      </c>
      <c r="C90" s="1" t="s">
        <v>861</v>
      </c>
    </row>
    <row r="91" spans="1:3" x14ac:dyDescent="0.25">
      <c r="A91" s="1">
        <v>90</v>
      </c>
      <c r="B91" s="1" t="s">
        <v>949</v>
      </c>
      <c r="C91" s="1" t="s">
        <v>861</v>
      </c>
    </row>
    <row r="92" spans="1:3" x14ac:dyDescent="0.25">
      <c r="A92" s="1">
        <v>91</v>
      </c>
      <c r="B92" s="1" t="s">
        <v>950</v>
      </c>
      <c r="C92" s="1" t="s">
        <v>861</v>
      </c>
    </row>
    <row r="93" spans="1:3" x14ac:dyDescent="0.25">
      <c r="A93" s="1">
        <v>92</v>
      </c>
      <c r="B93" s="1" t="s">
        <v>951</v>
      </c>
      <c r="C93" s="1" t="s">
        <v>861</v>
      </c>
    </row>
    <row r="94" spans="1:3" x14ac:dyDescent="0.25">
      <c r="A94" s="1">
        <v>93</v>
      </c>
      <c r="B94" s="1" t="s">
        <v>952</v>
      </c>
      <c r="C94" s="1" t="s">
        <v>861</v>
      </c>
    </row>
    <row r="95" spans="1:3" x14ac:dyDescent="0.25">
      <c r="A95" s="1">
        <v>94</v>
      </c>
      <c r="B95" s="1" t="s">
        <v>953</v>
      </c>
      <c r="C95" s="1" t="s">
        <v>861</v>
      </c>
    </row>
    <row r="96" spans="1:3" x14ac:dyDescent="0.25">
      <c r="A96" s="1">
        <v>95</v>
      </c>
      <c r="B96" s="1" t="s">
        <v>954</v>
      </c>
      <c r="C96" s="1" t="s">
        <v>861</v>
      </c>
    </row>
    <row r="97" spans="1:3" x14ac:dyDescent="0.25">
      <c r="A97" s="1">
        <v>96</v>
      </c>
      <c r="B97" s="1" t="s">
        <v>955</v>
      </c>
      <c r="C97" s="1" t="s">
        <v>861</v>
      </c>
    </row>
    <row r="98" spans="1:3" x14ac:dyDescent="0.25">
      <c r="A98" s="1">
        <v>97</v>
      </c>
      <c r="B98" s="1" t="s">
        <v>956</v>
      </c>
      <c r="C98" s="1" t="s">
        <v>861</v>
      </c>
    </row>
    <row r="99" spans="1:3" x14ac:dyDescent="0.25">
      <c r="A99" s="1">
        <v>98</v>
      </c>
      <c r="B99" s="1" t="s">
        <v>957</v>
      </c>
      <c r="C99" s="1" t="s">
        <v>861</v>
      </c>
    </row>
    <row r="100" spans="1:3" x14ac:dyDescent="0.25">
      <c r="A100" s="1">
        <v>99</v>
      </c>
      <c r="B100" s="1" t="s">
        <v>958</v>
      </c>
      <c r="C100" s="1" t="s">
        <v>861</v>
      </c>
    </row>
    <row r="101" spans="1:3" x14ac:dyDescent="0.25">
      <c r="A101" s="1">
        <v>100</v>
      </c>
      <c r="B101" s="1" t="s">
        <v>959</v>
      </c>
      <c r="C101" s="1" t="s">
        <v>861</v>
      </c>
    </row>
    <row r="102" spans="1:3" x14ac:dyDescent="0.25">
      <c r="A102" s="1">
        <v>101</v>
      </c>
      <c r="B102" s="1" t="s">
        <v>960</v>
      </c>
      <c r="C102" s="1" t="s">
        <v>861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4B742-75FE-4765-83D5-6D63B07F283A}">
  <dimension ref="A1:B26"/>
  <sheetViews>
    <sheetView topLeftCell="A5" workbookViewId="0">
      <selection activeCell="C1" sqref="C1:C1048576"/>
    </sheetView>
  </sheetViews>
  <sheetFormatPr defaultRowHeight="15" x14ac:dyDescent="0.25"/>
  <cols>
    <col min="1" max="1" width="10.140625" bestFit="1" customWidth="1"/>
    <col min="2" max="2" width="12.85546875" bestFit="1" customWidth="1"/>
  </cols>
  <sheetData>
    <row r="1" spans="1:2" x14ac:dyDescent="0.25">
      <c r="A1" s="1" t="s">
        <v>962</v>
      </c>
      <c r="B1" s="1" t="s">
        <v>961</v>
      </c>
    </row>
    <row r="2" spans="1:2" x14ac:dyDescent="0.25">
      <c r="A2" s="1">
        <v>1</v>
      </c>
      <c r="B2" s="1" t="s">
        <v>963</v>
      </c>
    </row>
    <row r="3" spans="1:2" x14ac:dyDescent="0.25">
      <c r="A3" s="1">
        <v>2</v>
      </c>
      <c r="B3" s="1" t="s">
        <v>964</v>
      </c>
    </row>
    <row r="4" spans="1:2" x14ac:dyDescent="0.25">
      <c r="A4" s="1">
        <v>3</v>
      </c>
      <c r="B4" s="1" t="s">
        <v>965</v>
      </c>
    </row>
    <row r="5" spans="1:2" x14ac:dyDescent="0.25">
      <c r="A5" s="1">
        <v>4</v>
      </c>
      <c r="B5" s="1" t="s">
        <v>966</v>
      </c>
    </row>
    <row r="6" spans="1:2" x14ac:dyDescent="0.25">
      <c r="A6" s="1">
        <v>5</v>
      </c>
      <c r="B6" s="1" t="s">
        <v>967</v>
      </c>
    </row>
    <row r="7" spans="1:2" x14ac:dyDescent="0.25">
      <c r="A7" s="1">
        <v>6</v>
      </c>
      <c r="B7" s="1" t="s">
        <v>968</v>
      </c>
    </row>
    <row r="8" spans="1:2" x14ac:dyDescent="0.25">
      <c r="A8" s="1">
        <v>7</v>
      </c>
      <c r="B8" s="1" t="s">
        <v>969</v>
      </c>
    </row>
    <row r="9" spans="1:2" x14ac:dyDescent="0.25">
      <c r="A9" s="1">
        <v>8</v>
      </c>
      <c r="B9" s="1" t="s">
        <v>970</v>
      </c>
    </row>
    <row r="10" spans="1:2" x14ac:dyDescent="0.25">
      <c r="A10" s="1">
        <v>9</v>
      </c>
      <c r="B10" s="1" t="s">
        <v>971</v>
      </c>
    </row>
    <row r="11" spans="1:2" x14ac:dyDescent="0.25">
      <c r="A11" s="1">
        <v>10</v>
      </c>
      <c r="B11" s="1" t="s">
        <v>972</v>
      </c>
    </row>
    <row r="12" spans="1:2" x14ac:dyDescent="0.25">
      <c r="A12" s="1">
        <v>11</v>
      </c>
      <c r="B12" s="1" t="s">
        <v>973</v>
      </c>
    </row>
    <row r="13" spans="1:2" x14ac:dyDescent="0.25">
      <c r="A13" s="1">
        <v>12</v>
      </c>
      <c r="B13" s="1" t="s">
        <v>974</v>
      </c>
    </row>
    <row r="14" spans="1:2" x14ac:dyDescent="0.25">
      <c r="A14" s="1">
        <v>13</v>
      </c>
      <c r="B14" s="1" t="s">
        <v>975</v>
      </c>
    </row>
    <row r="15" spans="1:2" x14ac:dyDescent="0.25">
      <c r="A15" s="1">
        <v>14</v>
      </c>
      <c r="B15" s="1" t="s">
        <v>976</v>
      </c>
    </row>
    <row r="16" spans="1:2" x14ac:dyDescent="0.25">
      <c r="A16" s="1">
        <v>15</v>
      </c>
      <c r="B16" s="1" t="s">
        <v>977</v>
      </c>
    </row>
    <row r="17" spans="1:2" x14ac:dyDescent="0.25">
      <c r="A17" s="1">
        <v>16</v>
      </c>
      <c r="B17" s="1" t="s">
        <v>978</v>
      </c>
    </row>
    <row r="18" spans="1:2" x14ac:dyDescent="0.25">
      <c r="A18" s="1">
        <v>17</v>
      </c>
      <c r="B18" s="1" t="s">
        <v>979</v>
      </c>
    </row>
    <row r="19" spans="1:2" x14ac:dyDescent="0.25">
      <c r="A19" s="1">
        <v>18</v>
      </c>
      <c r="B19" s="1" t="s">
        <v>980</v>
      </c>
    </row>
    <row r="20" spans="1:2" x14ac:dyDescent="0.25">
      <c r="A20" s="1">
        <v>19</v>
      </c>
      <c r="B20" s="1" t="s">
        <v>981</v>
      </c>
    </row>
    <row r="21" spans="1:2" x14ac:dyDescent="0.25">
      <c r="A21" s="1">
        <v>20</v>
      </c>
      <c r="B21" s="1" t="s">
        <v>982</v>
      </c>
    </row>
    <row r="22" spans="1:2" x14ac:dyDescent="0.25">
      <c r="A22" s="1">
        <v>21</v>
      </c>
      <c r="B22" s="1" t="s">
        <v>983</v>
      </c>
    </row>
    <row r="23" spans="1:2" x14ac:dyDescent="0.25">
      <c r="A23" s="1">
        <v>22</v>
      </c>
      <c r="B23" s="1" t="s">
        <v>984</v>
      </c>
    </row>
    <row r="24" spans="1:2" x14ac:dyDescent="0.25">
      <c r="A24" s="1">
        <v>23</v>
      </c>
      <c r="B24" s="1" t="s">
        <v>985</v>
      </c>
    </row>
    <row r="25" spans="1:2" x14ac:dyDescent="0.25">
      <c r="A25" s="1">
        <v>24</v>
      </c>
      <c r="B25" s="1" t="s">
        <v>986</v>
      </c>
    </row>
    <row r="26" spans="1:2" x14ac:dyDescent="0.25">
      <c r="A26" s="1">
        <v>25</v>
      </c>
      <c r="B26" s="1" t="s">
        <v>987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Account</vt:lpstr>
      <vt:lpstr>Sheet4</vt:lpstr>
      <vt:lpstr>Sheet1</vt:lpstr>
      <vt:lpstr>Visualization</vt:lpstr>
      <vt:lpstr>Analysis</vt:lpstr>
      <vt:lpstr>Fact</vt:lpstr>
      <vt:lpstr>Opportunity</vt:lpstr>
      <vt:lpstr>Partner</vt:lpstr>
      <vt:lpstr>Product</vt:lpstr>
      <vt:lpstr>Sales Stage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Dominick Calub</dc:creator>
  <cp:lastModifiedBy>Yekin</cp:lastModifiedBy>
  <dcterms:created xsi:type="dcterms:W3CDTF">2018-01-12T09:01:07Z</dcterms:created>
  <dcterms:modified xsi:type="dcterms:W3CDTF">2022-12-17T20:18:33Z</dcterms:modified>
</cp:coreProperties>
</file>