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mes\Downloads\"/>
    </mc:Choice>
  </mc:AlternateContent>
  <xr:revisionPtr revIDLastSave="0" documentId="8_{B866522B-45F8-411C-B5BB-3A2E79DF180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ource --&gt;" sheetId="3" r:id="rId1"/>
    <sheet name="visualization" sheetId="10" r:id="rId2"/>
    <sheet name="Sheet3" sheetId="11" r:id="rId3"/>
    <sheet name="Data" sheetId="1" r:id="rId4"/>
    <sheet name="Tasks --&gt;" sheetId="4" r:id="rId5"/>
    <sheet name="Task 1" sheetId="5" r:id="rId6"/>
    <sheet name="Task 2" sheetId="6" r:id="rId7"/>
    <sheet name="Task 3" sheetId="7" r:id="rId8"/>
    <sheet name="Task 4" sheetId="8" r:id="rId9"/>
  </sheets>
  <definedNames>
    <definedName name="_xlnm._FilterDatabase" localSheetId="3" hidden="1">Data!$B$3:$J$196</definedName>
  </definedNames>
  <calcPr calcId="181029"/>
  <pivotCaches>
    <pivotCache cacheId="8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6" i="1" l="1"/>
  <c r="E196" i="1"/>
  <c r="L19" i="1"/>
  <c r="L18" i="1"/>
  <c r="L17" i="1"/>
  <c r="M15" i="1"/>
  <c r="M14" i="1"/>
  <c r="M13" i="1"/>
  <c r="M12" i="1"/>
  <c r="M11" i="1"/>
  <c r="M10" i="1"/>
  <c r="M9" i="1"/>
  <c r="M8" i="1"/>
  <c r="M7" i="1"/>
  <c r="M6" i="1"/>
  <c r="M5" i="1"/>
  <c r="M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4" i="1"/>
  <c r="N5" i="1" l="1"/>
  <c r="N9" i="1"/>
  <c r="N13" i="1"/>
  <c r="N6" i="1"/>
  <c r="N10" i="1"/>
  <c r="N14" i="1"/>
  <c r="N7" i="1"/>
  <c r="N11" i="1"/>
  <c r="N15" i="1"/>
  <c r="O13" i="1"/>
  <c r="O14" i="1"/>
  <c r="O10" i="1"/>
  <c r="O4" i="1"/>
  <c r="O9" i="1"/>
  <c r="O8" i="1"/>
  <c r="O7" i="1"/>
  <c r="O6" i="1"/>
  <c r="O5" i="1"/>
  <c r="N8" i="1"/>
  <c r="N12" i="1"/>
  <c r="O12" i="1"/>
  <c r="O15" i="1"/>
  <c r="O11" i="1"/>
  <c r="H196" i="1"/>
</calcChain>
</file>

<file path=xl/sharedStrings.xml><?xml version="1.0" encoding="utf-8"?>
<sst xmlns="http://schemas.openxmlformats.org/spreadsheetml/2006/main" count="963" uniqueCount="67">
  <si>
    <t>Period</t>
  </si>
  <si>
    <t>Type of client</t>
  </si>
  <si>
    <t>Kaufland</t>
  </si>
  <si>
    <t>Aldi</t>
  </si>
  <si>
    <t>Plus</t>
  </si>
  <si>
    <t>Metro</t>
  </si>
  <si>
    <t>Carrefour</t>
  </si>
  <si>
    <t>Esselunga</t>
  </si>
  <si>
    <t>Billa</t>
  </si>
  <si>
    <t>Costco</t>
  </si>
  <si>
    <t xml:space="preserve">McDonald's </t>
  </si>
  <si>
    <t>Burger King</t>
  </si>
  <si>
    <t>KFC</t>
  </si>
  <si>
    <t>Subway</t>
  </si>
  <si>
    <t>Client name</t>
  </si>
  <si>
    <t>Restaurants</t>
  </si>
  <si>
    <t>Small retailers</t>
  </si>
  <si>
    <t>Hotels</t>
  </si>
  <si>
    <t>Supermarkets</t>
  </si>
  <si>
    <t>Fast Food</t>
  </si>
  <si>
    <t>Other</t>
  </si>
  <si>
    <t>Revenue ($ 000')</t>
  </si>
  <si>
    <t>Cogs ($ 000')</t>
  </si>
  <si>
    <t>Tasks --&gt;</t>
  </si>
  <si>
    <t>Task 4</t>
  </si>
  <si>
    <t>Task 1</t>
  </si>
  <si>
    <t>Task 2</t>
  </si>
  <si>
    <t>Task 3</t>
  </si>
  <si>
    <t>Please provide a breakdown that shows monthly Revenues and Cogs and calculate monthly Gross Profit.</t>
  </si>
  <si>
    <t>Please provide a monthly breakdown of Revenues by type of client and calculate the percentage incidence that each client has on the company's Revenues.</t>
  </si>
  <si>
    <t>Data</t>
  </si>
  <si>
    <t>Please calculate the company's annual Revenues and Cogs. Then, provide the company's Gross Profit which is equal to Revenues minus Cogs.</t>
  </si>
  <si>
    <t>Create a chart that shows the incidence on Revenues that different type of clients had throughout the year.</t>
  </si>
  <si>
    <t xml:space="preserve">Please provide a monthly breakdown of Revenues and Cogs by client and calculate which are the most profitable client accounts. </t>
  </si>
  <si>
    <t>Create a column chart that shows the development of GP% of Kaufland and Aldi.</t>
  </si>
  <si>
    <t>Create an area chart that shows the development of Revenues and Cogs.</t>
  </si>
  <si>
    <t>Case Study --&gt;</t>
  </si>
  <si>
    <t>Mapping</t>
  </si>
  <si>
    <t>Fat Food</t>
  </si>
  <si>
    <t>Items</t>
  </si>
  <si>
    <t>Profit</t>
  </si>
  <si>
    <t>Revenue</t>
  </si>
  <si>
    <t>Cogs</t>
  </si>
  <si>
    <t>Gross Profit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</si>
  <si>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</si>
  <si>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</si>
  <si>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</si>
  <si>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</si>
  <si>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</si>
  <si>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</si>
  <si>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</si>
  <si>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</si>
  <si>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</si>
  <si>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</si>
  <si>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</si>
  <si>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</si>
  <si>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</si>
  <si>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Revenue ($ 000')</t>
  </si>
  <si>
    <t>Sum of Cogs ($ 000')</t>
  </si>
  <si>
    <t>Sum of Profit</t>
  </si>
  <si>
    <t>Month</t>
  </si>
  <si>
    <t>Total_Sales_by_Month</t>
  </si>
  <si>
    <t>Total_Profit_Per_Month</t>
  </si>
  <si>
    <t>Supermarket</t>
  </si>
  <si>
    <t>Var By Month</t>
  </si>
  <si>
    <t>mapping_month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</si>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</sst>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₦&quot;* #,##0.00_-;\-&quot;₦&quot;* #,##0.00_-;_-&quot;₦&quot;* &quot;-&quot;??_-;_-@_-"/>
    <numFmt numFmtId="164" formatCode="_-* #,##0.00\ _л_в_._-;\-* #,##0.00\ _л_в_._-;_-* &quot;-&quot;??\ _л_в_._-;_-@_-"/>
    <numFmt numFmtId="165" formatCode="[$-409]mmm\-yy;@"/>
    <numFmt numFmtId="166" formatCode="_-* #,##0\ _л_в_._-;\-* #,##0\ _л_в_._-;_-* &quot;-&quot;??\ _л_в_._-;_-@_-"/>
  </numFmts>
  <fonts count="9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9"/>
      <color theme="1"/>
      <name val="Arial"/>
      <family val="2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165" fontId="1" fillId="2" borderId="0" xfId="0" applyNumberFormat="1" applyFont="1" applyFill="1" applyAlignment="1">
      <alignment horizontal="left"/>
    </xf>
    <xf numFmtId="10" fontId="1" fillId="2" borderId="0" xfId="0" applyNumberFormat="1" applyFont="1" applyFill="1"/>
    <xf numFmtId="166" fontId="1" fillId="2" borderId="0" xfId="1" applyNumberFormat="1" applyFont="1" applyFill="1"/>
    <xf numFmtId="0" fontId="5" fillId="2" borderId="0" xfId="0" applyFont="1" applyFill="1"/>
    <xf numFmtId="166" fontId="5" fillId="2" borderId="0" xfId="1" applyNumberFormat="1" applyFont="1" applyFill="1"/>
    <xf numFmtId="164" fontId="5" fillId="2" borderId="0" xfId="0" applyNumberFormat="1" applyFont="1" applyFill="1"/>
    <xf numFmtId="9" fontId="5" fillId="2" borderId="0" xfId="0" applyNumberFormat="1" applyFont="1" applyFill="1"/>
    <xf numFmtId="9" fontId="5" fillId="2" borderId="0" xfId="2" applyFont="1" applyFill="1"/>
    <xf numFmtId="10" fontId="6" fillId="2" borderId="0" xfId="0" applyNumberFormat="1" applyFont="1" applyFill="1"/>
    <xf numFmtId="0" fontId="6" fillId="2" borderId="0" xfId="0" applyFont="1" applyFill="1"/>
    <xf numFmtId="166" fontId="1" fillId="2" borderId="0" xfId="0" applyNumberFormat="1" applyFont="1" applyFill="1"/>
    <xf numFmtId="17" fontId="1" fillId="2" borderId="0" xfId="0" applyNumberFormat="1" applyFont="1" applyFill="1"/>
    <xf numFmtId="165" fontId="1" fillId="2" borderId="0" xfId="0" applyNumberFormat="1" applyFont="1" applyFill="1" applyAlignment="1">
      <alignment horizontal="right"/>
    </xf>
    <xf numFmtId="0" fontId="7" fillId="2" borderId="0" xfId="0" applyFont="1" applyFill="1" applyBorder="1"/>
    <xf numFmtId="165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6" fontId="1" fillId="2" borderId="0" xfId="1" applyNumberFormat="1" applyFont="1" applyFill="1" applyAlignment="1">
      <alignment horizontal="left" indent="1"/>
    </xf>
    <xf numFmtId="166" fontId="1" fillId="2" borderId="0" xfId="1" applyNumberFormat="1" applyFont="1" applyFill="1" applyAlignment="1">
      <alignment horizontal="right" indent="1"/>
    </xf>
    <xf numFmtId="166" fontId="1" fillId="2" borderId="0" xfId="1" applyNumberFormat="1" applyFont="1" applyFill="1" applyAlignment="1">
      <alignment horizontal="left"/>
    </xf>
    <xf numFmtId="9" fontId="1" fillId="2" borderId="0" xfId="2" applyFont="1" applyFill="1" applyAlignment="1">
      <alignment horizontal="left" indent="1"/>
    </xf>
    <xf numFmtId="166" fontId="1" fillId="2" borderId="0" xfId="2" applyNumberFormat="1" applyFont="1" applyFill="1" applyAlignment="1">
      <alignment horizontal="left" indent="1"/>
    </xf>
    <xf numFmtId="166" fontId="1" fillId="2" borderId="0" xfId="2" applyNumberFormat="1" applyFont="1" applyFill="1" applyAlignment="1">
      <alignment horizontal="right" indent="1"/>
    </xf>
    <xf numFmtId="44" fontId="1" fillId="2" borderId="0" xfId="3" applyFont="1" applyFill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[Client_ Analysis_.xlsx]Sheet3!PivotTable44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40000000000000008"/>
              <c:y val="-4.550625711035287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2777777777777777"/>
              <c:y val="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0277777777777789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143479333668767"/>
          <c:y val="7.4074153700070783E-2"/>
          <c:w val="0.7212121609798775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Sheet3!$E$3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20277777777777789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F1-42E2-B844-7757F77C330F}"/>
                </c:ext>
              </c:extLst>
            </c:dLbl>
            <c:dLbl>
              <c:idx val="1"/>
              <c:layout>
                <c:manualLayout>
                  <c:x val="0.22777777777777777"/>
                  <c:y val="4.629629629629629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F1-42E2-B844-7757F77C330F}"/>
                </c:ext>
              </c:extLst>
            </c:dLbl>
            <c:dLbl>
              <c:idx val="2"/>
              <c:layout>
                <c:manualLayout>
                  <c:x val="0.40000000000000008"/>
                  <c:y val="-4.550625711035287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F1-42E2-B844-7757F77C33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Sheet3!$D$4:$D$6</c:f>
              <c:strCache>
                <c:ptCount val="3"/>
                <c:pt idx="0">
                  <c:v>Fast Food</c:v>
                </c:pt>
                <c:pt idx="1">
                  <c:v>Other</c:v>
                </c:pt>
                <c:pt idx="2">
                  <c:v>Supermarkets</c:v>
                </c:pt>
              </c:strCache>
            </c:strRef>
          </c:cat>
          <c:val>
            <c:numRef>
              <c:f>Sheet3!$E$4:$E$6</c:f>
              <c:numCache>
                <c:formatCode>General</c:formatCode>
                <c:ptCount val="3"/>
                <c:pt idx="0">
                  <c:v>48937.78392057422</c:v>
                </c:pt>
                <c:pt idx="1">
                  <c:v>64110.757867771455</c:v>
                </c:pt>
                <c:pt idx="2">
                  <c:v>159376.27455492591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1-42E2-B844-7757F77C33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5"/>
        <c:overlap val="100"/>
        <c:axId val="1041470592"/>
        <c:axId val="1041473920"/>
      </c:barChart>
      <c:catAx>
        <c:axId val="104147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41473920"/>
        <c:crosses val="autoZero"/>
        <c:auto val="1"/>
        <c:lblAlgn val="ctr"/>
        <c:lblOffset val="100"/>
        <c:noMultiLvlLbl val="0"/>
      </c:catAx>
      <c:valAx>
        <c:axId val="10414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4147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[Client_ Analysis_.xlsx]Sheet3!PivotTable45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Sheet3!$E$10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Sheet3!$D$11:$D$26</c:f>
              <c:strCache>
                <c:ptCount val="16"/>
                <c:pt idx="0">
                  <c:v>Aldi</c:v>
                </c:pt>
                <c:pt idx="1">
                  <c:v>Billa</c:v>
                </c:pt>
                <c:pt idx="2">
                  <c:v>Burger King</c:v>
                </c:pt>
                <c:pt idx="3">
                  <c:v>Carrefour</c:v>
                </c:pt>
                <c:pt idx="4">
                  <c:v>Costco</c:v>
                </c:pt>
                <c:pt idx="5">
                  <c:v>Esselunga</c:v>
                </c:pt>
                <c:pt idx="6">
                  <c:v>Hotels</c:v>
                </c:pt>
                <c:pt idx="7">
                  <c:v>Kaufland</c:v>
                </c:pt>
                <c:pt idx="8">
                  <c:v>KFC</c:v>
                </c:pt>
                <c:pt idx="9">
                  <c:v>McDonald's </c:v>
                </c:pt>
                <c:pt idx="10">
                  <c:v>Metro</c:v>
                </c:pt>
                <c:pt idx="11">
                  <c:v>Other</c:v>
                </c:pt>
                <c:pt idx="12">
                  <c:v>Plus</c:v>
                </c:pt>
                <c:pt idx="13">
                  <c:v>Restaurants</c:v>
                </c:pt>
                <c:pt idx="14">
                  <c:v>Small retailers</c:v>
                </c:pt>
                <c:pt idx="15">
                  <c:v>Subway</c:v>
                </c:pt>
              </c:strCache>
            </c:strRef>
          </c:cat>
          <c:val>
            <c:numRef>
              <c:f>Sheet3!$E$11:$E$26</c:f>
              <c:numCache>
                <c:formatCode>General</c:formatCode>
                <c:ptCount val="16"/>
                <c:pt idx="0">
                  <c:v>26807.780388826301</c:v>
                </c:pt>
                <c:pt idx="1">
                  <c:v>11159.524520507244</c:v>
                </c:pt>
                <c:pt idx="2">
                  <c:v>7378.9088759684</c:v>
                </c:pt>
                <c:pt idx="3">
                  <c:v>12877.495293914986</c:v>
                </c:pt>
                <c:pt idx="4">
                  <c:v>12615.72324308289</c:v>
                </c:pt>
                <c:pt idx="5">
                  <c:v>16821.60038566107</c:v>
                </c:pt>
                <c:pt idx="6">
                  <c:v>12614.707039631432</c:v>
                </c:pt>
                <c:pt idx="7">
                  <c:v>38588.782689077227</c:v>
                </c:pt>
                <c:pt idx="8">
                  <c:v>15851.521037777205</c:v>
                </c:pt>
                <c:pt idx="9">
                  <c:v>14559.69471863563</c:v>
                </c:pt>
                <c:pt idx="10">
                  <c:v>13047.778706700836</c:v>
                </c:pt>
                <c:pt idx="11">
                  <c:v>17686.435319250617</c:v>
                </c:pt>
                <c:pt idx="12">
                  <c:v>27457.589327155347</c:v>
                </c:pt>
                <c:pt idx="13">
                  <c:v>12329.825463510902</c:v>
                </c:pt>
                <c:pt idx="14">
                  <c:v>21479.790045378508</c:v>
                </c:pt>
                <c:pt idx="15">
                  <c:v>11147.659288192985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B-4A2F-B070-9E1870155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41478080"/>
        <c:axId val="1041457280"/>
      </c:barChart>
      <c:catAx>
        <c:axId val="10414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41457280"/>
        <c:crosses val="autoZero"/>
        <c:auto val="1"/>
        <c:lblAlgn val="ctr"/>
        <c:lblOffset val="100"/>
        <c:noMultiLvlLbl val="0"/>
      </c:catAx>
      <c:valAx>
        <c:axId val="10414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4147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[Client_ Analysis_.xlsx]Sheet3!PivotTable43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Sheet3!$B$4:$B$15</c:f>
              <c:numCache>
                <c:formatCode>General</c:formatCode>
                <c:ptCount val="12"/>
                <c:pt idx="0">
                  <c:v>19552.48</c:v>
                </c:pt>
                <c:pt idx="1">
                  <c:v>21978.051040000002</c:v>
                </c:pt>
                <c:pt idx="2">
                  <c:v>21729.517854352005</c:v>
                </c:pt>
                <c:pt idx="3">
                  <c:v>21278.12091516213</c:v>
                </c:pt>
                <c:pt idx="4">
                  <c:v>19416.40747015956</c:v>
                </c:pt>
                <c:pt idx="5">
                  <c:v>21432.956402718137</c:v>
                </c:pt>
                <c:pt idx="6">
                  <c:v>22417.63459304985</c:v>
                </c:pt>
                <c:pt idx="7">
                  <c:v>23460.956474254621</c:v>
                </c:pt>
                <c:pt idx="8">
                  <c:v>25981.448685404252</c:v>
                </c:pt>
                <c:pt idx="9">
                  <c:v>23984.946065250533</c:v>
                </c:pt>
                <c:pt idx="10">
                  <c:v>23879.021934772212</c:v>
                </c:pt>
                <c:pt idx="11">
                  <c:v>27313.274908148269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8-4CB0-997E-3638FEF0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1041473504"/>
        <c:axId val="1041468512"/>
      </c:barChart>
      <c:catAx>
        <c:axId val="10414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41468512"/>
        <c:crosses val="autoZero"/>
        <c:auto val="1"/>
        <c:lblAlgn val="ctr"/>
        <c:lblOffset val="100"/>
        <c:noMultiLvlLbl val="0"/>
      </c:catAx>
      <c:valAx>
        <c:axId val="10414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4147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[Client_ Analysis_.xlsx]Sheet3!PivotTable50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Sheet3!$E$32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Sheet3!$D$33:$D$35</c:f>
              <c:strCache>
                <c:ptCount val="3"/>
                <c:pt idx="0">
                  <c:v>Fast Food</c:v>
                </c:pt>
                <c:pt idx="1">
                  <c:v>Other</c:v>
                </c:pt>
                <c:pt idx="2">
                  <c:v>Supermarkets</c:v>
                </c:pt>
              </c:strCache>
            </c:strRef>
          </c:cat>
          <c:val>
            <c:numRef>
              <c:f>Sheet3!$E$33:$E$35</c:f>
              <c:numCache>
                <c:formatCode>General</c:formatCode>
                <c:ptCount val="3"/>
                <c:pt idx="0">
                  <c:v>84042.625223737545</c:v>
                </c:pt>
                <c:pt idx="1">
                  <c:v>143518.84960822685</c:v>
                </c:pt>
                <c:pt idx="2">
                  <c:v>296887.74183679413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E-4C64-BF8A-AFE3AC041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872030720"/>
        <c:axId val="872031552"/>
      </c:barChart>
      <c:catAx>
        <c:axId val="872030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2031552"/>
        <c:crosses val="autoZero"/>
        <c:auto val="1"/>
        <c:lblAlgn val="ctr"/>
        <c:lblOffset val="100"/>
        <c:noMultiLvlLbl val="0"/>
      </c:catAx>
      <c:valAx>
        <c:axId val="87203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203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[Client_ Analysis_.xlsx]Sheet3!PivotTable51</c:name>
    <c:fmtId val="2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0"/>
              <c:y val="-0.408018008165645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1.0185067526415994E-16"/>
              <c:y val="-0.250562846310877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8.3333333333333072E-3"/>
              <c:y val="-0.138664698162729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Sheet3!$E$38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Sheet3!$D$39:$D$41</c:f>
              <c:strCache>
                <c:ptCount val="3"/>
                <c:pt idx="0">
                  <c:v>Fast Food</c:v>
                </c:pt>
                <c:pt idx="1">
                  <c:v>Other</c:v>
                </c:pt>
                <c:pt idx="2">
                  <c:v>Supermarkets</c:v>
                </c:pt>
              </c:strCache>
            </c:strRef>
          </c:cat>
          <c:val>
            <c:numRef>
              <c:f>Sheet3!$E$39:$E$41</c:f>
              <c:numCache>
                <c:formatCode>General</c:formatCode>
                <c:ptCount val="3"/>
                <c:pt idx="0">
                  <c:v>35104.841303163332</c:v>
                </c:pt>
                <c:pt idx="1">
                  <c:v>79408.09174045542</c:v>
                </c:pt>
                <c:pt idx="2">
                  <c:v>137511.46728186822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5-4FBB-B354-8D5547E27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872020320"/>
        <c:axId val="872030304"/>
      </c:barChart>
      <c:catAx>
        <c:axId val="8720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2030304"/>
        <c:crosses val="autoZero"/>
        <c:auto val="1"/>
        <c:lblAlgn val="ctr"/>
        <c:lblOffset val="100"/>
        <c:noMultiLvlLbl val="0"/>
      </c:catAx>
      <c:valAx>
        <c:axId val="8720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202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[Client_ Analysis_.xlsx]Sheet3!PivotTable54</c:name>
    <c:fmtId val="13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Sheet3!$B$33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Sheet3!$A$34:$A$49</c:f>
              <c:strCache>
                <c:ptCount val="16"/>
                <c:pt idx="0">
                  <c:v>Aldi</c:v>
                </c:pt>
                <c:pt idx="1">
                  <c:v>Billa</c:v>
                </c:pt>
                <c:pt idx="2">
                  <c:v>Burger King</c:v>
                </c:pt>
                <c:pt idx="3">
                  <c:v>Carrefour</c:v>
                </c:pt>
                <c:pt idx="4">
                  <c:v>Costco</c:v>
                </c:pt>
                <c:pt idx="5">
                  <c:v>Esselunga</c:v>
                </c:pt>
                <c:pt idx="6">
                  <c:v>Hotels</c:v>
                </c:pt>
                <c:pt idx="7">
                  <c:v>Kaufland</c:v>
                </c:pt>
                <c:pt idx="8">
                  <c:v>KFC</c:v>
                </c:pt>
                <c:pt idx="9">
                  <c:v>McDonald's </c:v>
                </c:pt>
                <c:pt idx="10">
                  <c:v>Metro</c:v>
                </c:pt>
                <c:pt idx="11">
                  <c:v>Other</c:v>
                </c:pt>
                <c:pt idx="12">
                  <c:v>Plus</c:v>
                </c:pt>
                <c:pt idx="13">
                  <c:v>Restaurants</c:v>
                </c:pt>
                <c:pt idx="14">
                  <c:v>Small retailers</c:v>
                </c:pt>
                <c:pt idx="15">
                  <c:v>Subway</c:v>
                </c:pt>
              </c:strCache>
            </c:strRef>
          </c:cat>
          <c:val>
            <c:numRef>
              <c:f>Sheet3!$B$34:$B$49</c:f>
              <c:numCache>
                <c:formatCode>General</c:formatCode>
                <c:ptCount val="16"/>
                <c:pt idx="0">
                  <c:v>17718.484401573645</c:v>
                </c:pt>
                <c:pt idx="1">
                  <c:v>11996.58348669382</c:v>
                </c:pt>
                <c:pt idx="2">
                  <c:v>4474.3231407404328</c:v>
                </c:pt>
                <c:pt idx="3">
                  <c:v>11535.129078168944</c:v>
                </c:pt>
                <c:pt idx="4">
                  <c:v>9990.1247585427027</c:v>
                </c:pt>
                <c:pt idx="5">
                  <c:v>15498.0568584515</c:v>
                </c:pt>
                <c:pt idx="6">
                  <c:v>14509.616296110671</c:v>
                </c:pt>
                <c:pt idx="7">
                  <c:v>27767.332328338274</c:v>
                </c:pt>
                <c:pt idx="8">
                  <c:v>11385.963980799002</c:v>
                </c:pt>
                <c:pt idx="9">
                  <c:v>10414.512669258675</c:v>
                </c:pt>
                <c:pt idx="10">
                  <c:v>15542.177665184852</c:v>
                </c:pt>
                <c:pt idx="11">
                  <c:v>22897.616348885123</c:v>
                </c:pt>
                <c:pt idx="12">
                  <c:v>27463.578704914478</c:v>
                </c:pt>
                <c:pt idx="13">
                  <c:v>17484.911760289961</c:v>
                </c:pt>
                <c:pt idx="14">
                  <c:v>24515.947335169702</c:v>
                </c:pt>
                <c:pt idx="15">
                  <c:v>8830.0415123652219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E-4929-BD1F-CFEB4B833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995776"/>
        <c:axId val="871984128"/>
      </c:lineChart>
      <c:catAx>
        <c:axId val="8719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1984128"/>
        <c:crosses val="autoZero"/>
        <c:auto val="1"/>
        <c:lblAlgn val="ctr"/>
        <c:lblOffset val="100"/>
        <c:noMultiLvlLbl val="0"/>
      </c:catAx>
      <c:valAx>
        <c:axId val="8719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199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[Client_ Analysis_.xlsx]Sheet3!PivotTable55</c:name>
    <c:fmtId val="3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Sheet3!$J$41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Sheet3!$I$42:$I$60</c:f>
              <c:multiLvlStrCache>
                <c:ptCount val="16"/>
                <c:lvl>
                  <c:pt idx="0">
                    <c:v>Burger King</c:v>
                  </c:pt>
                  <c:pt idx="1">
                    <c:v>KFC</c:v>
                  </c:pt>
                  <c:pt idx="2">
                    <c:v>McDonald's </c:v>
                  </c:pt>
                  <c:pt idx="3">
                    <c:v>Subway</c:v>
                  </c:pt>
                  <c:pt idx="4">
                    <c:v>Hotels</c:v>
                  </c:pt>
                  <c:pt idx="5">
                    <c:v>Other</c:v>
                  </c:pt>
                  <c:pt idx="6">
                    <c:v>Restaurants</c:v>
                  </c:pt>
                  <c:pt idx="7">
                    <c:v>Small retailers</c:v>
                  </c:pt>
                  <c:pt idx="8">
                    <c:v>Aldi</c:v>
                  </c:pt>
                  <c:pt idx="9">
                    <c:v>Billa</c:v>
                  </c:pt>
                  <c:pt idx="10">
                    <c:v>Carrefour</c:v>
                  </c:pt>
                  <c:pt idx="11">
                    <c:v>Costco</c:v>
                  </c:pt>
                  <c:pt idx="12">
                    <c:v>Esselunga</c:v>
                  </c:pt>
                  <c:pt idx="13">
                    <c:v>Kaufland</c:v>
                  </c:pt>
                  <c:pt idx="14">
                    <c:v>Metro</c:v>
                  </c:pt>
                  <c:pt idx="15">
                    <c:v>Plus</c:v>
                  </c:pt>
                </c:lvl>
                <c:lvl>
                  <c:pt idx="0">
                    <c:v>Fast Food</c:v>
                  </c:pt>
                  <c:pt idx="4">
                    <c:v>Other</c:v>
                  </c:pt>
                  <c:pt idx="8">
                    <c:v>Supermarkets</c:v>
                  </c:pt>
                </c:lvl>
              </c:multiLvlStrCache>
            </c:multiLvlStrRef>
          </c:cat>
          <c:val>
            <c:numRef>
              <c:f>Sheet3!$J$42:$J$60</c:f>
              <c:numCache>
                <c:formatCode>General</c:formatCode>
                <c:ptCount val="16"/>
                <c:pt idx="0">
                  <c:v>4474.3231407404328</c:v>
                </c:pt>
                <c:pt idx="1">
                  <c:v>11385.963980799002</c:v>
                </c:pt>
                <c:pt idx="2">
                  <c:v>10414.512669258675</c:v>
                </c:pt>
                <c:pt idx="3">
                  <c:v>8830.0415123652219</c:v>
                </c:pt>
                <c:pt idx="4">
                  <c:v>14509.616296110671</c:v>
                </c:pt>
                <c:pt idx="5">
                  <c:v>22897.616348885123</c:v>
                </c:pt>
                <c:pt idx="6">
                  <c:v>17484.911760289961</c:v>
                </c:pt>
                <c:pt idx="7">
                  <c:v>24515.947335169702</c:v>
                </c:pt>
                <c:pt idx="8">
                  <c:v>17718.484401573645</c:v>
                </c:pt>
                <c:pt idx="9">
                  <c:v>11996.58348669382</c:v>
                </c:pt>
                <c:pt idx="10">
                  <c:v>11535.129078168944</c:v>
                </c:pt>
                <c:pt idx="11">
                  <c:v>9990.1247585427027</c:v>
                </c:pt>
                <c:pt idx="12">
                  <c:v>15498.0568584515</c:v>
                </c:pt>
                <c:pt idx="13">
                  <c:v>27767.332328338274</c:v>
                </c:pt>
                <c:pt idx="14">
                  <c:v>15542.177665184852</c:v>
                </c:pt>
                <c:pt idx="15">
                  <c:v>27463.578704914478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E-4E7D-8907-4FC77ADB1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72091040"/>
        <c:axId val="872101024"/>
      </c:barChart>
      <c:catAx>
        <c:axId val="87209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2101024"/>
        <c:crosses val="autoZero"/>
        <c:auto val="1"/>
        <c:lblAlgn val="ctr"/>
        <c:lblOffset val="100"/>
        <c:noMultiLvlLbl val="0"/>
      </c:catAx>
      <c:valAx>
        <c:axId val="8721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209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[Client_ Analysis_.xlsx]Sheet3!PivotTable52</c:name>
    <c:fmtId val="3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Sheet3!$E$51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Sheet3!$D$52:$D$71</c:f>
              <c:multiLvlStrCache>
                <c:ptCount val="15"/>
                <c:lvl>
                  <c:pt idx="0">
                    <c:v>Fast Food</c:v>
                  </c:pt>
                  <c:pt idx="1">
                    <c:v>Other</c:v>
                  </c:pt>
                  <c:pt idx="2">
                    <c:v>Supermarkets</c:v>
                  </c:pt>
                  <c:pt idx="3">
                    <c:v>Fast Food</c:v>
                  </c:pt>
                  <c:pt idx="4">
                    <c:v>Other</c:v>
                  </c:pt>
                  <c:pt idx="5">
                    <c:v>Supermarkets</c:v>
                  </c:pt>
                  <c:pt idx="6">
                    <c:v>Fast Food</c:v>
                  </c:pt>
                  <c:pt idx="7">
                    <c:v>Other</c:v>
                  </c:pt>
                  <c:pt idx="8">
                    <c:v>Supermarkets</c:v>
                  </c:pt>
                  <c:pt idx="9">
                    <c:v>Fast Food</c:v>
                  </c:pt>
                  <c:pt idx="10">
                    <c:v>Other</c:v>
                  </c:pt>
                  <c:pt idx="11">
                    <c:v>Supermarkets</c:v>
                  </c:pt>
                  <c:pt idx="12">
                    <c:v>Fast Food</c:v>
                  </c:pt>
                  <c:pt idx="13">
                    <c:v>Other</c:v>
                  </c:pt>
                  <c:pt idx="14">
                    <c:v>Supermarkets</c:v>
                  </c:pt>
                </c:lvl>
                <c:lvl>
                  <c:pt idx="0">
                    <c:v>Nov</c:v>
                  </c:pt>
                  <c:pt idx="3">
                    <c:v>Sep</c:v>
                  </c:pt>
                  <c:pt idx="6">
                    <c:v>Feb</c:v>
                  </c:pt>
                  <c:pt idx="9">
                    <c:v>Dec</c:v>
                  </c:pt>
                  <c:pt idx="12">
                    <c:v>Oct</c:v>
                  </c:pt>
                </c:lvl>
              </c:multiLvlStrCache>
            </c:multiLvlStrRef>
          </c:cat>
          <c:val>
            <c:numRef>
              <c:f>Sheet3!$E$52:$E$71</c:f>
              <c:numCache>
                <c:formatCode>General</c:formatCode>
                <c:ptCount val="15"/>
                <c:pt idx="0">
                  <c:v>4116.7175647301774</c:v>
                </c:pt>
                <c:pt idx="1">
                  <c:v>5660.9718873502234</c:v>
                </c:pt>
                <c:pt idx="2">
                  <c:v>11919.537064117365</c:v>
                </c:pt>
                <c:pt idx="3">
                  <c:v>3301.5053244081282</c:v>
                </c:pt>
                <c:pt idx="4">
                  <c:v>6199.0561854021189</c:v>
                </c:pt>
                <c:pt idx="5">
                  <c:v>12472.796676597347</c:v>
                </c:pt>
                <c:pt idx="6">
                  <c:v>2543.1559999999995</c:v>
                </c:pt>
                <c:pt idx="7">
                  <c:v>7882.0279999999993</c:v>
                </c:pt>
                <c:pt idx="8">
                  <c:v>11596.764959999999</c:v>
                </c:pt>
                <c:pt idx="9">
                  <c:v>4559.0936236431071</c:v>
                </c:pt>
                <c:pt idx="10">
                  <c:v>7697.6302573581343</c:v>
                </c:pt>
                <c:pt idx="11">
                  <c:v>10563.874506917471</c:v>
                </c:pt>
                <c:pt idx="12">
                  <c:v>4105.6271486103833</c:v>
                </c:pt>
                <c:pt idx="13">
                  <c:v>7394.2335783748058</c:v>
                </c:pt>
                <c:pt idx="14">
                  <c:v>11990.452010858013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9-4353-8A2C-ADB642D05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872073568"/>
        <c:axId val="872061920"/>
      </c:barChart>
      <c:catAx>
        <c:axId val="87207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2061920"/>
        <c:crosses val="autoZero"/>
        <c:auto val="1"/>
        <c:lblAlgn val="ctr"/>
        <c:lblOffset val="100"/>
        <c:noMultiLvlLbl val="0"/>
      </c:catAx>
      <c:valAx>
        <c:axId val="8720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207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Data!$N$3</c:f>
              <c:strCache>
                <c:ptCount val="1"/>
                <c:pt idx="0">
                  <c:v>Var By 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Data!$L$4:$L$15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Data!$N$4:$N$15</c:f>
            </c:numRef>
          </c:val>
          <c:smooth val="0"/>
          <c:extLst>
            <c:ext xmlns:c16="http://schemas.microsoft.com/office/drawing/2014/chart" uri="{C3380CC4-5D6E-409C-BE32-E72D297353CC}">
              <c16:uniqueId val="{00000001-9F27-491F-B3E8-3C278C592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081888"/>
        <c:axId val="872083552"/>
      </c:lineChart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Total_Sales_by_Month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Data!$L$4:$L$15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Data!$M$4:$M$15</c:f>
              <c:numCache>
                <c:formatCode>_-* #,##0\ _л_в_._-;\-* #,##0\ _л_в_._-;_-* "-"??\ _л_в_._-;_-@_-</c:formatCode>
                <c:ptCount val="12"/>
                <c:pt idx="0">
                  <c:v>40000</c:v>
                </c:pt>
                <c:pt idx="1">
                  <c:v>44000</c:v>
                </c:pt>
                <c:pt idx="2">
                  <c:v>43120</c:v>
                </c:pt>
                <c:pt idx="3">
                  <c:v>41826.400000000001</c:v>
                </c:pt>
                <c:pt idx="4">
                  <c:v>38062.02399999999</c:v>
                </c:pt>
                <c:pt idx="5">
                  <c:v>40726.365680000003</c:v>
                </c:pt>
                <c:pt idx="6">
                  <c:v>42371.710853472003</c:v>
                </c:pt>
                <c:pt idx="7">
                  <c:v>43202.528713344014</c:v>
                </c:pt>
                <c:pt idx="8">
                  <c:v>47954.806871811852</c:v>
                </c:pt>
                <c:pt idx="9">
                  <c:v>47475.258803093726</c:v>
                </c:pt>
                <c:pt idx="10">
                  <c:v>45576.248450969972</c:v>
                </c:pt>
                <c:pt idx="11">
                  <c:v>50133.873296066973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7-491F-B3E8-3C278C5928D2}"/>
            </c:ext>
          </c:extLst>
        </c:ser>
        <c:ser>
          <c:idx val="2"/>
          <c:order val="2"/>
          <c:tx>
            <c:strRef>
              <c:f>Data!$O$3</c:f>
              <c:strCache>
                <c:ptCount val="1"/>
                <c:pt idx="0">
                  <c:v>Total_Profit_Per_Month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Data!$L$4:$L$15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Data!$O$4:$O$15</c:f>
              <c:numCache>
                <c:formatCode>_-* #,##0\ _л_в_._-;\-* #,##0\ _л_в_._-;_-* "-"??\ _л_в_._-;_-@_-</c:formatCode>
                <c:ptCount val="12"/>
                <c:pt idx="0">
                  <c:v>20447.52</c:v>
                </c:pt>
                <c:pt idx="1">
                  <c:v>22021.948959999994</c:v>
                </c:pt>
                <c:pt idx="2">
                  <c:v>21390.482145647999</c:v>
                </c:pt>
                <c:pt idx="3">
                  <c:v>20548.279084837875</c:v>
                </c:pt>
                <c:pt idx="4">
                  <c:v>18645.616529840441</c:v>
                </c:pt>
                <c:pt idx="5">
                  <c:v>19293.409277281866</c:v>
                </c:pt>
                <c:pt idx="6">
                  <c:v>19954.076260422149</c:v>
                </c:pt>
                <c:pt idx="7">
                  <c:v>19741.572239089397</c:v>
                </c:pt>
                <c:pt idx="8">
                  <c:v>21973.358186407597</c:v>
                </c:pt>
                <c:pt idx="9">
                  <c:v>23490.312737843204</c:v>
                </c:pt>
                <c:pt idx="10">
                  <c:v>21697.226516197767</c:v>
                </c:pt>
                <c:pt idx="11">
                  <c:v>22820.598387918719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7-491F-B3E8-3C278C592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081888"/>
        <c:axId val="872083552"/>
      </c:lineChart>
      <c:catAx>
        <c:axId val="87208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2083552"/>
        <c:crosses val="autoZero"/>
        <c:auto val="1"/>
        <c:lblAlgn val="ctr"/>
        <c:lblOffset val="100"/>
        <c:noMultiLvlLbl val="0"/>
      </c:catAx>
      <c:valAx>
        <c:axId val="8720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л_в_._-;\-* #,##0\ _л_в_._-;_-* &quot;-&quot;??\ _л_в_.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20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[Client_ Analysis_.xlsx]Sheet3!PivotTable45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Sheet3!$E$10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Sheet3!$D$11:$D$26</c:f>
              <c:strCache>
                <c:ptCount val="16"/>
                <c:pt idx="0">
                  <c:v>Aldi</c:v>
                </c:pt>
                <c:pt idx="1">
                  <c:v>Billa</c:v>
                </c:pt>
                <c:pt idx="2">
                  <c:v>Burger King</c:v>
                </c:pt>
                <c:pt idx="3">
                  <c:v>Carrefour</c:v>
                </c:pt>
                <c:pt idx="4">
                  <c:v>Costco</c:v>
                </c:pt>
                <c:pt idx="5">
                  <c:v>Esselunga</c:v>
                </c:pt>
                <c:pt idx="6">
                  <c:v>Hotels</c:v>
                </c:pt>
                <c:pt idx="7">
                  <c:v>Kaufland</c:v>
                </c:pt>
                <c:pt idx="8">
                  <c:v>KFC</c:v>
                </c:pt>
                <c:pt idx="9">
                  <c:v>McDonald's </c:v>
                </c:pt>
                <c:pt idx="10">
                  <c:v>Metro</c:v>
                </c:pt>
                <c:pt idx="11">
                  <c:v>Other</c:v>
                </c:pt>
                <c:pt idx="12">
                  <c:v>Plus</c:v>
                </c:pt>
                <c:pt idx="13">
                  <c:v>Restaurants</c:v>
                </c:pt>
                <c:pt idx="14">
                  <c:v>Small retailers</c:v>
                </c:pt>
                <c:pt idx="15">
                  <c:v>Subway</c:v>
                </c:pt>
              </c:strCache>
            </c:strRef>
          </c:cat>
          <c:val>
            <c:numRef>
              <c:f>Sheet3!$E$11:$E$26</c:f>
              <c:numCache>
                <c:formatCode>General</c:formatCode>
                <c:ptCount val="16"/>
                <c:pt idx="0">
                  <c:v>26807.780388826301</c:v>
                </c:pt>
                <c:pt idx="1">
                  <c:v>11159.524520507244</c:v>
                </c:pt>
                <c:pt idx="2">
                  <c:v>7378.9088759684</c:v>
                </c:pt>
                <c:pt idx="3">
                  <c:v>12877.495293914986</c:v>
                </c:pt>
                <c:pt idx="4">
                  <c:v>12615.72324308289</c:v>
                </c:pt>
                <c:pt idx="5">
                  <c:v>16821.60038566107</c:v>
                </c:pt>
                <c:pt idx="6">
                  <c:v>12614.707039631432</c:v>
                </c:pt>
                <c:pt idx="7">
                  <c:v>38588.782689077227</c:v>
                </c:pt>
                <c:pt idx="8">
                  <c:v>15851.521037777205</c:v>
                </c:pt>
                <c:pt idx="9">
                  <c:v>14559.69471863563</c:v>
                </c:pt>
                <c:pt idx="10">
                  <c:v>13047.778706700836</c:v>
                </c:pt>
                <c:pt idx="11">
                  <c:v>17686.435319250617</c:v>
                </c:pt>
                <c:pt idx="12">
                  <c:v>27457.589327155347</c:v>
                </c:pt>
                <c:pt idx="13">
                  <c:v>12329.825463510902</c:v>
                </c:pt>
                <c:pt idx="14">
                  <c:v>21479.790045378508</c:v>
                </c:pt>
                <c:pt idx="15">
                  <c:v>11147.659288192985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E-48E7-A417-F7DD800D7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41478080"/>
        <c:axId val="1041457280"/>
      </c:barChart>
      <c:catAx>
        <c:axId val="10414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41457280"/>
        <c:crosses val="autoZero"/>
        <c:auto val="1"/>
        <c:lblAlgn val="ctr"/>
        <c:lblOffset val="100"/>
        <c:noMultiLvlLbl val="0"/>
      </c:catAx>
      <c:valAx>
        <c:axId val="10414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4147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[Client_ Analysis_.xlsx]Sheet3!PivotTable50</c:name>
    <c:fmtId val="2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Sheet3!$E$32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Sheet3!$D$33:$D$35</c:f>
              <c:strCache>
                <c:ptCount val="3"/>
                <c:pt idx="0">
                  <c:v>Fast Food</c:v>
                </c:pt>
                <c:pt idx="1">
                  <c:v>Other</c:v>
                </c:pt>
                <c:pt idx="2">
                  <c:v>Supermarkets</c:v>
                </c:pt>
              </c:strCache>
            </c:strRef>
          </c:cat>
          <c:val>
            <c:numRef>
              <c:f>Sheet3!$E$33:$E$35</c:f>
              <c:numCache>
                <c:formatCode>General</c:formatCode>
                <c:ptCount val="3"/>
                <c:pt idx="0">
                  <c:v>84042.625223737545</c:v>
                </c:pt>
                <c:pt idx="1">
                  <c:v>143518.84960822685</c:v>
                </c:pt>
                <c:pt idx="2">
                  <c:v>296887.74183679413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1-48D1-9A4A-08589BD7B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872030720"/>
        <c:axId val="872031552"/>
      </c:barChart>
      <c:catAx>
        <c:axId val="872030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2031552"/>
        <c:crosses val="autoZero"/>
        <c:auto val="1"/>
        <c:lblAlgn val="ctr"/>
        <c:lblOffset val="100"/>
        <c:noMultiLvlLbl val="0"/>
      </c:catAx>
      <c:valAx>
        <c:axId val="87203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203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[Client_ Analysis_.xlsx]Sheet3!PivotTable51</c:name>
    <c:fmtId val="2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408018008165645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0.250562846310877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8.3333333333333072E-3"/>
              <c:y val="-0.138664698162729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8.3333333333333072E-3"/>
              <c:y val="-0.138664698162729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0.250562846310877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408018008165645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8.3333333333333072E-3"/>
              <c:y val="-0.138664698162729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-1.0185067526415994E-16"/>
              <c:y val="-0.250562846310877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0"/>
              <c:y val="-0.408018008165645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5462668816039986E-17"/>
              <c:y val="-0.1423009623797026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0.25294546515018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3994973024205307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Sheet3!$E$38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5462668816039986E-17"/>
                  <c:y val="-0.1423009623797026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5D-44BC-A3CB-806D1C43CA7D}"/>
                </c:ext>
              </c:extLst>
            </c:dLbl>
            <c:dLbl>
              <c:idx val="1"/>
              <c:layout>
                <c:manualLayout>
                  <c:x val="-1.0185067526415994E-16"/>
                  <c:y val="-0.2529454651501896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5D-44BC-A3CB-806D1C43CA7D}"/>
                </c:ext>
              </c:extLst>
            </c:dLbl>
            <c:dLbl>
              <c:idx val="2"/>
              <c:layout>
                <c:manualLayout>
                  <c:x val="-2.7777777777777779E-3"/>
                  <c:y val="-0.3994973024205307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5D-44BC-A3CB-806D1C43CA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Sheet3!$D$39:$D$41</c:f>
              <c:strCache>
                <c:ptCount val="3"/>
                <c:pt idx="0">
                  <c:v>Fast Food</c:v>
                </c:pt>
                <c:pt idx="1">
                  <c:v>Other</c:v>
                </c:pt>
                <c:pt idx="2">
                  <c:v>Supermarkets</c:v>
                </c:pt>
              </c:strCache>
            </c:strRef>
          </c:cat>
          <c:val>
            <c:numRef>
              <c:f>Sheet3!$E$39:$E$41</c:f>
              <c:numCache>
                <c:formatCode>General</c:formatCode>
                <c:ptCount val="3"/>
                <c:pt idx="0">
                  <c:v>35104.841303163332</c:v>
                </c:pt>
                <c:pt idx="1">
                  <c:v>79408.09174045542</c:v>
                </c:pt>
                <c:pt idx="2">
                  <c:v>137511.46728186822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D-44BC-A3CB-806D1C43C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872020320"/>
        <c:axId val="872030304"/>
      </c:barChart>
      <c:catAx>
        <c:axId val="8720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2030304"/>
        <c:crosses val="autoZero"/>
        <c:auto val="1"/>
        <c:lblAlgn val="ctr"/>
        <c:lblOffset val="100"/>
        <c:noMultiLvlLbl val="0"/>
      </c:catAx>
      <c:valAx>
        <c:axId val="8720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202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[Client_ Analysis_.xlsx]Sheet3!PivotTable54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Sheet3!$B$33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Sheet3!$A$34:$A$49</c:f>
              <c:strCache>
                <c:ptCount val="16"/>
                <c:pt idx="0">
                  <c:v>Aldi</c:v>
                </c:pt>
                <c:pt idx="1">
                  <c:v>Billa</c:v>
                </c:pt>
                <c:pt idx="2">
                  <c:v>Burger King</c:v>
                </c:pt>
                <c:pt idx="3">
                  <c:v>Carrefour</c:v>
                </c:pt>
                <c:pt idx="4">
                  <c:v>Costco</c:v>
                </c:pt>
                <c:pt idx="5">
                  <c:v>Esselunga</c:v>
                </c:pt>
                <c:pt idx="6">
                  <c:v>Hotels</c:v>
                </c:pt>
                <c:pt idx="7">
                  <c:v>Kaufland</c:v>
                </c:pt>
                <c:pt idx="8">
                  <c:v>KFC</c:v>
                </c:pt>
                <c:pt idx="9">
                  <c:v>McDonald's </c:v>
                </c:pt>
                <c:pt idx="10">
                  <c:v>Metro</c:v>
                </c:pt>
                <c:pt idx="11">
                  <c:v>Other</c:v>
                </c:pt>
                <c:pt idx="12">
                  <c:v>Plus</c:v>
                </c:pt>
                <c:pt idx="13">
                  <c:v>Restaurants</c:v>
                </c:pt>
                <c:pt idx="14">
                  <c:v>Small retailers</c:v>
                </c:pt>
                <c:pt idx="15">
                  <c:v>Subway</c:v>
                </c:pt>
              </c:strCache>
            </c:strRef>
          </c:cat>
          <c:val>
            <c:numRef>
              <c:f>Sheet3!$B$34:$B$49</c:f>
              <c:numCache>
                <c:formatCode>General</c:formatCode>
                <c:ptCount val="16"/>
                <c:pt idx="0">
                  <c:v>17718.484401573645</c:v>
                </c:pt>
                <c:pt idx="1">
                  <c:v>11996.58348669382</c:v>
                </c:pt>
                <c:pt idx="2">
                  <c:v>4474.3231407404328</c:v>
                </c:pt>
                <c:pt idx="3">
                  <c:v>11535.129078168944</c:v>
                </c:pt>
                <c:pt idx="4">
                  <c:v>9990.1247585427027</c:v>
                </c:pt>
                <c:pt idx="5">
                  <c:v>15498.0568584515</c:v>
                </c:pt>
                <c:pt idx="6">
                  <c:v>14509.616296110671</c:v>
                </c:pt>
                <c:pt idx="7">
                  <c:v>27767.332328338274</c:v>
                </c:pt>
                <c:pt idx="8">
                  <c:v>11385.963980799002</c:v>
                </c:pt>
                <c:pt idx="9">
                  <c:v>10414.512669258675</c:v>
                </c:pt>
                <c:pt idx="10">
                  <c:v>15542.177665184852</c:v>
                </c:pt>
                <c:pt idx="11">
                  <c:v>22897.616348885123</c:v>
                </c:pt>
                <c:pt idx="12">
                  <c:v>27463.578704914478</c:v>
                </c:pt>
                <c:pt idx="13">
                  <c:v>17484.911760289961</c:v>
                </c:pt>
                <c:pt idx="14">
                  <c:v>24515.947335169702</c:v>
                </c:pt>
                <c:pt idx="15">
                  <c:v>8830.0415123652219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8-4FAA-9FB0-B29165C83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995776"/>
        <c:axId val="871984128"/>
      </c:lineChart>
      <c:catAx>
        <c:axId val="8719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1984128"/>
        <c:crosses val="autoZero"/>
        <c:auto val="1"/>
        <c:lblAlgn val="ctr"/>
        <c:lblOffset val="100"/>
        <c:noMultiLvlLbl val="0"/>
      </c:catAx>
      <c:valAx>
        <c:axId val="8719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199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[Client_ Analysis_.xlsx]Sheet3!PivotTable55</c:name>
    <c:fmtId val="3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Sheet3!$J$41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Sheet3!$I$42:$I$60</c:f>
              <c:multiLvlStrCache>
                <c:ptCount val="16"/>
                <c:lvl>
                  <c:pt idx="0">
                    <c:v>Burger King</c:v>
                  </c:pt>
                  <c:pt idx="1">
                    <c:v>KFC</c:v>
                  </c:pt>
                  <c:pt idx="2">
                    <c:v>McDonald's </c:v>
                  </c:pt>
                  <c:pt idx="3">
                    <c:v>Subway</c:v>
                  </c:pt>
                  <c:pt idx="4">
                    <c:v>Hotels</c:v>
                  </c:pt>
                  <c:pt idx="5">
                    <c:v>Other</c:v>
                  </c:pt>
                  <c:pt idx="6">
                    <c:v>Restaurants</c:v>
                  </c:pt>
                  <c:pt idx="7">
                    <c:v>Small retailers</c:v>
                  </c:pt>
                  <c:pt idx="8">
                    <c:v>Aldi</c:v>
                  </c:pt>
                  <c:pt idx="9">
                    <c:v>Billa</c:v>
                  </c:pt>
                  <c:pt idx="10">
                    <c:v>Carrefour</c:v>
                  </c:pt>
                  <c:pt idx="11">
                    <c:v>Costco</c:v>
                  </c:pt>
                  <c:pt idx="12">
                    <c:v>Esselunga</c:v>
                  </c:pt>
                  <c:pt idx="13">
                    <c:v>Kaufland</c:v>
                  </c:pt>
                  <c:pt idx="14">
                    <c:v>Metro</c:v>
                  </c:pt>
                  <c:pt idx="15">
                    <c:v>Plus</c:v>
                  </c:pt>
                </c:lvl>
                <c:lvl>
                  <c:pt idx="0">
                    <c:v>Fast Food</c:v>
                  </c:pt>
                  <c:pt idx="4">
                    <c:v>Other</c:v>
                  </c:pt>
                  <c:pt idx="8">
                    <c:v>Supermarkets</c:v>
                  </c:pt>
                </c:lvl>
              </c:multiLvlStrCache>
            </c:multiLvlStrRef>
          </c:cat>
          <c:val>
            <c:numRef>
              <c:f>Sheet3!$J$42:$J$60</c:f>
              <c:numCache>
                <c:formatCode>General</c:formatCode>
                <c:ptCount val="16"/>
                <c:pt idx="0">
                  <c:v>4474.3231407404328</c:v>
                </c:pt>
                <c:pt idx="1">
                  <c:v>11385.963980799002</c:v>
                </c:pt>
                <c:pt idx="2">
                  <c:v>10414.512669258675</c:v>
                </c:pt>
                <c:pt idx="3">
                  <c:v>8830.0415123652219</c:v>
                </c:pt>
                <c:pt idx="4">
                  <c:v>14509.616296110671</c:v>
                </c:pt>
                <c:pt idx="5">
                  <c:v>22897.616348885123</c:v>
                </c:pt>
                <c:pt idx="6">
                  <c:v>17484.911760289961</c:v>
                </c:pt>
                <c:pt idx="7">
                  <c:v>24515.947335169702</c:v>
                </c:pt>
                <c:pt idx="8">
                  <c:v>17718.484401573645</c:v>
                </c:pt>
                <c:pt idx="9">
                  <c:v>11996.58348669382</c:v>
                </c:pt>
                <c:pt idx="10">
                  <c:v>11535.129078168944</c:v>
                </c:pt>
                <c:pt idx="11">
                  <c:v>9990.1247585427027</c:v>
                </c:pt>
                <c:pt idx="12">
                  <c:v>15498.0568584515</c:v>
                </c:pt>
                <c:pt idx="13">
                  <c:v>27767.332328338274</c:v>
                </c:pt>
                <c:pt idx="14">
                  <c:v>15542.177665184852</c:v>
                </c:pt>
                <c:pt idx="15">
                  <c:v>27463.578704914478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1-484E-A1F8-6F2A20135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72091040"/>
        <c:axId val="872101024"/>
      </c:barChart>
      <c:catAx>
        <c:axId val="87209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2101024"/>
        <c:crosses val="autoZero"/>
        <c:auto val="1"/>
        <c:lblAlgn val="ctr"/>
        <c:lblOffset val="100"/>
        <c:noMultiLvlLbl val="0"/>
      </c:catAx>
      <c:valAx>
        <c:axId val="8721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209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Data!$N$3</c:f>
              <c:strCache>
                <c:ptCount val="1"/>
                <c:pt idx="0">
                  <c:v>Var By 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Data!$L$4:$L$15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Data!$N$4:$N$15</c:f>
            </c:numRef>
          </c:val>
          <c:smooth val="0"/>
          <c:extLst>
            <c:ext xmlns:c16="http://schemas.microsoft.com/office/drawing/2014/chart" uri="{C3380CC4-5D6E-409C-BE32-E72D297353CC}">
              <c16:uniqueId val="{00000000-0571-4A0F-85E5-EACD2F3A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081888"/>
        <c:axId val="872083552"/>
      </c:lineChart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Total_Sales_by_Month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Data!$L$4:$L$15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Data!$M$4:$M$15</c:f>
              <c:numCache>
                <c:formatCode>_-* #,##0\ _л_в_._-;\-* #,##0\ _л_в_._-;_-* "-"??\ _л_в_._-;_-@_-</c:formatCode>
                <c:ptCount val="12"/>
                <c:pt idx="0">
                  <c:v>40000</c:v>
                </c:pt>
                <c:pt idx="1">
                  <c:v>44000</c:v>
                </c:pt>
                <c:pt idx="2">
                  <c:v>43120</c:v>
                </c:pt>
                <c:pt idx="3">
                  <c:v>41826.400000000001</c:v>
                </c:pt>
                <c:pt idx="4">
                  <c:v>38062.02399999999</c:v>
                </c:pt>
                <c:pt idx="5">
                  <c:v>40726.365680000003</c:v>
                </c:pt>
                <c:pt idx="6">
                  <c:v>42371.710853472003</c:v>
                </c:pt>
                <c:pt idx="7">
                  <c:v>43202.528713344014</c:v>
                </c:pt>
                <c:pt idx="8">
                  <c:v>47954.806871811852</c:v>
                </c:pt>
                <c:pt idx="9">
                  <c:v>47475.258803093726</c:v>
                </c:pt>
                <c:pt idx="10">
                  <c:v>45576.248450969972</c:v>
                </c:pt>
                <c:pt idx="11">
                  <c:v>50133.873296066973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1-4A0F-85E5-EACD2F3A40BB}"/>
            </c:ext>
          </c:extLst>
        </c:ser>
        <c:ser>
          <c:idx val="2"/>
          <c:order val="2"/>
          <c:tx>
            <c:strRef>
              <c:f>Data!$O$3</c:f>
              <c:strCache>
                <c:ptCount val="1"/>
                <c:pt idx="0">
                  <c:v>Total_Profit_Per_Month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Data!$L$4:$L$15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Data!$O$4:$O$15</c:f>
              <c:numCache>
                <c:formatCode>_-* #,##0\ _л_в_._-;\-* #,##0\ _л_в_._-;_-* "-"??\ _л_в_._-;_-@_-</c:formatCode>
                <c:ptCount val="12"/>
                <c:pt idx="0">
                  <c:v>20447.52</c:v>
                </c:pt>
                <c:pt idx="1">
                  <c:v>22021.948959999994</c:v>
                </c:pt>
                <c:pt idx="2">
                  <c:v>21390.482145647999</c:v>
                </c:pt>
                <c:pt idx="3">
                  <c:v>20548.279084837875</c:v>
                </c:pt>
                <c:pt idx="4">
                  <c:v>18645.616529840441</c:v>
                </c:pt>
                <c:pt idx="5">
                  <c:v>19293.409277281866</c:v>
                </c:pt>
                <c:pt idx="6">
                  <c:v>19954.076260422149</c:v>
                </c:pt>
                <c:pt idx="7">
                  <c:v>19741.572239089397</c:v>
                </c:pt>
                <c:pt idx="8">
                  <c:v>21973.358186407597</c:v>
                </c:pt>
                <c:pt idx="9">
                  <c:v>23490.312737843204</c:v>
                </c:pt>
                <c:pt idx="10">
                  <c:v>21697.226516197767</c:v>
                </c:pt>
                <c:pt idx="11">
                  <c:v>22820.598387918719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1-4A0F-85E5-EACD2F3A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081888"/>
        <c:axId val="872083552"/>
      </c:lineChart>
      <c:catAx>
        <c:axId val="87208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2083552"/>
        <c:crosses val="autoZero"/>
        <c:auto val="1"/>
        <c:lblAlgn val="ctr"/>
        <c:lblOffset val="100"/>
        <c:noMultiLvlLbl val="0"/>
      </c:catAx>
      <c:valAx>
        <c:axId val="8720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л_в_._-;\-* #,##0\ _л_в_._-;_-* &quot;-&quot;??\ _л_в_.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20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[Client_ Analysis_.xlsx]Sheet3!PivotTable52</c:name>
    <c:fmtId val="4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Sheet3!$E$51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Sheet3!$D$52:$D$71</c:f>
              <c:multiLvlStrCache>
                <c:ptCount val="15"/>
                <c:lvl>
                  <c:pt idx="0">
                    <c:v>Fast Food</c:v>
                  </c:pt>
                  <c:pt idx="1">
                    <c:v>Other</c:v>
                  </c:pt>
                  <c:pt idx="2">
                    <c:v>Supermarkets</c:v>
                  </c:pt>
                  <c:pt idx="3">
                    <c:v>Fast Food</c:v>
                  </c:pt>
                  <c:pt idx="4">
                    <c:v>Other</c:v>
                  </c:pt>
                  <c:pt idx="5">
                    <c:v>Supermarkets</c:v>
                  </c:pt>
                  <c:pt idx="6">
                    <c:v>Fast Food</c:v>
                  </c:pt>
                  <c:pt idx="7">
                    <c:v>Other</c:v>
                  </c:pt>
                  <c:pt idx="8">
                    <c:v>Supermarkets</c:v>
                  </c:pt>
                  <c:pt idx="9">
                    <c:v>Fast Food</c:v>
                  </c:pt>
                  <c:pt idx="10">
                    <c:v>Other</c:v>
                  </c:pt>
                  <c:pt idx="11">
                    <c:v>Supermarkets</c:v>
                  </c:pt>
                  <c:pt idx="12">
                    <c:v>Fast Food</c:v>
                  </c:pt>
                  <c:pt idx="13">
                    <c:v>Other</c:v>
                  </c:pt>
                  <c:pt idx="14">
                    <c:v>Supermarkets</c:v>
                  </c:pt>
                </c:lvl>
                <c:lvl>
                  <c:pt idx="0">
                    <c:v>Nov</c:v>
                  </c:pt>
                  <c:pt idx="3">
                    <c:v>Sep</c:v>
                  </c:pt>
                  <c:pt idx="6">
                    <c:v>Feb</c:v>
                  </c:pt>
                  <c:pt idx="9">
                    <c:v>Dec</c:v>
                  </c:pt>
                  <c:pt idx="12">
                    <c:v>Oct</c:v>
                  </c:pt>
                </c:lvl>
              </c:multiLvlStrCache>
            </c:multiLvlStrRef>
          </c:cat>
          <c:val>
            <c:numRef>
              <c:f>Sheet3!$E$52:$E$71</c:f>
              <c:numCache>
                <c:formatCode>General</c:formatCode>
                <c:ptCount val="15"/>
                <c:pt idx="0">
                  <c:v>4116.7175647301774</c:v>
                </c:pt>
                <c:pt idx="1">
                  <c:v>5660.9718873502234</c:v>
                </c:pt>
                <c:pt idx="2">
                  <c:v>11919.537064117365</c:v>
                </c:pt>
                <c:pt idx="3">
                  <c:v>3301.5053244081282</c:v>
                </c:pt>
                <c:pt idx="4">
                  <c:v>6199.0561854021189</c:v>
                </c:pt>
                <c:pt idx="5">
                  <c:v>12472.796676597347</c:v>
                </c:pt>
                <c:pt idx="6">
                  <c:v>2543.1559999999995</c:v>
                </c:pt>
                <c:pt idx="7">
                  <c:v>7882.0279999999993</c:v>
                </c:pt>
                <c:pt idx="8">
                  <c:v>11596.764959999999</c:v>
                </c:pt>
                <c:pt idx="9">
                  <c:v>4559.0936236431071</c:v>
                </c:pt>
                <c:pt idx="10">
                  <c:v>7697.6302573581343</c:v>
                </c:pt>
                <c:pt idx="11">
                  <c:v>10563.874506917471</c:v>
                </c:pt>
                <c:pt idx="12">
                  <c:v>4105.6271486103833</c:v>
                </c:pt>
                <c:pt idx="13">
                  <c:v>7394.2335783748058</c:v>
                </c:pt>
                <c:pt idx="14">
                  <c:v>11990.452010858013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3A9-8D2A-5929DEE6B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872073568"/>
        <c:axId val="872061920"/>
      </c:barChart>
      <c:catAx>
        <c:axId val="87207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2061920"/>
        <c:crosses val="autoZero"/>
        <c:auto val="1"/>
        <c:lblAlgn val="ctr"/>
        <c:lblOffset val="100"/>
        <c:noMultiLvlLbl val="0"/>
      </c:catAx>
      <c:valAx>
        <c:axId val="8720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207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[Client_ Analysis_.xlsx]Sheet3!PivotTable44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Sheet3!$D$4:$D$6</c:f>
              <c:strCache>
                <c:ptCount val="3"/>
                <c:pt idx="0">
                  <c:v>Fast Food</c:v>
                </c:pt>
                <c:pt idx="1">
                  <c:v>Other</c:v>
                </c:pt>
                <c:pt idx="2">
                  <c:v>Supermarkets</c:v>
                </c:pt>
              </c:strCache>
            </c:strRef>
          </c:cat>
          <c:val>
            <c:numRef>
              <c:f>Sheet3!$E$4:$E$6</c:f>
              <c:numCache>
                <c:formatCode>General</c:formatCode>
                <c:ptCount val="3"/>
                <c:pt idx="0">
                  <c:v>48937.78392057422</c:v>
                </c:pt>
                <c:pt idx="1">
                  <c:v>64110.757867771455</c:v>
                </c:pt>
                <c:pt idx="2">
                  <c:v>159376.27455492591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A-4B11-B5C4-B5BC47F4E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41470592"/>
        <c:axId val="1041473920"/>
      </c:barChart>
      <c:catAx>
        <c:axId val="104147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41473920"/>
        <c:crosses val="autoZero"/>
        <c:auto val="1"/>
        <c:lblAlgn val="ctr"/>
        <c:lblOffset val="100"/>
        <c:noMultiLvlLbl val="0"/>
      </c:catAx>
      <c:valAx>
        <c:axId val="10414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4147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2</xdr:row>
      <xdr:rowOff>152400</xdr:rowOff>
    </xdr:from>
    <xdr:ext cx="5101141" cy="33337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514350"/>
          <a:ext cx="5101141" cy="33337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123825</xdr:rowOff>
    </xdr:from>
    <xdr:to>
      <xdr:col>3</xdr:col>
      <xdr:colOff>161925</xdr:colOff>
      <xdr:row>6</xdr:row>
      <xdr:rowOff>161925</xdr:rowOff>
    </xdr:to>
    <xdr:sp macro="" textlink="Data!F196">
      <xdr:nvSpPr>
        <xdr:cNvPr id="4" name="Flowchart: Alternate Process 3">
          <a:extLst>
            <a:ext uri="{FF2B5EF4-FFF2-40B4-BE49-F238E27FC236}">
              <a16:creationId xmlns:a16="http://schemas.microsoft.com/office/drawing/2014/main" id="{917D0F7F-C891-432C-E1CB-0192569AADF2}"/>
            </a:ext>
          </a:extLst>
        </xdr:cNvPr>
        <xdr:cNvSpPr/>
      </xdr:nvSpPr>
      <xdr:spPr>
        <a:xfrm>
          <a:off x="85724" y="123825"/>
          <a:ext cx="1905001" cy="1181100"/>
        </a:xfrm>
        <a:prstGeom prst="flowChartAlternateProcess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t>Total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Cost OF Goods</a:t>
          </a:r>
          <a:endParaRPr lang="en-US" sz="900" b="0" i="0" u="none" strike="noStrike">
            <a:solidFill>
              <a:srgbClr val="000000"/>
            </a:solidFill>
            <a:latin typeface="Arial"/>
            <a:cs typeface="Arial"/>
          </a:endParaRPr>
        </a:p>
        <a:p>
          <a:pPr algn="l"/>
          <a:endParaRPr lang="en-US" sz="900" b="0" i="0" u="none" strike="noStrike">
            <a:solidFill>
              <a:srgbClr val="000000"/>
            </a:solidFill>
            <a:latin typeface="Arial"/>
            <a:cs typeface="Arial"/>
          </a:endParaRPr>
        </a:p>
        <a:p>
          <a:pPr algn="l"/>
          <a:endParaRPr lang="en-US" sz="900" b="0" i="0" u="none" strike="noStrike">
            <a:solidFill>
              <a:srgbClr val="000000"/>
            </a:solidFill>
            <a:latin typeface="Arial"/>
            <a:cs typeface="Arial"/>
          </a:endParaRPr>
        </a:p>
        <a:p>
          <a:pPr algn="l"/>
          <a:fld id="{A1A9A70C-ABC0-4460-94F1-25C1351C7662}" type="TxLink">
            <a:rPr lang="en-US" sz="2000" b="0" i="0" u="none" strike="noStrike">
              <a:solidFill>
                <a:srgbClr val="000000"/>
              </a:solidFill>
              <a:latin typeface="Arial"/>
              <a:cs typeface="Arial"/>
            </a:rPr>
            <a:t> ₦272,424.82 </a:t>
          </a:fld>
          <a:endParaRPr lang="en-NG" sz="2000"/>
        </a:p>
      </xdr:txBody>
    </xdr:sp>
    <xdr:clientData/>
  </xdr:twoCellAnchor>
  <xdr:twoCellAnchor>
    <xdr:from>
      <xdr:col>0</xdr:col>
      <xdr:colOff>85725</xdr:colOff>
      <xdr:row>7</xdr:row>
      <xdr:rowOff>47625</xdr:rowOff>
    </xdr:from>
    <xdr:to>
      <xdr:col>3</xdr:col>
      <xdr:colOff>161926</xdr:colOff>
      <xdr:row>13</xdr:row>
      <xdr:rowOff>85725</xdr:rowOff>
    </xdr:to>
    <xdr:sp macro="" textlink="Data!E196">
      <xdr:nvSpPr>
        <xdr:cNvPr id="5" name="Flowchart: Alternate Process 4">
          <a:extLst>
            <a:ext uri="{FF2B5EF4-FFF2-40B4-BE49-F238E27FC236}">
              <a16:creationId xmlns:a16="http://schemas.microsoft.com/office/drawing/2014/main" id="{EC12BD68-66DC-471D-91B6-D60DFC519DE2}"/>
            </a:ext>
          </a:extLst>
        </xdr:cNvPr>
        <xdr:cNvSpPr/>
      </xdr:nvSpPr>
      <xdr:spPr>
        <a:xfrm>
          <a:off x="85725" y="1381125"/>
          <a:ext cx="1905001" cy="1181100"/>
        </a:xfrm>
        <a:prstGeom prst="flowChartAlternateProcess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t>Revenue</a:t>
          </a:r>
        </a:p>
        <a:p>
          <a:pPr algn="l"/>
          <a:endParaRPr lang="en-US" sz="900" b="0" i="0" u="none" strike="noStrike">
            <a:solidFill>
              <a:srgbClr val="000000"/>
            </a:solidFill>
            <a:latin typeface="Arial"/>
            <a:cs typeface="Arial"/>
          </a:endParaRPr>
        </a:p>
        <a:p>
          <a:pPr algn="l"/>
          <a:endParaRPr lang="en-US" sz="900" b="0" i="0" u="none" strike="noStrike">
            <a:solidFill>
              <a:srgbClr val="000000"/>
            </a:solidFill>
            <a:latin typeface="Arial"/>
            <a:cs typeface="Arial"/>
          </a:endParaRPr>
        </a:p>
        <a:p>
          <a:pPr algn="l"/>
          <a:fld id="{6D9CAE01-10E8-48B3-83AF-94367EF492D9}" type="TxLink">
            <a:rPr lang="en-US" sz="2000" b="0" i="0" u="none" strike="noStrike">
              <a:solidFill>
                <a:srgbClr val="000000"/>
              </a:solidFill>
              <a:latin typeface="Arial"/>
              <a:cs typeface="Arial"/>
            </a:rPr>
            <a:t> ₦524,449.22 </a:t>
          </a:fld>
          <a:endParaRPr lang="en-NG" sz="1100"/>
        </a:p>
      </xdr:txBody>
    </xdr:sp>
    <xdr:clientData/>
  </xdr:twoCellAnchor>
  <xdr:twoCellAnchor>
    <xdr:from>
      <xdr:col>0</xdr:col>
      <xdr:colOff>57150</xdr:colOff>
      <xdr:row>13</xdr:row>
      <xdr:rowOff>161925</xdr:rowOff>
    </xdr:from>
    <xdr:to>
      <xdr:col>3</xdr:col>
      <xdr:colOff>133351</xdr:colOff>
      <xdr:row>20</xdr:row>
      <xdr:rowOff>9525</xdr:rowOff>
    </xdr:to>
    <xdr:sp macro="" textlink="Data!H196">
      <xdr:nvSpPr>
        <xdr:cNvPr id="6" name="Flowchart: Alternate Process 5">
          <a:extLst>
            <a:ext uri="{FF2B5EF4-FFF2-40B4-BE49-F238E27FC236}">
              <a16:creationId xmlns:a16="http://schemas.microsoft.com/office/drawing/2014/main" id="{2CE27F70-D085-4B07-869A-631450C1D528}"/>
            </a:ext>
          </a:extLst>
        </xdr:cNvPr>
        <xdr:cNvSpPr/>
      </xdr:nvSpPr>
      <xdr:spPr>
        <a:xfrm>
          <a:off x="57150" y="2638425"/>
          <a:ext cx="1905001" cy="1181100"/>
        </a:xfrm>
        <a:prstGeom prst="flowChartAlternateProcess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t>Profit</a:t>
          </a:r>
        </a:p>
        <a:p>
          <a:pPr algn="l"/>
          <a:endParaRPr lang="en-US" sz="900" b="0" i="0" u="none" strike="noStrike">
            <a:solidFill>
              <a:srgbClr val="000000"/>
            </a:solidFill>
            <a:latin typeface="Arial"/>
            <a:cs typeface="Arial"/>
          </a:endParaRPr>
        </a:p>
        <a:p>
          <a:pPr algn="l"/>
          <a:endParaRPr lang="en-US" sz="900" b="0" i="0" u="none" strike="noStrike">
            <a:solidFill>
              <a:srgbClr val="000000"/>
            </a:solidFill>
            <a:latin typeface="Arial"/>
            <a:cs typeface="Arial"/>
          </a:endParaRPr>
        </a:p>
        <a:p>
          <a:pPr algn="l"/>
          <a:fld id="{0BF4E423-97BA-4E46-8B2D-8902A7811C1D}" type="TxLink">
            <a:rPr lang="en-US" sz="2000" b="0" i="0" u="none" strike="noStrike">
              <a:solidFill>
                <a:srgbClr val="000000"/>
              </a:solidFill>
              <a:latin typeface="Arial"/>
              <a:cs typeface="Arial"/>
            </a:rPr>
            <a:t> ₦252,024.40 </a:t>
          </a:fld>
          <a:endParaRPr lang="en-NG" sz="1100"/>
        </a:p>
      </xdr:txBody>
    </xdr:sp>
    <xdr:clientData/>
  </xdr:twoCellAnchor>
  <xdr:twoCellAnchor>
    <xdr:from>
      <xdr:col>3</xdr:col>
      <xdr:colOff>278606</xdr:colOff>
      <xdr:row>2</xdr:row>
      <xdr:rowOff>2380</xdr:rowOff>
    </xdr:from>
    <xdr:to>
      <xdr:col>10</xdr:col>
      <xdr:colOff>583406</xdr:colOff>
      <xdr:row>16</xdr:row>
      <xdr:rowOff>126205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4A29A8-3D38-4891-B6D1-EBE1ED2F4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257175</xdr:colOff>
      <xdr:row>0</xdr:row>
      <xdr:rowOff>85725</xdr:rowOff>
    </xdr:from>
    <xdr:to>
      <xdr:col>10</xdr:col>
      <xdr:colOff>581025</xdr:colOff>
      <xdr:row>1</xdr:row>
      <xdr:rowOff>152400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21844729-B62F-B8D3-D8F7-0A228E7456AE}"/>
            </a:ext>
          </a:extLst>
        </xdr:cNvPr>
        <xdr:cNvSpPr/>
      </xdr:nvSpPr>
      <xdr:spPr>
        <a:xfrm>
          <a:off x="2085975" y="85725"/>
          <a:ext cx="4591050" cy="2571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>
                  <a:lumMod val="95000"/>
                  <a:lumOff val="5000"/>
                </a:schemeClr>
              </a:solidFill>
            </a:rPr>
            <a:t>Amount</a:t>
          </a:r>
          <a:r>
            <a:rPr lang="en-US" sz="1100" baseline="0">
              <a:solidFill>
                <a:schemeClr val="tx1">
                  <a:lumMod val="95000"/>
                  <a:lumOff val="5000"/>
                </a:schemeClr>
              </a:solidFill>
            </a:rPr>
            <a:t> Invest in Each Segment</a:t>
          </a:r>
          <a:endParaRPr lang="en-NG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11</xdr:col>
      <xdr:colOff>57150</xdr:colOff>
      <xdr:row>2</xdr:row>
      <xdr:rowOff>28574</xdr:rowOff>
    </xdr:from>
    <xdr:to>
      <xdr:col>18</xdr:col>
      <xdr:colOff>361950</xdr:colOff>
      <xdr:row>16</xdr:row>
      <xdr:rowOff>133349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238417-3E83-47C0-BE9E-7929430A1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85724</xdr:colOff>
      <xdr:row>0</xdr:row>
      <xdr:rowOff>95250</xdr:rowOff>
    </xdr:from>
    <xdr:to>
      <xdr:col>18</xdr:col>
      <xdr:colOff>380999</xdr:colOff>
      <xdr:row>1</xdr:row>
      <xdr:rowOff>161925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08DBAD70-0344-443B-B782-C3DFB3A12EF8}"/>
            </a:ext>
          </a:extLst>
        </xdr:cNvPr>
        <xdr:cNvSpPr/>
      </xdr:nvSpPr>
      <xdr:spPr>
        <a:xfrm>
          <a:off x="6791324" y="95250"/>
          <a:ext cx="4562475" cy="2571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>
                  <a:lumMod val="95000"/>
                  <a:lumOff val="5000"/>
                </a:schemeClr>
              </a:solidFill>
            </a:rPr>
            <a:t>Rank</a:t>
          </a:r>
          <a:r>
            <a:rPr lang="en-US" sz="1100" baseline="0">
              <a:solidFill>
                <a:schemeClr val="tx1">
                  <a:lumMod val="95000"/>
                  <a:lumOff val="5000"/>
                </a:schemeClr>
              </a:solidFill>
            </a:rPr>
            <a:t> By Client with Most Invested Money</a:t>
          </a:r>
          <a:endParaRPr lang="en-NG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3</xdr:col>
      <xdr:colOff>247650</xdr:colOff>
      <xdr:row>18</xdr:row>
      <xdr:rowOff>47625</xdr:rowOff>
    </xdr:from>
    <xdr:to>
      <xdr:col>10</xdr:col>
      <xdr:colOff>552450</xdr:colOff>
      <xdr:row>32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E54AF6-6317-4A42-BB2F-0F36502D7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76199</xdr:colOff>
      <xdr:row>18</xdr:row>
      <xdr:rowOff>38099</xdr:rowOff>
    </xdr:from>
    <xdr:to>
      <xdr:col>18</xdr:col>
      <xdr:colOff>428624</xdr:colOff>
      <xdr:row>32</xdr:row>
      <xdr:rowOff>119062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FF42423-CD1C-48A6-A16E-E4A18689A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257174</xdr:colOff>
      <xdr:row>34</xdr:row>
      <xdr:rowOff>57149</xdr:rowOff>
    </xdr:from>
    <xdr:to>
      <xdr:col>18</xdr:col>
      <xdr:colOff>380999</xdr:colOff>
      <xdr:row>48</xdr:row>
      <xdr:rowOff>142874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B71FBF9-0B92-40CC-867F-93D50EB03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561975</xdr:colOff>
      <xdr:row>2</xdr:row>
      <xdr:rowOff>19051</xdr:rowOff>
    </xdr:from>
    <xdr:to>
      <xdr:col>26</xdr:col>
      <xdr:colOff>257175</xdr:colOff>
      <xdr:row>16</xdr:row>
      <xdr:rowOff>142875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359B24A-FF52-40E7-9060-646FDAD05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542924</xdr:colOff>
      <xdr:row>0</xdr:row>
      <xdr:rowOff>95250</xdr:rowOff>
    </xdr:from>
    <xdr:to>
      <xdr:col>26</xdr:col>
      <xdr:colOff>228599</xdr:colOff>
      <xdr:row>1</xdr:row>
      <xdr:rowOff>161925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52A543B1-1604-4F41-8C6D-856D77142662}"/>
            </a:ext>
          </a:extLst>
        </xdr:cNvPr>
        <xdr:cNvSpPr/>
      </xdr:nvSpPr>
      <xdr:spPr>
        <a:xfrm>
          <a:off x="11515724" y="95250"/>
          <a:ext cx="4562475" cy="2571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>
                  <a:lumMod val="95000"/>
                  <a:lumOff val="5000"/>
                </a:schemeClr>
              </a:solidFill>
            </a:rPr>
            <a:t>Category</a:t>
          </a:r>
          <a:r>
            <a:rPr lang="en-US" sz="1100" baseline="0">
              <a:solidFill>
                <a:schemeClr val="tx1">
                  <a:lumMod val="95000"/>
                  <a:lumOff val="5000"/>
                </a:schemeClr>
              </a:solidFill>
            </a:rPr>
            <a:t> &amp; Client Types by Profit</a:t>
          </a:r>
          <a:endParaRPr lang="en-NG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57150</xdr:colOff>
      <xdr:row>20</xdr:row>
      <xdr:rowOff>114300</xdr:rowOff>
    </xdr:from>
    <xdr:to>
      <xdr:col>3</xdr:col>
      <xdr:colOff>180975</xdr:colOff>
      <xdr:row>37</xdr:row>
      <xdr:rowOff>71437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344D9A2E-4C2E-E6D4-C51C-777C8610AC0C}"/>
            </a:ext>
          </a:extLst>
        </xdr:cNvPr>
        <xdr:cNvSpPr/>
      </xdr:nvSpPr>
      <xdr:spPr>
        <a:xfrm>
          <a:off x="57150" y="3924300"/>
          <a:ext cx="1945481" cy="3195637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-&gt; Business</a:t>
          </a:r>
          <a:r>
            <a:rPr lang="en-US" sz="1100" baseline="0"/>
            <a:t> Data of Multiple Client(investors) with three Major segment(Supermarket,Fast Food &amp; others) and their Outlet names.</a:t>
          </a:r>
        </a:p>
        <a:p>
          <a:pPr algn="l"/>
          <a:r>
            <a:rPr lang="en-US" sz="1100" baseline="0"/>
            <a:t>-&gt; The Most Investor segment are Supermarket</a:t>
          </a:r>
        </a:p>
        <a:p>
          <a:pPr algn="l"/>
          <a:r>
            <a:rPr lang="en-US" sz="1100" baseline="0"/>
            <a:t>-&gt; The Most Sales Month is December but the most Profitable month is October.</a:t>
          </a:r>
        </a:p>
        <a:p>
          <a:pPr algn="l"/>
          <a:r>
            <a:rPr lang="en-US" sz="1100" baseline="0"/>
            <a:t>-&gt; September is the Most Profitable for Supermarket.</a:t>
          </a:r>
        </a:p>
        <a:p>
          <a:pPr algn="l"/>
          <a:r>
            <a:rPr lang="en-US" sz="1100" baseline="0"/>
            <a:t>-&gt; Kaufland is the most investors and most profitable investor.</a:t>
          </a:r>
        </a:p>
        <a:p>
          <a:pPr algn="l"/>
          <a:endParaRPr lang="en-NG" sz="1100"/>
        </a:p>
      </xdr:txBody>
    </xdr:sp>
    <xdr:clientData/>
  </xdr:twoCellAnchor>
  <xdr:twoCellAnchor>
    <xdr:from>
      <xdr:col>18</xdr:col>
      <xdr:colOff>542925</xdr:colOff>
      <xdr:row>18</xdr:row>
      <xdr:rowOff>47625</xdr:rowOff>
    </xdr:from>
    <xdr:to>
      <xdr:col>26</xdr:col>
      <xdr:colOff>352425</xdr:colOff>
      <xdr:row>32</xdr:row>
      <xdr:rowOff>142875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2358D81-EE91-4933-9DFC-703338F8E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559593</xdr:colOff>
      <xdr:row>34</xdr:row>
      <xdr:rowOff>59531</xdr:rowOff>
    </xdr:from>
    <xdr:to>
      <xdr:col>26</xdr:col>
      <xdr:colOff>440531</xdr:colOff>
      <xdr:row>48</xdr:row>
      <xdr:rowOff>135731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B3AF322-7AAC-4899-9108-65BBAA548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264319</xdr:colOff>
      <xdr:row>0</xdr:row>
      <xdr:rowOff>85725</xdr:rowOff>
    </xdr:from>
    <xdr:to>
      <xdr:col>10</xdr:col>
      <xdr:colOff>588169</xdr:colOff>
      <xdr:row>1</xdr:row>
      <xdr:rowOff>152400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D7353731-D8B3-4800-BC8B-DFCF9D7B6123}"/>
            </a:ext>
          </a:extLst>
        </xdr:cNvPr>
        <xdr:cNvSpPr/>
      </xdr:nvSpPr>
      <xdr:spPr>
        <a:xfrm>
          <a:off x="2085975" y="85725"/>
          <a:ext cx="4574382" cy="2571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>
                  <a:lumMod val="95000"/>
                  <a:lumOff val="5000"/>
                </a:schemeClr>
              </a:solidFill>
            </a:rPr>
            <a:t>Amount</a:t>
          </a:r>
          <a:r>
            <a:rPr lang="en-US" sz="1100" baseline="0">
              <a:solidFill>
                <a:schemeClr val="tx1">
                  <a:lumMod val="95000"/>
                  <a:lumOff val="5000"/>
                </a:schemeClr>
              </a:solidFill>
            </a:rPr>
            <a:t> Invest in Each Segment</a:t>
          </a:r>
          <a:endParaRPr lang="en-NG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3</xdr:col>
      <xdr:colOff>273844</xdr:colOff>
      <xdr:row>16</xdr:row>
      <xdr:rowOff>130969</xdr:rowOff>
    </xdr:from>
    <xdr:to>
      <xdr:col>10</xdr:col>
      <xdr:colOff>597694</xdr:colOff>
      <xdr:row>18</xdr:row>
      <xdr:rowOff>7144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6594466F-1BBF-48FE-810C-25872858D980}"/>
            </a:ext>
          </a:extLst>
        </xdr:cNvPr>
        <xdr:cNvSpPr/>
      </xdr:nvSpPr>
      <xdr:spPr>
        <a:xfrm>
          <a:off x="2095500" y="3178969"/>
          <a:ext cx="4574382" cy="2571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>
                  <a:lumMod val="95000"/>
                  <a:lumOff val="5000"/>
                </a:schemeClr>
              </a:solidFill>
            </a:rPr>
            <a:t>Amount</a:t>
          </a:r>
          <a:r>
            <a:rPr lang="en-US" sz="1100" baseline="0">
              <a:solidFill>
                <a:schemeClr val="tx1">
                  <a:lumMod val="95000"/>
                  <a:lumOff val="5000"/>
                </a:schemeClr>
              </a:solidFill>
            </a:rPr>
            <a:t> Invest in Each Segment</a:t>
          </a:r>
          <a:endParaRPr lang="en-NG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11</xdr:col>
      <xdr:colOff>45243</xdr:colOff>
      <xdr:row>16</xdr:row>
      <xdr:rowOff>164306</xdr:rowOff>
    </xdr:from>
    <xdr:to>
      <xdr:col>18</xdr:col>
      <xdr:colOff>452436</xdr:colOff>
      <xdr:row>18</xdr:row>
      <xdr:rowOff>47625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62DADEAD-E26D-4A5E-A5CC-64669F8B4A26}"/>
            </a:ext>
          </a:extLst>
        </xdr:cNvPr>
        <xdr:cNvSpPr/>
      </xdr:nvSpPr>
      <xdr:spPr>
        <a:xfrm>
          <a:off x="6724649" y="3212306"/>
          <a:ext cx="4657725" cy="264319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>
                  <a:lumMod val="95000"/>
                  <a:lumOff val="5000"/>
                </a:schemeClr>
              </a:solidFill>
            </a:rPr>
            <a:t>Segment</a:t>
          </a:r>
          <a:r>
            <a:rPr lang="en-US" sz="1100" baseline="0">
              <a:solidFill>
                <a:schemeClr val="tx1">
                  <a:lumMod val="95000"/>
                  <a:lumOff val="5000"/>
                </a:schemeClr>
              </a:solidFill>
            </a:rPr>
            <a:t> By Profit</a:t>
          </a:r>
          <a:endParaRPr lang="en-NG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18</xdr:col>
      <xdr:colOff>542925</xdr:colOff>
      <xdr:row>16</xdr:row>
      <xdr:rowOff>161925</xdr:rowOff>
    </xdr:from>
    <xdr:to>
      <xdr:col>26</xdr:col>
      <xdr:colOff>259557</xdr:colOff>
      <xdr:row>18</xdr:row>
      <xdr:rowOff>38100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7302A1C5-4CFD-4ABA-9B9F-7D4BED517BA6}"/>
            </a:ext>
          </a:extLst>
        </xdr:cNvPr>
        <xdr:cNvSpPr/>
      </xdr:nvSpPr>
      <xdr:spPr>
        <a:xfrm>
          <a:off x="11472863" y="3209925"/>
          <a:ext cx="4574382" cy="2571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>
                  <a:lumMod val="95000"/>
                  <a:lumOff val="5000"/>
                </a:schemeClr>
              </a:solidFill>
            </a:rPr>
            <a:t>Month</a:t>
          </a:r>
          <a:r>
            <a:rPr lang="en-US" sz="1100" baseline="0">
              <a:solidFill>
                <a:schemeClr val="tx1">
                  <a:lumMod val="95000"/>
                  <a:lumOff val="5000"/>
                </a:schemeClr>
              </a:solidFill>
            </a:rPr>
            <a:t>ly Sales &amp; Profit</a:t>
          </a:r>
          <a:endParaRPr lang="en-NG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18</xdr:col>
      <xdr:colOff>576261</xdr:colOff>
      <xdr:row>32</xdr:row>
      <xdr:rowOff>171450</xdr:rowOff>
    </xdr:from>
    <xdr:to>
      <xdr:col>26</xdr:col>
      <xdr:colOff>380998</xdr:colOff>
      <xdr:row>34</xdr:row>
      <xdr:rowOff>35719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8C91C611-BBD5-4E55-90F5-8F71EC0F7CDB}"/>
            </a:ext>
          </a:extLst>
        </xdr:cNvPr>
        <xdr:cNvSpPr/>
      </xdr:nvSpPr>
      <xdr:spPr>
        <a:xfrm>
          <a:off x="11506199" y="6267450"/>
          <a:ext cx="4662487" cy="245269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>
                  <a:lumMod val="95000"/>
                  <a:lumOff val="5000"/>
                </a:schemeClr>
              </a:solidFill>
            </a:rPr>
            <a:t>Top</a:t>
          </a:r>
          <a:r>
            <a:rPr lang="en-US" sz="1100" baseline="0">
              <a:solidFill>
                <a:schemeClr val="tx1">
                  <a:lumMod val="95000"/>
                  <a:lumOff val="5000"/>
                </a:schemeClr>
              </a:solidFill>
            </a:rPr>
            <a:t> Five(5) Month by Profit with Sgement </a:t>
          </a:r>
          <a:endParaRPr lang="en-NG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3</xdr:col>
      <xdr:colOff>228599</xdr:colOff>
      <xdr:row>32</xdr:row>
      <xdr:rowOff>157162</xdr:rowOff>
    </xdr:from>
    <xdr:to>
      <xdr:col>18</xdr:col>
      <xdr:colOff>416718</xdr:colOff>
      <xdr:row>34</xdr:row>
      <xdr:rowOff>35719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85D06EA5-5599-42EE-80E6-B42764CD5904}"/>
            </a:ext>
          </a:extLst>
        </xdr:cNvPr>
        <xdr:cNvSpPr/>
      </xdr:nvSpPr>
      <xdr:spPr>
        <a:xfrm>
          <a:off x="2050255" y="6253162"/>
          <a:ext cx="9296401" cy="259557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>
                  <a:lumMod val="95000"/>
                  <a:lumOff val="5000"/>
                </a:schemeClr>
              </a:solidFill>
            </a:rPr>
            <a:t>Investors</a:t>
          </a:r>
          <a:r>
            <a:rPr lang="en-US" sz="1100" baseline="0">
              <a:solidFill>
                <a:schemeClr val="tx1">
                  <a:lumMod val="95000"/>
                  <a:lumOff val="5000"/>
                </a:schemeClr>
              </a:solidFill>
            </a:rPr>
            <a:t> with The Most Profit</a:t>
          </a:r>
          <a:endParaRPr lang="en-NG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0</xdr:rowOff>
    </xdr:from>
    <xdr:to>
      <xdr:col>15</xdr:col>
      <xdr:colOff>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FE919-8F2A-B57C-F425-A665774C0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0</xdr:row>
      <xdr:rowOff>0</xdr:rowOff>
    </xdr:from>
    <xdr:to>
      <xdr:col>7</xdr:col>
      <xdr:colOff>409575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9329D2-506A-2A72-D09F-3633FF9E5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857250</xdr:colOff>
      <xdr:row>0</xdr:row>
      <xdr:rowOff>0</xdr:rowOff>
    </xdr:from>
    <xdr:to>
      <xdr:col>6</xdr:col>
      <xdr:colOff>771525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7AF2EF-8648-EF5B-D2FF-1519071FD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504825</xdr:colOff>
      <xdr:row>23</xdr:row>
      <xdr:rowOff>171450</xdr:rowOff>
    </xdr:from>
    <xdr:to>
      <xdr:col>16</xdr:col>
      <xdr:colOff>104775</xdr:colOff>
      <xdr:row>38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FF2E3D-89BA-EB12-7342-D9B90C93C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95250</xdr:colOff>
      <xdr:row>19</xdr:row>
      <xdr:rowOff>152400</xdr:rowOff>
    </xdr:from>
    <xdr:to>
      <xdr:col>17</xdr:col>
      <xdr:colOff>57150</xdr:colOff>
      <xdr:row>34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328F49-4D8E-5B4D-500E-0B1E4D24E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876299</xdr:colOff>
      <xdr:row>21</xdr:row>
      <xdr:rowOff>123825</xdr:rowOff>
    </xdr:from>
    <xdr:to>
      <xdr:col>10</xdr:col>
      <xdr:colOff>400050</xdr:colOff>
      <xdr:row>34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6EDE03-E85C-E03B-5EB2-CF0E4D0C9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561975</xdr:colOff>
      <xdr:row>35</xdr:row>
      <xdr:rowOff>76200</xdr:rowOff>
    </xdr:from>
    <xdr:to>
      <xdr:col>17</xdr:col>
      <xdr:colOff>28575</xdr:colOff>
      <xdr:row>49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156873-A39D-9CF0-A7AB-FC8E16ED6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600075</xdr:colOff>
      <xdr:row>58</xdr:row>
      <xdr:rowOff>180975</xdr:rowOff>
    </xdr:from>
    <xdr:to>
      <xdr:col>13</xdr:col>
      <xdr:colOff>495300</xdr:colOff>
      <xdr:row>73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0DFC79-0496-CE9F-EF8D-482AF3F6F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2</xdr:row>
      <xdr:rowOff>76200</xdr:rowOff>
    </xdr:from>
    <xdr:to>
      <xdr:col>10</xdr:col>
      <xdr:colOff>552450</xdr:colOff>
      <xdr:row>20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4925C1-CB9C-D62F-6895-FA3474509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kin" refreshedDate="44914.159391666668" createdVersion="8" refreshedVersion="8" minRefreshableVersion="3" recordCount="192" xr:uid="{D13F500F-9B99-4A8D-9B2A-43D4EDF79783}">
  <cacheSource type="worksheet">
    <worksheetSource ref="B3:J195" sheet="Data"/>
  </cacheSource>
  <cacheFields count="10">
    <cacheField name="Period" numFmtId="165">
      <sharedItems containsSemiMixedTypes="0" containsNonDate="0" containsDate="1" containsString="0" minDate="2015-01-01T00:00:00" maxDate="2015-12-02T00:00:00" count="12"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9" base="0">
        <rangePr groupBy="days" startDate="2015-01-01T00:00:00" endDate="2015-12-02T00:00:00"/>
        <groupItems count="368">
          <s v="&lt;01/01/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12/2015"/>
        </groupItems>
      </fieldGroup>
    </cacheField>
    <cacheField name="Type of client" numFmtId="0">
      <sharedItems count="3">
        <s v="Supermarkets"/>
        <s v="Fast Food"/>
        <s v="Other"/>
      </sharedItems>
    </cacheField>
    <cacheField name="Client name" numFmtId="0">
      <sharedItems count="16">
        <s v="Kaufland"/>
        <s v="Aldi"/>
        <s v="Plus"/>
        <s v="Metro"/>
        <s v="Carrefour"/>
        <s v="Esselunga"/>
        <s v="Billa"/>
        <s v="Costco"/>
        <s v="McDonald's "/>
        <s v="Burger King"/>
        <s v="KFC"/>
        <s v="Subway"/>
        <s v="Restaurants"/>
        <s v="Small retailers"/>
        <s v="Hotels"/>
        <s v="Other"/>
      </sharedItems>
    </cacheField>
    <cacheField name="Revenue ($ 000')" numFmtId="166">
      <sharedItems containsSemiMixedTypes="0" containsString="0" containsNumber="1" minValue="418.68226399999998" maxValue="6869.2020654216976"/>
    </cacheField>
    <cacheField name="Cogs ($ 000')" numFmtId="166">
      <sharedItems containsSemiMixedTypes="0" containsString="0" containsNumber="1" minValue="241.277397249302" maxValue="4098.2245492463198"/>
    </cacheField>
    <cacheField name="Mapping" numFmtId="0">
      <sharedItems count="3">
        <s v="Supermarkets"/>
        <s v="Fat Food"/>
        <s v="Other"/>
      </sharedItems>
    </cacheField>
    <cacheField name="Profit" numFmtId="166">
      <sharedItems containsSemiMixedTypes="0" containsString="0" containsNumber="1" minValue="156.29965427585307" maxValue="3653.9712"/>
    </cacheField>
    <cacheField name="Month" numFmtId="166">
      <sharedItems containsSemiMixedTypes="0" containsString="0" containsNumber="1" containsInteger="1" minValue="1" maxValue="12"/>
    </cacheField>
    <cacheField name="mapping_month" numFmtId="166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nths" numFmtId="0" databaseField="0">
      <fieldGroup base="0">
        <rangePr groupBy="months" startDate="2015-01-01T00:00:00" endDate="2015-12-02T00:00:00"/>
        <groupItems count="14">
          <s v="&lt;01/0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x v="0"/>
    <n v="4680"/>
    <n v="2569.3200000000002"/>
    <x v="0"/>
    <n v="2110.6799999999998"/>
    <n v="1"/>
    <x v="0"/>
  </r>
  <r>
    <x v="0"/>
    <x v="0"/>
    <x v="1"/>
    <n v="2600"/>
    <n v="1391"/>
    <x v="0"/>
    <n v="1209"/>
    <n v="1"/>
    <x v="0"/>
  </r>
  <r>
    <x v="0"/>
    <x v="0"/>
    <x v="2"/>
    <n v="3040"/>
    <n v="1605.1200000000001"/>
    <x v="0"/>
    <n v="1434.8799999999999"/>
    <n v="1"/>
    <x v="0"/>
  </r>
  <r>
    <x v="0"/>
    <x v="0"/>
    <x v="3"/>
    <n v="1800"/>
    <n v="882"/>
    <x v="0"/>
    <n v="918"/>
    <n v="1"/>
    <x v="0"/>
  </r>
  <r>
    <x v="0"/>
    <x v="0"/>
    <x v="4"/>
    <n v="2839.9999999999995"/>
    <n v="1533.6"/>
    <x v="0"/>
    <n v="1306.3999999999996"/>
    <n v="1"/>
    <x v="0"/>
  </r>
  <r>
    <x v="0"/>
    <x v="0"/>
    <x v="5"/>
    <n v="3320"/>
    <n v="1593.6"/>
    <x v="0"/>
    <n v="1726.4"/>
    <n v="1"/>
    <x v="0"/>
  </r>
  <r>
    <x v="0"/>
    <x v="0"/>
    <x v="6"/>
    <n v="3120"/>
    <n v="1404"/>
    <x v="0"/>
    <n v="1716"/>
    <n v="1"/>
    <x v="0"/>
  </r>
  <r>
    <x v="0"/>
    <x v="0"/>
    <x v="7"/>
    <n v="3360"/>
    <n v="1811.0400000000002"/>
    <x v="0"/>
    <n v="1548.9599999999998"/>
    <n v="1"/>
    <x v="0"/>
  </r>
  <r>
    <x v="0"/>
    <x v="1"/>
    <x v="8"/>
    <n v="1520"/>
    <n v="820.80000000000007"/>
    <x v="1"/>
    <n v="699.19999999999993"/>
    <n v="1"/>
    <x v="0"/>
  </r>
  <r>
    <x v="0"/>
    <x v="1"/>
    <x v="9"/>
    <n v="440"/>
    <n v="268.39999999999998"/>
    <x v="1"/>
    <n v="171.60000000000002"/>
    <n v="1"/>
    <x v="0"/>
  </r>
  <r>
    <x v="0"/>
    <x v="1"/>
    <x v="10"/>
    <n v="760"/>
    <n v="418.00000000000006"/>
    <x v="1"/>
    <n v="341.99999999999994"/>
    <n v="1"/>
    <x v="0"/>
  </r>
  <r>
    <x v="0"/>
    <x v="1"/>
    <x v="11"/>
    <n v="1800"/>
    <n v="936"/>
    <x v="1"/>
    <n v="864"/>
    <n v="1"/>
    <x v="0"/>
  </r>
  <r>
    <x v="0"/>
    <x v="2"/>
    <x v="12"/>
    <n v="2960"/>
    <n v="1036"/>
    <x v="2"/>
    <n v="1924"/>
    <n v="1"/>
    <x v="0"/>
  </r>
  <r>
    <x v="0"/>
    <x v="2"/>
    <x v="13"/>
    <n v="4640"/>
    <n v="2041.6"/>
    <x v="2"/>
    <n v="2598.4"/>
    <n v="1"/>
    <x v="0"/>
  </r>
  <r>
    <x v="0"/>
    <x v="2"/>
    <x v="14"/>
    <n v="840"/>
    <n v="352.8"/>
    <x v="2"/>
    <n v="487.2"/>
    <n v="1"/>
    <x v="0"/>
  </r>
  <r>
    <x v="0"/>
    <x v="2"/>
    <x v="15"/>
    <n v="2280"/>
    <n v="889.2"/>
    <x v="2"/>
    <n v="1390.8"/>
    <n v="1"/>
    <x v="0"/>
  </r>
  <r>
    <x v="1"/>
    <x v="0"/>
    <x v="0"/>
    <n v="4268"/>
    <n v="2577.4452000000006"/>
    <x v="0"/>
    <n v="1690.5547999999994"/>
    <n v="2"/>
    <x v="1"/>
  </r>
  <r>
    <x v="1"/>
    <x v="0"/>
    <x v="1"/>
    <n v="1980"/>
    <n v="1101.672"/>
    <x v="0"/>
    <n v="878.32799999999997"/>
    <n v="2"/>
    <x v="1"/>
  </r>
  <r>
    <x v="1"/>
    <x v="0"/>
    <x v="2"/>
    <n v="3783.9999999999995"/>
    <n v="1818.1363199999998"/>
    <x v="0"/>
    <n v="1965.8636799999997"/>
    <n v="2"/>
    <x v="1"/>
  </r>
  <r>
    <x v="1"/>
    <x v="0"/>
    <x v="3"/>
    <n v="2420"/>
    <n v="1114.6519999999998"/>
    <x v="0"/>
    <n v="1305.3480000000002"/>
    <n v="2"/>
    <x v="1"/>
  </r>
  <r>
    <x v="1"/>
    <x v="0"/>
    <x v="4"/>
    <n v="924"/>
    <n v="488.98079999999999"/>
    <x v="0"/>
    <n v="435.01920000000001"/>
    <n v="2"/>
    <x v="1"/>
  </r>
  <r>
    <x v="1"/>
    <x v="0"/>
    <x v="5"/>
    <n v="3652"/>
    <n v="1893.1967999999999"/>
    <x v="0"/>
    <n v="1758.8032000000001"/>
    <n v="2"/>
    <x v="1"/>
  </r>
  <r>
    <x v="1"/>
    <x v="0"/>
    <x v="6"/>
    <n v="3652"/>
    <n v="1725.5700000000002"/>
    <x v="0"/>
    <n v="1926.4299999999998"/>
    <n v="2"/>
    <x v="1"/>
  </r>
  <r>
    <x v="1"/>
    <x v="0"/>
    <x v="7"/>
    <n v="3916"/>
    <n v="2279.5819200000005"/>
    <x v="0"/>
    <n v="1636.4180799999995"/>
    <n v="2"/>
    <x v="1"/>
  </r>
  <r>
    <x v="1"/>
    <x v="1"/>
    <x v="8"/>
    <n v="2112"/>
    <n v="1197.5040000000001"/>
    <x v="1"/>
    <n v="914.49599999999987"/>
    <n v="2"/>
    <x v="1"/>
  </r>
  <r>
    <x v="1"/>
    <x v="1"/>
    <x v="9"/>
    <n v="924"/>
    <n v="591.822"/>
    <x v="1"/>
    <n v="332.178"/>
    <n v="2"/>
    <x v="1"/>
  </r>
  <r>
    <x v="1"/>
    <x v="1"/>
    <x v="10"/>
    <n v="1716"/>
    <n v="953.23800000000017"/>
    <x v="1"/>
    <n v="762.76199999999983"/>
    <n v="2"/>
    <x v="1"/>
  </r>
  <r>
    <x v="1"/>
    <x v="1"/>
    <x v="11"/>
    <n v="1100"/>
    <n v="566.28000000000009"/>
    <x v="1"/>
    <n v="533.71999999999991"/>
    <n v="2"/>
    <x v="1"/>
  </r>
  <r>
    <x v="1"/>
    <x v="2"/>
    <x v="12"/>
    <n v="1936"/>
    <n v="745.36"/>
    <x v="2"/>
    <n v="1190.6399999999999"/>
    <n v="2"/>
    <x v="1"/>
  </r>
  <r>
    <x v="1"/>
    <x v="2"/>
    <x v="13"/>
    <n v="6424"/>
    <n v="2770.0288"/>
    <x v="2"/>
    <n v="3653.9712"/>
    <n v="2"/>
    <x v="1"/>
  </r>
  <r>
    <x v="1"/>
    <x v="2"/>
    <x v="14"/>
    <n v="1804"/>
    <n v="780.41039999999998"/>
    <x v="2"/>
    <n v="1023.5896"/>
    <n v="2"/>
    <x v="1"/>
  </r>
  <r>
    <x v="1"/>
    <x v="2"/>
    <x v="15"/>
    <n v="3388"/>
    <n v="1374.1728000000001"/>
    <x v="2"/>
    <n v="2013.8271999999999"/>
    <n v="2"/>
    <x v="1"/>
  </r>
  <r>
    <x v="2"/>
    <x v="0"/>
    <x v="0"/>
    <n v="5045.04"/>
    <n v="2955.2986663200004"/>
    <x v="0"/>
    <n v="2089.7413336799996"/>
    <n v="3"/>
    <x v="2"/>
  </r>
  <r>
    <x v="2"/>
    <x v="0"/>
    <x v="1"/>
    <n v="2802.8"/>
    <n v="1621.8570368000003"/>
    <x v="0"/>
    <n v="1180.9429631999999"/>
    <n v="3"/>
    <x v="2"/>
  </r>
  <r>
    <x v="2"/>
    <x v="0"/>
    <x v="2"/>
    <n v="4570.72"/>
    <n v="2240.062336512"/>
    <x v="0"/>
    <n v="2330.6576634880003"/>
    <n v="3"/>
    <x v="2"/>
  </r>
  <r>
    <x v="2"/>
    <x v="0"/>
    <x v="3"/>
    <n v="2285.36"/>
    <n v="1031.5840796800001"/>
    <x v="0"/>
    <n v="1253.7759203200001"/>
    <n v="3"/>
    <x v="2"/>
  </r>
  <r>
    <x v="2"/>
    <x v="0"/>
    <x v="4"/>
    <n v="1121.1199999999999"/>
    <n v="581.43076991999988"/>
    <x v="0"/>
    <n v="539.68923008000002"/>
    <n v="3"/>
    <x v="2"/>
  </r>
  <r>
    <x v="2"/>
    <x v="0"/>
    <x v="5"/>
    <n v="3492.72"/>
    <n v="1792.5197875199999"/>
    <x v="0"/>
    <n v="1700.2002124799999"/>
    <n v="3"/>
    <x v="2"/>
  </r>
  <r>
    <x v="2"/>
    <x v="0"/>
    <x v="6"/>
    <n v="3492.72"/>
    <n v="1683.3164040000001"/>
    <x v="0"/>
    <n v="1809.4035959999997"/>
    <n v="3"/>
    <x v="2"/>
  </r>
  <r>
    <x v="2"/>
    <x v="0"/>
    <x v="7"/>
    <n v="3018.4000000000005"/>
    <n v="1721.9295878400003"/>
    <x v="0"/>
    <n v="1296.4704121600003"/>
    <n v="3"/>
    <x v="2"/>
  </r>
  <r>
    <x v="2"/>
    <x v="1"/>
    <x v="8"/>
    <n v="2500.96"/>
    <n v="1432.2247632000001"/>
    <x v="1"/>
    <n v="1068.7352367999999"/>
    <n v="3"/>
    <x v="2"/>
  </r>
  <r>
    <x v="2"/>
    <x v="1"/>
    <x v="9"/>
    <n v="474.32"/>
    <n v="312.91601879999996"/>
    <x v="1"/>
    <n v="161.40398120000003"/>
    <n v="3"/>
    <x v="2"/>
  </r>
  <r>
    <x v="2"/>
    <x v="1"/>
    <x v="10"/>
    <n v="1250.48"/>
    <n v="701.58805640000014"/>
    <x v="1"/>
    <n v="548.89194359999988"/>
    <n v="3"/>
    <x v="2"/>
  </r>
  <r>
    <x v="2"/>
    <x v="1"/>
    <x v="11"/>
    <n v="646.79999999999995"/>
    <n v="342.96181919999998"/>
    <x v="1"/>
    <n v="303.83818079999998"/>
    <n v="3"/>
    <x v="2"/>
  </r>
  <r>
    <x v="2"/>
    <x v="2"/>
    <x v="12"/>
    <n v="1897.28"/>
    <n v="759.67091200000004"/>
    <x v="2"/>
    <n v="1137.6090879999999"/>
    <n v="3"/>
    <x v="2"/>
  </r>
  <r>
    <x v="2"/>
    <x v="2"/>
    <x v="13"/>
    <n v="5001.92"/>
    <n v="2243.1010201600002"/>
    <x v="2"/>
    <n v="2758.8189798399999"/>
    <n v="3"/>
    <x v="2"/>
  </r>
  <r>
    <x v="2"/>
    <x v="2"/>
    <x v="14"/>
    <n v="1336.72"/>
    <n v="595.61302416000001"/>
    <x v="2"/>
    <n v="741.10697584000002"/>
    <n v="3"/>
    <x v="2"/>
  </r>
  <r>
    <x v="2"/>
    <x v="2"/>
    <x v="15"/>
    <n v="4182.6400000000003"/>
    <n v="1713.4435718400002"/>
    <x v="2"/>
    <n v="2469.1964281600003"/>
    <n v="3"/>
    <x v="2"/>
  </r>
  <r>
    <x v="3"/>
    <x v="0"/>
    <x v="0"/>
    <n v="5730.2168000000011"/>
    <n v="3255.9636801217689"/>
    <x v="0"/>
    <n v="2474.2531198782322"/>
    <n v="4"/>
    <x v="3"/>
  </r>
  <r>
    <x v="3"/>
    <x v="0"/>
    <x v="1"/>
    <n v="3136.98"/>
    <n v="1851.5369448576002"/>
    <x v="0"/>
    <n v="1285.4430551423998"/>
    <n v="4"/>
    <x v="3"/>
  </r>
  <r>
    <x v="3"/>
    <x v="0"/>
    <x v="2"/>
    <n v="4015.3343999999997"/>
    <n v="1987.5523662618623"/>
    <x v="0"/>
    <n v="2027.7820337381374"/>
    <n v="4"/>
    <x v="3"/>
  </r>
  <r>
    <x v="3"/>
    <x v="0"/>
    <x v="3"/>
    <n v="1798.5352"/>
    <n v="795.60046272044792"/>
    <x v="0"/>
    <n v="1002.9347372795521"/>
    <n v="4"/>
    <x v="3"/>
  </r>
  <r>
    <x v="3"/>
    <x v="0"/>
    <x v="4"/>
    <n v="1505.7503999999999"/>
    <n v="765.28812445747189"/>
    <x v="0"/>
    <n v="740.462275542528"/>
    <n v="4"/>
    <x v="3"/>
  </r>
  <r>
    <x v="3"/>
    <x v="0"/>
    <x v="5"/>
    <n v="2969.6743999999999"/>
    <n v="1508.8435727016958"/>
    <x v="0"/>
    <n v="1460.830827298304"/>
    <n v="4"/>
    <x v="3"/>
  </r>
  <r>
    <x v="3"/>
    <x v="0"/>
    <x v="6"/>
    <n v="1714.8824000000002"/>
    <n v="843.01732413360014"/>
    <x v="0"/>
    <n v="871.86507586640005"/>
    <n v="4"/>
    <x v="3"/>
  </r>
  <r>
    <x v="3"/>
    <x v="0"/>
    <x v="7"/>
    <n v="1254.7919999999999"/>
    <n v="701.51411408601598"/>
    <x v="0"/>
    <n v="553.27788591398394"/>
    <n v="4"/>
    <x v="3"/>
  </r>
  <r>
    <x v="3"/>
    <x v="1"/>
    <x v="8"/>
    <n v="2425.9312"/>
    <n v="1430.93576091312"/>
    <x v="1"/>
    <n v="994.99543908687997"/>
    <n v="4"/>
    <x v="3"/>
  </r>
  <r>
    <x v="3"/>
    <x v="1"/>
    <x v="9"/>
    <n v="878.35440000000006"/>
    <n v="561.71330418588002"/>
    <x v="1"/>
    <n v="316.64109581412004"/>
    <n v="4"/>
    <x v="3"/>
  </r>
  <r>
    <x v="3"/>
    <x v="1"/>
    <x v="10"/>
    <n v="2049.4936000000002"/>
    <n v="1161.3774180654802"/>
    <x v="1"/>
    <n v="888.11618193452"/>
    <n v="4"/>
    <x v="3"/>
  </r>
  <r>
    <x v="3"/>
    <x v="1"/>
    <x v="11"/>
    <n v="1463.9240000000002"/>
    <n v="799.52402497968023"/>
    <x v="1"/>
    <n v="664.39997502031997"/>
    <n v="4"/>
    <x v="3"/>
  </r>
  <r>
    <x v="3"/>
    <x v="2"/>
    <x v="12"/>
    <n v="3513.4176000000002"/>
    <n v="1463.0433033216002"/>
    <x v="2"/>
    <n v="2050.3742966784002"/>
    <n v="4"/>
    <x v="3"/>
  </r>
  <r>
    <x v="3"/>
    <x v="2"/>
    <x v="13"/>
    <n v="4015.3343999999997"/>
    <n v="1872.6954282516479"/>
    <x v="2"/>
    <n v="2142.6389717483517"/>
    <n v="4"/>
    <x v="3"/>
  </r>
  <r>
    <x v="3"/>
    <x v="2"/>
    <x v="14"/>
    <n v="1296.6183999999998"/>
    <n v="600.85441877260791"/>
    <x v="2"/>
    <n v="695.76398122739192"/>
    <n v="4"/>
    <x v="3"/>
  </r>
  <r>
    <x v="3"/>
    <x v="2"/>
    <x v="15"/>
    <n v="4057.1608000000001"/>
    <n v="1678.6606673316483"/>
    <x v="2"/>
    <n v="2378.5001326683519"/>
    <n v="4"/>
    <x v="3"/>
  </r>
  <r>
    <x v="4"/>
    <x v="0"/>
    <x v="0"/>
    <n v="5290.6213360000002"/>
    <n v="2946.0577297856239"/>
    <x v="0"/>
    <n v="2344.5636062143763"/>
    <n v="5"/>
    <x v="4"/>
  </r>
  <r>
    <x v="4"/>
    <x v="0"/>
    <x v="1"/>
    <n v="1712.7910799999997"/>
    <n v="1031.1579553300946"/>
    <x v="0"/>
    <n v="681.6331246699051"/>
    <n v="5"/>
    <x v="4"/>
  </r>
  <r>
    <x v="4"/>
    <x v="0"/>
    <x v="2"/>
    <n v="3653.9543039999999"/>
    <n v="1772.4992002323288"/>
    <x v="0"/>
    <n v="1881.4551037676711"/>
    <n v="5"/>
    <x v="4"/>
  </r>
  <r>
    <x v="4"/>
    <x v="0"/>
    <x v="3"/>
    <n v="1636.6670319999998"/>
    <n v="731.23638528636366"/>
    <x v="0"/>
    <n v="905.43064671363618"/>
    <n v="5"/>
    <x v="4"/>
  </r>
  <r>
    <x v="4"/>
    <x v="0"/>
    <x v="4"/>
    <n v="1370.2328639999998"/>
    <n v="675.51982745861039"/>
    <x v="0"/>
    <n v="694.71303654138944"/>
    <n v="5"/>
    <x v="4"/>
  </r>
  <r>
    <x v="4"/>
    <x v="0"/>
    <x v="5"/>
    <n v="2512.0935840000002"/>
    <n v="1301.8812376900441"/>
    <x v="0"/>
    <n v="1210.212346309956"/>
    <n v="5"/>
    <x v="4"/>
  </r>
  <r>
    <x v="4"/>
    <x v="0"/>
    <x v="6"/>
    <n v="1560.5429840000002"/>
    <n v="790.16013791042349"/>
    <x v="0"/>
    <n v="770.38284608957667"/>
    <n v="5"/>
    <x v="4"/>
  </r>
  <r>
    <x v="4"/>
    <x v="0"/>
    <x v="7"/>
    <n v="1903.1012000000003"/>
    <n v="1053.3234423001531"/>
    <x v="0"/>
    <n v="849.77775769984714"/>
    <n v="5"/>
    <x v="4"/>
  </r>
  <r>
    <x v="4"/>
    <x v="1"/>
    <x v="8"/>
    <n v="1941.1632239999999"/>
    <n v="1122.095415356868"/>
    <x v="1"/>
    <n v="819.06780864313191"/>
    <n v="5"/>
    <x v="4"/>
  </r>
  <r>
    <x v="4"/>
    <x v="1"/>
    <x v="9"/>
    <n v="418.68226399999998"/>
    <n v="262.3826097241469"/>
    <x v="1"/>
    <n v="156.29965427585307"/>
    <n v="5"/>
    <x v="4"/>
  </r>
  <r>
    <x v="4"/>
    <x v="1"/>
    <x v="10"/>
    <n v="2626.2796560000006"/>
    <n v="1503.1044277782619"/>
    <x v="1"/>
    <n v="1123.1752282217387"/>
    <n v="5"/>
    <x v="4"/>
  </r>
  <r>
    <x v="4"/>
    <x v="1"/>
    <x v="11"/>
    <n v="1332.17084"/>
    <n v="749.39386861345417"/>
    <x v="1"/>
    <n v="582.77697138654582"/>
    <n v="5"/>
    <x v="4"/>
  </r>
  <r>
    <x v="4"/>
    <x v="2"/>
    <x v="12"/>
    <n v="2816.5897760000003"/>
    <n v="1208.0592396077009"/>
    <x v="2"/>
    <n v="1608.5305363922994"/>
    <n v="5"/>
    <x v="4"/>
  </r>
  <r>
    <x v="4"/>
    <x v="2"/>
    <x v="13"/>
    <n v="3653.9543039999999"/>
    <n v="1772.3189532973597"/>
    <x v="2"/>
    <n v="1881.6353507026402"/>
    <n v="5"/>
    <x v="4"/>
  </r>
  <r>
    <x v="4"/>
    <x v="2"/>
    <x v="14"/>
    <n v="1941.1632239999999"/>
    <n v="908.53258422545491"/>
    <x v="2"/>
    <n v="1032.630639774545"/>
    <n v="5"/>
    <x v="4"/>
  </r>
  <r>
    <x v="4"/>
    <x v="2"/>
    <x v="15"/>
    <n v="3692.0163280000002"/>
    <n v="1588.6844555626722"/>
    <x v="2"/>
    <n v="2103.331872437328"/>
    <n v="5"/>
    <x v="4"/>
  </r>
  <r>
    <x v="5"/>
    <x v="0"/>
    <x v="0"/>
    <n v="6475.49214312"/>
    <n v="3750.081393029966"/>
    <x v="0"/>
    <n v="2725.4107500900341"/>
    <n v="6"/>
    <x v="5"/>
  </r>
  <r>
    <x v="5"/>
    <x v="0"/>
    <x v="1"/>
    <n v="3461.7410828000006"/>
    <n v="2042.4031048117042"/>
    <x v="0"/>
    <n v="1419.3379779882964"/>
    <n v="6"/>
    <x v="5"/>
  </r>
  <r>
    <x v="5"/>
    <x v="0"/>
    <x v="2"/>
    <n v="3909.7311052800001"/>
    <n v="1915.5398856910779"/>
    <x v="0"/>
    <n v="1994.1912195889222"/>
    <n v="6"/>
    <x v="5"/>
  </r>
  <r>
    <x v="5"/>
    <x v="0"/>
    <x v="3"/>
    <n v="529.44275384000002"/>
    <n v="241.277397249302"/>
    <x v="0"/>
    <n v="288.16535659069802"/>
    <n v="6"/>
    <x v="5"/>
  </r>
  <r>
    <x v="5"/>
    <x v="0"/>
    <x v="4"/>
    <n v="2280.6764780800004"/>
    <n v="1146.8525284040652"/>
    <x v="0"/>
    <n v="1133.8239496759352"/>
    <n v="6"/>
    <x v="5"/>
  </r>
  <r>
    <x v="5"/>
    <x v="0"/>
    <x v="5"/>
    <n v="3095.20379168"/>
    <n v="1668.238508165342"/>
    <x v="0"/>
    <n v="1426.965283514658"/>
    <n v="6"/>
    <x v="5"/>
  </r>
  <r>
    <x v="5"/>
    <x v="0"/>
    <x v="6"/>
    <n v="1669.78099288"/>
    <n v="837.01663408851152"/>
    <x v="0"/>
    <n v="832.76435879148846"/>
    <n v="6"/>
    <x v="5"/>
  </r>
  <r>
    <x v="5"/>
    <x v="0"/>
    <x v="7"/>
    <n v="1629.0546271999999"/>
    <n v="874.5955206106629"/>
    <x v="0"/>
    <n v="754.45910658933701"/>
    <n v="6"/>
    <x v="5"/>
  </r>
  <r>
    <x v="5"/>
    <x v="1"/>
    <x v="8"/>
    <n v="1669.78099288"/>
    <n v="994.17873819327406"/>
    <x v="1"/>
    <n v="675.60225468672593"/>
    <n v="6"/>
    <x v="5"/>
  </r>
  <r>
    <x v="5"/>
    <x v="1"/>
    <x v="9"/>
    <n v="855.25367928000003"/>
    <n v="550.57261363682369"/>
    <x v="1"/>
    <n v="304.68106564317634"/>
    <n v="6"/>
    <x v="5"/>
  </r>
  <r>
    <x v="5"/>
    <x v="1"/>
    <x v="10"/>
    <n v="2402.8555751199997"/>
    <n v="1416.4885797305926"/>
    <x v="1"/>
    <n v="986.36699538940707"/>
    <n v="6"/>
    <x v="5"/>
  </r>
  <r>
    <x v="5"/>
    <x v="1"/>
    <x v="11"/>
    <n v="1425.4227988000002"/>
    <n v="785.81441062806823"/>
    <x v="1"/>
    <n v="639.60838817193201"/>
    <n v="6"/>
    <x v="5"/>
  </r>
  <r>
    <x v="5"/>
    <x v="2"/>
    <x v="12"/>
    <n v="2199.2237467200002"/>
    <n v="924.4004000978689"/>
    <x v="2"/>
    <n v="1274.8233466221313"/>
    <n v="6"/>
    <x v="5"/>
  </r>
  <r>
    <x v="5"/>
    <x v="2"/>
    <x v="13"/>
    <n v="3095.20379168"/>
    <n v="1516.3148651558615"/>
    <x v="2"/>
    <n v="1578.8889265241385"/>
    <n v="6"/>
    <x v="5"/>
  </r>
  <r>
    <x v="5"/>
    <x v="2"/>
    <x v="14"/>
    <n v="2077.04464968"/>
    <n v="1001.2937610748741"/>
    <x v="2"/>
    <n v="1075.750888605126"/>
    <n v="6"/>
    <x v="5"/>
  </r>
  <r>
    <x v="5"/>
    <x v="2"/>
    <x v="15"/>
    <n v="3950.4574709600001"/>
    <n v="1767.8880621501416"/>
    <x v="2"/>
    <n v="2182.5694088098585"/>
    <n v="6"/>
    <x v="5"/>
  </r>
  <r>
    <x v="6"/>
    <x v="0"/>
    <x v="0"/>
    <n v="5774.1841261104009"/>
    <n v="3377.3799075649467"/>
    <x v="0"/>
    <n v="2396.8042185454542"/>
    <n v="7"/>
    <x v="6"/>
  </r>
  <r>
    <x v="6"/>
    <x v="0"/>
    <x v="1"/>
    <n v="4361.7937643280002"/>
    <n v="2676.3650285452568"/>
    <x v="0"/>
    <n v="1685.4287357827434"/>
    <n v="7"/>
    <x v="6"/>
  </r>
  <r>
    <x v="6"/>
    <x v="0"/>
    <x v="2"/>
    <n v="4818.7435872576007"/>
    <n v="2408.1209672965392"/>
    <x v="0"/>
    <n v="2410.6226199610614"/>
    <n v="7"/>
    <x v="6"/>
  </r>
  <r>
    <x v="6"/>
    <x v="0"/>
    <x v="3"/>
    <n v="1370.8494687888001"/>
    <n v="637.21731809536425"/>
    <x v="0"/>
    <n v="733.63215069343585"/>
    <n v="7"/>
    <x v="6"/>
  </r>
  <r>
    <x v="6"/>
    <x v="0"/>
    <x v="4"/>
    <n v="3157.1078675136005"/>
    <n v="1651.0744343206866"/>
    <x v="0"/>
    <n v="1506.0334331929139"/>
    <n v="7"/>
    <x v="6"/>
  </r>
  <r>
    <x v="6"/>
    <x v="0"/>
    <x v="5"/>
    <n v="3157.1078675136005"/>
    <n v="1667.5712127620759"/>
    <x v="0"/>
    <n v="1489.5366547515246"/>
    <n v="7"/>
    <x v="6"/>
  </r>
  <r>
    <x v="6"/>
    <x v="0"/>
    <x v="6"/>
    <n v="1703.1766127376002"/>
    <n v="845.21939710257902"/>
    <x v="0"/>
    <n v="857.95721563502116"/>
    <n v="7"/>
    <x v="6"/>
  </r>
  <r>
    <x v="6"/>
    <x v="0"/>
    <x v="7"/>
    <n v="1246.2267898079999"/>
    <n v="655.68426180181393"/>
    <x v="0"/>
    <n v="590.54252800618599"/>
    <n v="7"/>
    <x v="6"/>
  </r>
  <r>
    <x v="6"/>
    <x v="1"/>
    <x v="8"/>
    <n v="1287.7676828016001"/>
    <n v="743.72814025905336"/>
    <x v="1"/>
    <n v="544.03954254254677"/>
    <n v="7"/>
    <x v="6"/>
  </r>
  <r>
    <x v="6"/>
    <x v="1"/>
    <x v="9"/>
    <n v="456.94982292960003"/>
    <n v="271.96108163047626"/>
    <x v="1"/>
    <n v="184.98874129912377"/>
    <n v="7"/>
    <x v="6"/>
  </r>
  <r>
    <x v="6"/>
    <x v="1"/>
    <x v="10"/>
    <n v="2035.5037566864003"/>
    <n v="1247.9312403988549"/>
    <x v="1"/>
    <n v="787.57251628754534"/>
    <n v="7"/>
    <x v="6"/>
  </r>
  <r>
    <x v="6"/>
    <x v="1"/>
    <x v="11"/>
    <n v="1453.9312547760003"/>
    <n v="825.57661980584851"/>
    <x v="1"/>
    <n v="628.35463497015178"/>
    <n v="7"/>
    <x v="6"/>
  </r>
  <r>
    <x v="6"/>
    <x v="2"/>
    <x v="12"/>
    <n v="1412.3903617824001"/>
    <n v="611.4805935491836"/>
    <x v="2"/>
    <n v="800.90976823321648"/>
    <n v="7"/>
    <x v="6"/>
  </r>
  <r>
    <x v="6"/>
    <x v="2"/>
    <x v="13"/>
    <n v="3157.1078675136005"/>
    <n v="1515.7083392097993"/>
    <x v="2"/>
    <n v="1641.3995283038012"/>
    <n v="7"/>
    <x v="6"/>
  </r>
  <r>
    <x v="6"/>
    <x v="2"/>
    <x v="14"/>
    <n v="2533.9944726096001"/>
    <n v="1233.7941723964598"/>
    <x v="2"/>
    <n v="1300.2003002131403"/>
    <n v="7"/>
    <x v="6"/>
  </r>
  <r>
    <x v="6"/>
    <x v="2"/>
    <x v="15"/>
    <n v="4444.8755503152006"/>
    <n v="2048.8218783109123"/>
    <x v="2"/>
    <n v="2396.0536720042883"/>
    <n v="7"/>
    <x v="6"/>
  </r>
  <r>
    <x v="7"/>
    <x v="0"/>
    <x v="0"/>
    <n v="6869.2020654216976"/>
    <n v="4098.2245492463198"/>
    <x v="0"/>
    <n v="2770.9775161753778"/>
    <n v="8"/>
    <x v="7"/>
  </r>
  <r>
    <x v="7"/>
    <x v="0"/>
    <x v="1"/>
    <n v="5400.3160891680009"/>
    <n v="3446.1385891363693"/>
    <x v="0"/>
    <n v="1954.1775000316316"/>
    <n v="8"/>
    <x v="7"/>
  </r>
  <r>
    <x v="7"/>
    <x v="0"/>
    <x v="2"/>
    <n v="5875.5439050147861"/>
    <n v="2994.9717431613021"/>
    <x v="0"/>
    <n v="2880.572161853484"/>
    <n v="8"/>
    <x v="7"/>
  </r>
  <r>
    <x v="7"/>
    <x v="0"/>
    <x v="3"/>
    <n v="2289.7340218072322"/>
    <n v="1043.0590970287317"/>
    <x v="0"/>
    <n v="1246.6749247785006"/>
    <n v="8"/>
    <x v="7"/>
  </r>
  <r>
    <x v="7"/>
    <x v="0"/>
    <x v="4"/>
    <n v="1987.3163208138244"/>
    <n v="1080.8802233607594"/>
    <x v="0"/>
    <n v="906.43609745306503"/>
    <n v="8"/>
    <x v="7"/>
  </r>
  <r>
    <x v="7"/>
    <x v="0"/>
    <x v="5"/>
    <n v="3283.3921822141447"/>
    <n v="1751.6168018852845"/>
    <x v="0"/>
    <n v="1531.7753803288601"/>
    <n v="8"/>
    <x v="7"/>
  </r>
  <r>
    <x v="7"/>
    <x v="0"/>
    <x v="6"/>
    <n v="1771.3036772471044"/>
    <n v="852.65732779708185"/>
    <x v="0"/>
    <n v="918.64634945002251"/>
    <n v="8"/>
    <x v="7"/>
  </r>
  <r>
    <x v="7"/>
    <x v="0"/>
    <x v="7"/>
    <n v="1296.0758614003203"/>
    <n v="709.18809756484222"/>
    <x v="0"/>
    <n v="586.88776383547804"/>
    <n v="8"/>
    <x v="7"/>
  </r>
  <r>
    <x v="7"/>
    <x v="1"/>
    <x v="8"/>
    <n v="1339.2783901136643"/>
    <n v="796.68158384549804"/>
    <x v="1"/>
    <n v="542.59680626816623"/>
    <n v="8"/>
    <x v="7"/>
  </r>
  <r>
    <x v="7"/>
    <x v="1"/>
    <x v="9"/>
    <n v="475.22781584678404"/>
    <n v="288.85036702148852"/>
    <x v="1"/>
    <n v="186.37744882529552"/>
    <n v="8"/>
    <x v="7"/>
  </r>
  <r>
    <x v="7"/>
    <x v="1"/>
    <x v="10"/>
    <n v="2116.9239069538562"/>
    <n v="1271.8915202145129"/>
    <x v="1"/>
    <n v="845.03238673934334"/>
    <n v="8"/>
    <x v="7"/>
  </r>
  <r>
    <x v="7"/>
    <x v="1"/>
    <x v="11"/>
    <n v="1080.0632178336002"/>
    <n v="631.68405366858929"/>
    <x v="1"/>
    <n v="448.37916416501093"/>
    <n v="8"/>
    <x v="7"/>
  </r>
  <r>
    <x v="7"/>
    <x v="2"/>
    <x v="12"/>
    <n v="1036.8606891202562"/>
    <n v="453.38768150404417"/>
    <x v="2"/>
    <n v="583.47300761621204"/>
    <n v="8"/>
    <x v="7"/>
  </r>
  <r>
    <x v="7"/>
    <x v="2"/>
    <x v="13"/>
    <n v="2851.3668950807046"/>
    <n v="1409.9916712560719"/>
    <x v="2"/>
    <n v="1441.3752238246327"/>
    <n v="8"/>
    <x v="7"/>
  </r>
  <r>
    <x v="7"/>
    <x v="2"/>
    <x v="14"/>
    <n v="2635.3542515139843"/>
    <n v="1257.4830205064718"/>
    <x v="2"/>
    <n v="1377.8712310075125"/>
    <n v="8"/>
    <x v="7"/>
  </r>
  <r>
    <x v="7"/>
    <x v="2"/>
    <x v="15"/>
    <n v="2894.5694237940488"/>
    <n v="1374.2501470572479"/>
    <x v="2"/>
    <n v="1520.3192767368009"/>
    <n v="8"/>
    <x v="7"/>
  </r>
  <r>
    <x v="8"/>
    <x v="0"/>
    <x v="0"/>
    <n v="4747.525880309373"/>
    <n v="2775.7661497002796"/>
    <x v="0"/>
    <n v="1971.7597306090934"/>
    <n v="9"/>
    <x v="8"/>
  </r>
  <r>
    <x v="8"/>
    <x v="0"/>
    <x v="1"/>
    <n v="4555.7066528221258"/>
    <n v="2819.9476383815781"/>
    <x v="0"/>
    <n v="1735.7590144405476"/>
    <n v="9"/>
    <x v="8"/>
  </r>
  <r>
    <x v="8"/>
    <x v="0"/>
    <x v="2"/>
    <n v="5562.7575971301749"/>
    <n v="2948.9548832016703"/>
    <x v="0"/>
    <n v="2613.8027139285045"/>
    <n v="9"/>
    <x v="8"/>
  </r>
  <r>
    <x v="8"/>
    <x v="0"/>
    <x v="3"/>
    <n v="3980.2489703603837"/>
    <n v="1849.4146283290984"/>
    <x v="0"/>
    <n v="2130.8343420312854"/>
    <n v="9"/>
    <x v="8"/>
  </r>
  <r>
    <x v="8"/>
    <x v="0"/>
    <x v="4"/>
    <n v="2685.4691848214638"/>
    <n v="1519.0220711188913"/>
    <x v="0"/>
    <n v="1166.4471137025726"/>
    <n v="9"/>
    <x v="8"/>
  </r>
  <r>
    <x v="8"/>
    <x v="0"/>
    <x v="5"/>
    <n v="2685.4691848214638"/>
    <n v="1475.6173081229601"/>
    <x v="0"/>
    <n v="1209.8518766985037"/>
    <n v="9"/>
    <x v="8"/>
  </r>
  <r>
    <x v="8"/>
    <x v="0"/>
    <x v="6"/>
    <n v="1966.147081744286"/>
    <n v="965.37862653185607"/>
    <x v="0"/>
    <n v="1000.7684552124299"/>
    <n v="9"/>
    <x v="8"/>
  </r>
  <r>
    <x v="8"/>
    <x v="0"/>
    <x v="7"/>
    <n v="1438.6442061543555"/>
    <n v="795.07077617994469"/>
    <x v="0"/>
    <n v="643.57342997441083"/>
    <n v="9"/>
    <x v="8"/>
  </r>
  <r>
    <x v="8"/>
    <x v="1"/>
    <x v="8"/>
    <n v="2445.6951504624044"/>
    <n v="1513.0371045146255"/>
    <x v="1"/>
    <n v="932.65804594777887"/>
    <n v="9"/>
    <x v="8"/>
  </r>
  <r>
    <x v="8"/>
    <x v="1"/>
    <x v="9"/>
    <n v="1007.0509443080489"/>
    <n v="599.85818310595278"/>
    <x v="1"/>
    <n v="407.19276120209611"/>
    <n v="9"/>
    <x v="8"/>
  </r>
  <r>
    <x v="8"/>
    <x v="1"/>
    <x v="10"/>
    <n v="2829.3336054368992"/>
    <n v="1750.9196107880391"/>
    <x v="1"/>
    <n v="1078.4139946488601"/>
    <n v="9"/>
    <x v="8"/>
  </r>
  <r>
    <x v="8"/>
    <x v="1"/>
    <x v="11"/>
    <n v="2157.9663092315332"/>
    <n v="1274.7257866221396"/>
    <x v="1"/>
    <n v="883.24052260939357"/>
    <n v="9"/>
    <x v="8"/>
  </r>
  <r>
    <x v="8"/>
    <x v="2"/>
    <x v="12"/>
    <n v="2110.0115023597214"/>
    <n v="913.41749254212255"/>
    <x v="2"/>
    <n v="1196.5940098175988"/>
    <n v="9"/>
    <x v="8"/>
  </r>
  <r>
    <x v="8"/>
    <x v="2"/>
    <x v="13"/>
    <n v="3165.0172535395823"/>
    <n v="1612.0434777470671"/>
    <x v="2"/>
    <n v="1552.9737757925152"/>
    <n v="9"/>
    <x v="8"/>
  </r>
  <r>
    <x v="8"/>
    <x v="2"/>
    <x v="14"/>
    <n v="3404.7912878986413"/>
    <n v="1673.3656385491558"/>
    <x v="2"/>
    <n v="1731.4256493494854"/>
    <n v="9"/>
    <x v="8"/>
  </r>
  <r>
    <x v="8"/>
    <x v="2"/>
    <x v="15"/>
    <n v="3212.9720604113941"/>
    <n v="1494.9093099688741"/>
    <x v="2"/>
    <n v="1718.0627504425199"/>
    <n v="9"/>
    <x v="8"/>
  </r>
  <r>
    <x v="9"/>
    <x v="0"/>
    <x v="0"/>
    <n v="5174.8032095372164"/>
    <n v="3125.0636582395255"/>
    <x v="0"/>
    <n v="2049.7395512976909"/>
    <n v="10"/>
    <x v="9"/>
  </r>
  <r>
    <x v="9"/>
    <x v="0"/>
    <x v="1"/>
    <n v="4510.1495862939037"/>
    <n v="2509.4472298139281"/>
    <x v="0"/>
    <n v="2000.7023564799756"/>
    <n v="10"/>
    <x v="9"/>
  </r>
  <r>
    <x v="9"/>
    <x v="0"/>
    <x v="2"/>
    <n v="6456.6351972207485"/>
    <n v="3102.2840795606253"/>
    <x v="0"/>
    <n v="3354.3511176601232"/>
    <n v="10"/>
    <x v="9"/>
  </r>
  <r>
    <x v="9"/>
    <x v="0"/>
    <x v="3"/>
    <n v="2990.941304594905"/>
    <n v="1377.6275648964131"/>
    <x v="0"/>
    <n v="1613.3137396984919"/>
    <n v="10"/>
    <x v="9"/>
  </r>
  <r>
    <x v="9"/>
    <x v="0"/>
    <x v="4"/>
    <n v="2183.8619049423119"/>
    <n v="1155.6997200954715"/>
    <x v="0"/>
    <n v="1028.1621848468403"/>
    <n v="10"/>
    <x v="9"/>
  </r>
  <r>
    <x v="9"/>
    <x v="0"/>
    <x v="5"/>
    <n v="1709.1093169113742"/>
    <n v="886.00226988685631"/>
    <x v="0"/>
    <n v="823.1070470245179"/>
    <n v="10"/>
    <x v="9"/>
  </r>
  <r>
    <x v="9"/>
    <x v="0"/>
    <x v="6"/>
    <n v="996.9804348649684"/>
    <n v="471.0732554736976"/>
    <x v="0"/>
    <n v="525.9071793912708"/>
    <n v="10"/>
    <x v="9"/>
  </r>
  <r>
    <x v="9"/>
    <x v="0"/>
    <x v="7"/>
    <n v="1424.2577640928118"/>
    <n v="829.08892963370772"/>
    <x v="0"/>
    <n v="595.16883445910412"/>
    <n v="10"/>
    <x v="9"/>
  </r>
  <r>
    <x v="9"/>
    <x v="1"/>
    <x v="8"/>
    <n v="2895.9907869887174"/>
    <n v="1642.0267762226031"/>
    <x v="1"/>
    <n v="1253.9640107661144"/>
    <n v="10"/>
    <x v="9"/>
  </r>
  <r>
    <x v="9"/>
    <x v="1"/>
    <x v="9"/>
    <n v="1329.3072464866245"/>
    <n v="851.42129137468294"/>
    <x v="1"/>
    <n v="477.8859551119416"/>
    <n v="10"/>
    <x v="9"/>
  </r>
  <r>
    <x v="9"/>
    <x v="1"/>
    <x v="10"/>
    <n v="2801.0402693825299"/>
    <n v="1555.9778696419958"/>
    <x v="1"/>
    <n v="1245.0623997405341"/>
    <n v="10"/>
    <x v="9"/>
  </r>
  <r>
    <x v="9"/>
    <x v="1"/>
    <x v="11"/>
    <n v="2326.2876813515927"/>
    <n v="1197.5728983598001"/>
    <x v="1"/>
    <n v="1128.7147829917926"/>
    <n v="10"/>
    <x v="9"/>
  </r>
  <r>
    <x v="9"/>
    <x v="2"/>
    <x v="12"/>
    <n v="2326.2876813515927"/>
    <n v="895.62075732036317"/>
    <x v="2"/>
    <n v="1430.6669240312294"/>
    <n v="10"/>
    <x v="9"/>
  </r>
  <r>
    <x v="9"/>
    <x v="2"/>
    <x v="13"/>
    <n v="3798.0207042474985"/>
    <n v="1637.7065276715214"/>
    <x v="2"/>
    <n v="2160.3141765759774"/>
    <n v="10"/>
    <x v="9"/>
  </r>
  <r>
    <x v="9"/>
    <x v="2"/>
    <x v="14"/>
    <n v="3370.7433750196546"/>
    <n v="1458.1835840335025"/>
    <x v="2"/>
    <n v="1912.5597909861522"/>
    <n v="10"/>
    <x v="9"/>
  </r>
  <r>
    <x v="9"/>
    <x v="2"/>
    <x v="15"/>
    <n v="3180.8423398072805"/>
    <n v="1290.149653025833"/>
    <x v="2"/>
    <n v="1890.6926867814475"/>
    <n v="10"/>
    <x v="9"/>
  </r>
  <r>
    <x v="10"/>
    <x v="0"/>
    <x v="0"/>
    <n v="6335.0985346848274"/>
    <n v="3527.6699695110847"/>
    <x v="0"/>
    <n v="2807.4285651737428"/>
    <n v="11"/>
    <x v="10"/>
  </r>
  <r>
    <x v="10"/>
    <x v="0"/>
    <x v="1"/>
    <n v="5241.2685718615476"/>
    <n v="3155.4203235905684"/>
    <x v="0"/>
    <n v="2085.8482482709792"/>
    <n v="11"/>
    <x v="10"/>
  </r>
  <r>
    <x v="10"/>
    <x v="0"/>
    <x v="2"/>
    <n v="3919.5573667834178"/>
    <n v="1901.3407721828864"/>
    <x v="0"/>
    <n v="2018.2165946005314"/>
    <n v="11"/>
    <x v="10"/>
  </r>
  <r>
    <x v="10"/>
    <x v="0"/>
    <x v="3"/>
    <n v="3327.0661369208083"/>
    <n v="1486.4793925724032"/>
    <x v="0"/>
    <n v="1840.5867443484051"/>
    <n v="11"/>
    <x v="10"/>
  </r>
  <r>
    <x v="10"/>
    <x v="0"/>
    <x v="4"/>
    <n v="2552.2699132543189"/>
    <n v="1258.2598014736861"/>
    <x v="0"/>
    <n v="1294.0101117806328"/>
    <n v="11"/>
    <x v="10"/>
  </r>
  <r>
    <x v="10"/>
    <x v="0"/>
    <x v="5"/>
    <n v="1640.7449442349191"/>
    <n v="850.30871156201283"/>
    <x v="0"/>
    <n v="790.43623267290627"/>
    <n v="11"/>
    <x v="10"/>
  </r>
  <r>
    <x v="10"/>
    <x v="0"/>
    <x v="6"/>
    <n v="957.10121747036965"/>
    <n v="484.61544330689281"/>
    <x v="0"/>
    <n v="472.48577416347683"/>
    <n v="11"/>
    <x v="10"/>
  </r>
  <r>
    <x v="10"/>
    <x v="0"/>
    <x v="7"/>
    <n v="1367.2874535290991"/>
    <n v="756.76266042241014"/>
    <x v="0"/>
    <n v="610.524793106689"/>
    <n v="11"/>
    <x v="10"/>
  </r>
  <r>
    <x v="10"/>
    <x v="1"/>
    <x v="8"/>
    <n v="2780.1511555091688"/>
    <n v="1607.0749883503549"/>
    <x v="1"/>
    <n v="1173.0761671588139"/>
    <n v="11"/>
    <x v="10"/>
  </r>
  <r>
    <x v="10"/>
    <x v="1"/>
    <x v="9"/>
    <n v="2187.6599256465588"/>
    <n v="1370.9773970269669"/>
    <x v="1"/>
    <n v="816.68252861959195"/>
    <n v="11"/>
    <x v="10"/>
  </r>
  <r>
    <x v="10"/>
    <x v="1"/>
    <x v="10"/>
    <n v="2688.9986586072287"/>
    <n v="1539.0005328672169"/>
    <x v="1"/>
    <n v="1149.9981257400118"/>
    <n v="11"/>
    <x v="10"/>
  </r>
  <r>
    <x v="10"/>
    <x v="1"/>
    <x v="11"/>
    <n v="2233.2361740975293"/>
    <n v="1256.2754308857691"/>
    <x v="1"/>
    <n v="976.96074321176025"/>
    <n v="11"/>
    <x v="10"/>
  </r>
  <r>
    <x v="10"/>
    <x v="2"/>
    <x v="12"/>
    <n v="3144.7611431169285"/>
    <n v="1348.8147218573445"/>
    <x v="2"/>
    <n v="1795.946421259584"/>
    <n v="11"/>
    <x v="10"/>
  </r>
  <r>
    <x v="10"/>
    <x v="2"/>
    <x v="13"/>
    <n v="2734.5749070581983"/>
    <n v="1326.3819231907426"/>
    <x v="2"/>
    <n v="1408.1929838674557"/>
    <n v="11"/>
    <x v="10"/>
  </r>
  <r>
    <x v="10"/>
    <x v="2"/>
    <x v="14"/>
    <n v="2324.3886709994686"/>
    <n v="1087.8955565910298"/>
    <x v="2"/>
    <n v="1236.4931144084387"/>
    <n v="11"/>
    <x v="10"/>
  </r>
  <r>
    <x v="10"/>
    <x v="2"/>
    <x v="15"/>
    <n v="2142.0836771955892"/>
    <n v="921.74430938084436"/>
    <x v="2"/>
    <n v="1220.3393678147449"/>
    <n v="11"/>
    <x v="10"/>
  </r>
  <r>
    <x v="11"/>
    <x v="0"/>
    <x v="0"/>
    <n v="5965.9309222319716"/>
    <n v="3630.5117855577018"/>
    <x v="0"/>
    <n v="2335.4191366742698"/>
    <n v="12"/>
    <x v="11"/>
  </r>
  <r>
    <x v="11"/>
    <x v="0"/>
    <x v="1"/>
    <n v="4762.7179631263634"/>
    <n v="3160.8345375591989"/>
    <x v="0"/>
    <n v="1601.8834255671645"/>
    <n v="12"/>
    <x v="11"/>
  </r>
  <r>
    <x v="11"/>
    <x v="0"/>
    <x v="2"/>
    <n v="5314.1905693831004"/>
    <n v="2763.0067730550536"/>
    <x v="0"/>
    <n v="2551.1837963280468"/>
    <n v="12"/>
    <x v="11"/>
  </r>
  <r>
    <x v="11"/>
    <x v="0"/>
    <x v="3"/>
    <n v="4161.1114835735598"/>
    <n v="1857.630380842711"/>
    <x v="0"/>
    <n v="2303.4811027308488"/>
    <n v="12"/>
    <x v="11"/>
  </r>
  <r>
    <x v="11"/>
    <x v="0"/>
    <x v="4"/>
    <n v="1804.8194386584114"/>
    <n v="1020.8869933053431"/>
    <x v="0"/>
    <n v="783.93244535306826"/>
    <n v="12"/>
    <x v="11"/>
  </r>
  <r>
    <x v="11"/>
    <x v="0"/>
    <x v="5"/>
    <n v="802.1419727370718"/>
    <n v="432.20417536480119"/>
    <x v="0"/>
    <n v="369.93779737227061"/>
    <n v="12"/>
    <x v="11"/>
  </r>
  <r>
    <x v="11"/>
    <x v="0"/>
    <x v="6"/>
    <n v="551.47260625673675"/>
    <n v="257.49997016260198"/>
    <x v="0"/>
    <n v="293.97263609413477"/>
    <n v="12"/>
    <x v="11"/>
  </r>
  <r>
    <x v="11"/>
    <x v="0"/>
    <x v="7"/>
    <n v="752.00809944100467"/>
    <n v="427.94393264333848"/>
    <x v="0"/>
    <n v="324.06416679766619"/>
    <n v="12"/>
    <x v="11"/>
  </r>
  <r>
    <x v="11"/>
    <x v="1"/>
    <x v="8"/>
    <n v="2055.4888051387466"/>
    <n v="1259.4074477802305"/>
    <x v="1"/>
    <n v="796.08135735851602"/>
    <n v="12"/>
    <x v="11"/>
  </r>
  <r>
    <x v="11"/>
    <x v="1"/>
    <x v="9"/>
    <n v="2406.425918211215"/>
    <n v="1448.034009461981"/>
    <x v="1"/>
    <n v="958.39190874923406"/>
    <n v="12"/>
    <x v="11"/>
  </r>
  <r>
    <x v="11"/>
    <x v="1"/>
    <x v="10"/>
    <n v="3960.5759903892917"/>
    <n v="2332.0037818922497"/>
    <x v="1"/>
    <n v="1628.5722084970421"/>
    <n v="12"/>
    <x v="11"/>
  </r>
  <r>
    <x v="11"/>
    <x v="1"/>
    <x v="11"/>
    <n v="2957.898524467952"/>
    <n v="1781.8503754296369"/>
    <x v="1"/>
    <n v="1176.0481490383152"/>
    <n v="12"/>
    <x v="11"/>
  </r>
  <r>
    <x v="11"/>
    <x v="2"/>
    <x v="12"/>
    <n v="4461.9147233499616"/>
    <n v="1970.5703617106738"/>
    <x v="2"/>
    <n v="2491.3443616392879"/>
    <n v="12"/>
    <x v="11"/>
  </r>
  <r>
    <x v="11"/>
    <x v="2"/>
    <x v="13"/>
    <n v="3459.2372574286223"/>
    <n v="1761.8990394384348"/>
    <x v="2"/>
    <n v="1697.3382179901876"/>
    <n v="12"/>
    <x v="11"/>
  </r>
  <r>
    <x v="11"/>
    <x v="2"/>
    <x v="14"/>
    <n v="3559.5050040207557"/>
    <n v="1664.4808793218765"/>
    <x v="2"/>
    <n v="1895.0241246988792"/>
    <n v="12"/>
    <x v="11"/>
  </r>
  <r>
    <x v="11"/>
    <x v="2"/>
    <x v="15"/>
    <n v="3158.4340176522201"/>
    <n v="1544.5104646224395"/>
    <x v="2"/>
    <n v="1613.9235530297806"/>
    <n v="1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A74AD-06A9-4231-9EBF-A3F4AB3F6FDB}" name="PivotTable55" cacheId="8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6">
  <location ref="I41:J60" firstHeaderRow="1" firstDataRow="1" firstDataCol="1"/>
  <pivotFields count="10"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17">
        <item x="1"/>
        <item x="6"/>
        <item x="9"/>
        <item x="4"/>
        <item x="7"/>
        <item x="5"/>
        <item x="14"/>
        <item x="0"/>
        <item x="10"/>
        <item x="8"/>
        <item x="3"/>
        <item x="15"/>
        <item x="2"/>
        <item x="12"/>
        <item x="13"/>
        <item x="11"/>
        <item t="default"/>
      </items>
    </pivotField>
    <pivotField numFmtId="166" showAll="0"/>
    <pivotField numFmtId="166" showAll="0"/>
    <pivotField showAll="0"/>
    <pivotField dataField="1" numFmtId="166" showAll="0"/>
    <pivotField numFmtId="166" showAll="0"/>
    <pivotField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2"/>
  </rowFields>
  <rowItems count="19">
    <i>
      <x/>
    </i>
    <i r="1">
      <x v="2"/>
    </i>
    <i r="1">
      <x v="8"/>
    </i>
    <i r="1">
      <x v="9"/>
    </i>
    <i r="1">
      <x v="15"/>
    </i>
    <i>
      <x v="1"/>
    </i>
    <i r="1">
      <x v="6"/>
    </i>
    <i r="1">
      <x v="11"/>
    </i>
    <i r="1">
      <x v="13"/>
    </i>
    <i r="1">
      <x v="14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2"/>
    </i>
  </rowItems>
  <colItems count="1">
    <i/>
  </colItems>
  <dataFields count="1">
    <dataField name="Sum of Profit" fld="6" baseField="0" baseItem="0"/>
  </dataFields>
  <chartFormats count="5"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B69F9-1D3A-4BB7-8346-EDF2880B86F3}" name="PivotTable45" cacheId="8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D10:E26" firstHeaderRow="1" firstDataRow="1" firstDataCol="1"/>
  <pivotFields count="10"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17">
        <item x="1"/>
        <item x="6"/>
        <item x="9"/>
        <item x="4"/>
        <item x="7"/>
        <item x="5"/>
        <item x="14"/>
        <item x="0"/>
        <item x="10"/>
        <item x="8"/>
        <item x="3"/>
        <item x="15"/>
        <item x="2"/>
        <item x="12"/>
        <item x="13"/>
        <item x="11"/>
        <item t="default"/>
      </items>
    </pivotField>
    <pivotField numFmtId="166" showAll="0"/>
    <pivotField dataField="1" numFmtId="166" showAll="0"/>
    <pivotField showAll="0"/>
    <pivotField numFmtId="166" showAll="0"/>
    <pivotField numFmtId="166" showAll="0"/>
    <pivotField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Sum of Cogs ($ 000')" fld="4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54D53E-D02B-485C-9B29-1752AE30D4F6}" name="PivotTable44" cacheId="8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D3:E6" firstHeaderRow="1" firstDataRow="1" firstDataCol="1"/>
  <pivotFields count="10"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numFmtId="166" showAll="0"/>
    <pivotField dataField="1" numFmtId="166" showAll="0"/>
    <pivotField showAll="0"/>
    <pivotField numFmtId="166" showAll="0"/>
    <pivotField numFmtId="166" showAll="0"/>
    <pivotField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Sum of Cogs ($ 000')" fld="4" baseField="0" baseItem="0"/>
  </dataField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678D50-DCA6-4A31-85A3-C5251192C434}" name="PivotTable43" cacheId="8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>
  <location ref="A3:B15" firstHeaderRow="1" firstDataRow="1" firstDataCol="1"/>
  <pivotFields count="10"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66" showAll="0"/>
    <pivotField dataField="1" numFmtId="166" showAll="0"/>
    <pivotField showAll="0"/>
    <pivotField numFmtId="166" showAll="0"/>
    <pivotField numFmtId="166" showAll="0"/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Cogs ($ 000')" fld="4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9BBEB-4B8F-4FE6-A4E4-331171B0830E}" name="PivotTable54" cacheId="8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0">
  <location ref="A33:B49" firstHeaderRow="1" firstDataRow="1" firstDataCol="1"/>
  <pivotFields count="10"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17">
        <item x="1"/>
        <item x="6"/>
        <item x="9"/>
        <item x="4"/>
        <item x="7"/>
        <item x="5"/>
        <item x="14"/>
        <item x="0"/>
        <item x="10"/>
        <item x="8"/>
        <item x="3"/>
        <item x="15"/>
        <item x="2"/>
        <item x="12"/>
        <item x="13"/>
        <item x="11"/>
        <item t="default"/>
      </items>
    </pivotField>
    <pivotField numFmtId="166" showAll="0"/>
    <pivotField numFmtId="166" showAll="0"/>
    <pivotField showAll="0"/>
    <pivotField dataField="1" numFmtId="166" showAll="0"/>
    <pivotField numFmtId="166" showAll="0"/>
    <pivotField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Sum of Profit" fld="6" baseField="0" baseItem="0"/>
  </dataField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71D3A7-9F9E-42C7-AF41-BF05A4CBB943}" name="PivotTable53" cacheId="8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0">
  <location ref="G51:H54" firstHeaderRow="1" firstDataRow="1" firstDataCol="1"/>
  <pivotFields count="10"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17">
        <item x="1"/>
        <item x="6"/>
        <item x="9"/>
        <item x="4"/>
        <item x="7"/>
        <item x="5"/>
        <item x="14"/>
        <item x="0"/>
        <item x="10"/>
        <item x="8"/>
        <item x="3"/>
        <item x="15"/>
        <item x="2"/>
        <item x="12"/>
        <item x="13"/>
        <item x="11"/>
        <item t="default"/>
      </items>
    </pivotField>
    <pivotField numFmtId="166" showAll="0"/>
    <pivotField numFmtId="166" showAll="0"/>
    <pivotField showAll="0">
      <items count="4">
        <item x="1"/>
        <item x="2"/>
        <item x="0"/>
        <item t="default"/>
      </items>
    </pivotField>
    <pivotField dataField="1" numFmtId="166" showAll="0"/>
    <pivotField numFmtId="166" showAll="0"/>
    <pivotField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A9819-DF8E-466B-82EB-C5166F8F0127}" name="PivotTable52" cacheId="8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3">
  <location ref="D51:E71" firstHeaderRow="1" firstDataRow="1" firstDataCol="1"/>
  <pivotFields count="10"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17">
        <item x="1"/>
        <item x="6"/>
        <item x="9"/>
        <item x="4"/>
        <item x="7"/>
        <item x="5"/>
        <item x="14"/>
        <item x="0"/>
        <item x="10"/>
        <item x="8"/>
        <item x="3"/>
        <item x="15"/>
        <item x="2"/>
        <item x="12"/>
        <item x="13"/>
        <item x="11"/>
        <item t="default"/>
      </items>
    </pivotField>
    <pivotField numFmtId="166" showAll="0"/>
    <pivotField numFmtId="166" showAll="0"/>
    <pivotField showAll="0"/>
    <pivotField dataField="1" numFmtId="166" showAll="0"/>
    <pivotField numFmtId="166" showAll="0"/>
    <pivotField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 sortType="ascending">
      <items count="15">
        <item sd="0" x="0"/>
        <item sd="0" x="1"/>
        <item x="2"/>
        <item sd="0" x="3"/>
        <item sd="0" x="4"/>
        <item sd="0" x="5"/>
        <item sd="0" x="6"/>
        <item sd="0" x="7"/>
        <item sd="0" x="8"/>
        <item x="9"/>
        <item x="10"/>
        <item x="11"/>
        <item x="12"/>
        <item sd="0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9"/>
    <field x="1"/>
  </rowFields>
  <rowItems count="20">
    <i>
      <x v="11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0"/>
    </i>
    <i r="1">
      <x/>
    </i>
    <i r="1">
      <x v="1"/>
    </i>
    <i r="1">
      <x v="2"/>
    </i>
  </rowItems>
  <colItems count="1">
    <i/>
  </colItems>
  <dataFields count="1">
    <dataField name="Sum of Profit" fld="6" baseField="0" baseItem="0"/>
  </dataFields>
  <chartFormats count="5"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7B648-1BFC-4907-82A9-A95F84F7C465}" name="PivotTable51" cacheId="8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0">
  <location ref="D38:E41" firstHeaderRow="1" firstDataRow="1" firstDataCol="1"/>
  <pivotFields count="10"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17">
        <item x="1"/>
        <item x="6"/>
        <item x="9"/>
        <item x="4"/>
        <item x="7"/>
        <item x="5"/>
        <item x="14"/>
        <item x="0"/>
        <item x="10"/>
        <item x="8"/>
        <item x="3"/>
        <item x="15"/>
        <item x="2"/>
        <item x="12"/>
        <item x="13"/>
        <item x="11"/>
        <item t="default"/>
      </items>
    </pivotField>
    <pivotField numFmtId="166" showAll="0"/>
    <pivotField numFmtId="166" showAll="0"/>
    <pivotField showAll="0"/>
    <pivotField dataField="1" numFmtId="166" showAll="0"/>
    <pivotField numFmtId="166" showAll="0"/>
    <pivotField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Sum of Profit" fld="6" baseField="0" baseItem="0"/>
  </dataFields>
  <chartFormats count="5"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9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9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7C32C-E255-4BD0-BEA4-5998FC479134}" name="PivotTable50" cacheId="8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5">
  <location ref="D32:E35" firstHeaderRow="1" firstDataRow="1" firstDataCol="1"/>
  <pivotFields count="10"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7">
        <item x="1"/>
        <item x="6"/>
        <item x="9"/>
        <item x="4"/>
        <item x="7"/>
        <item x="5"/>
        <item x="14"/>
        <item x="0"/>
        <item x="10"/>
        <item x="8"/>
        <item x="3"/>
        <item x="15"/>
        <item x="2"/>
        <item x="12"/>
        <item x="13"/>
        <item x="11"/>
        <item t="default"/>
      </items>
    </pivotField>
    <pivotField dataField="1" numFmtId="166" showAll="0"/>
    <pivotField numFmtId="166" showAll="0"/>
    <pivotField showAll="0"/>
    <pivotField numFmtId="166" showAll="0"/>
    <pivotField numFmtId="166" showAll="0"/>
    <pivotField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Sum of Revenue ($ 000')" fld="3" baseField="0" baseItem="0"/>
  </dataField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AD8D8-40AF-4E56-A704-64282C599D01}" name="PivotTable48" cacheId="8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>
  <location ref="G32:H48" firstHeaderRow="1" firstDataRow="1" firstDataCol="1"/>
  <pivotFields count="10"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17">
        <item x="1"/>
        <item x="6"/>
        <item x="9"/>
        <item x="4"/>
        <item x="7"/>
        <item x="5"/>
        <item x="14"/>
        <item x="0"/>
        <item x="10"/>
        <item x="8"/>
        <item x="3"/>
        <item x="15"/>
        <item x="2"/>
        <item x="12"/>
        <item x="13"/>
        <item x="11"/>
        <item t="default"/>
      </items>
    </pivotField>
    <pivotField dataField="1" numFmtId="166" showAll="0"/>
    <pivotField numFmtId="166" showAll="0"/>
    <pivotField showAll="0"/>
    <pivotField numFmtId="166" showAll="0"/>
    <pivotField numFmtId="166" showAll="0"/>
    <pivotField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Sum of Revenue ($ 000'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3752E8-DC77-4E0A-9D26-2486502EEC10}" name="PivotTable47" cacheId="8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>
  <location ref="G18:H30" firstHeaderRow="1" firstDataRow="1" firstDataCol="1"/>
  <pivotFields count="10"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numFmtId="166" showAll="0"/>
    <pivotField numFmtId="166" showAll="0"/>
    <pivotField showAll="0"/>
    <pivotField numFmtId="166" showAll="0"/>
    <pivotField numFmtId="166" showAll="0"/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Revenue ($ 000'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818A3-7CC4-443A-862F-741661DEF7F3}" name="PivotTable46" cacheId="8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G3:G4" firstHeaderRow="1" firstDataRow="1" firstDataCol="0"/>
  <pivotFields count="10"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numFmtId="166" showAll="0"/>
    <pivotField dataField="1" numFmtId="166" showAll="0"/>
    <pivotField showAll="0"/>
    <pivotField numFmtId="166" showAll="0"/>
    <pivotField numFmtId="166" showAll="0"/>
    <pivotField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Sum of Cogs ($ 000'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N36"/>
  <sheetViews>
    <sheetView workbookViewId="0">
      <selection activeCell="H16" sqref="H16"/>
    </sheetView>
  </sheetViews>
  <sheetFormatPr defaultRowHeight="14.25" x14ac:dyDescent="0.2"/>
  <cols>
    <col min="1" max="1" width="2" style="7" customWidth="1"/>
    <col min="2" max="2" width="9.140625" style="7"/>
    <col min="3" max="6" width="16.42578125" style="7" bestFit="1" customWidth="1"/>
    <col min="7" max="7" width="7" style="7" customWidth="1"/>
    <col min="8" max="14" width="16.42578125" style="7" bestFit="1" customWidth="1"/>
    <col min="15" max="16384" width="9.140625" style="7"/>
  </cols>
  <sheetData>
    <row r="1" spans="1:14" x14ac:dyDescent="0.2"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3" spans="1:14" x14ac:dyDescent="0.2">
      <c r="A3" s="1"/>
      <c r="B3" s="5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">
      <c r="A4" s="1"/>
      <c r="B4" s="5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">
      <c r="A5" s="1"/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">
      <c r="A6" s="1"/>
      <c r="B6" s="5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">
      <c r="A7" s="1"/>
      <c r="B7" s="5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2">
      <c r="A8" s="1"/>
      <c r="B8" s="5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">
      <c r="A9" s="1"/>
      <c r="B9" s="5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ht="37.5" x14ac:dyDescent="0.5">
      <c r="A10" s="1"/>
      <c r="C10" s="9"/>
      <c r="D10" s="9"/>
      <c r="E10" s="9"/>
      <c r="F10" s="9"/>
      <c r="G10" s="9"/>
      <c r="H10" s="12" t="s">
        <v>36</v>
      </c>
      <c r="I10" s="9"/>
      <c r="J10" s="9"/>
      <c r="K10" s="9"/>
      <c r="L10" s="9"/>
      <c r="M10" s="9"/>
      <c r="N10" s="9"/>
    </row>
    <row r="11" spans="1:14" x14ac:dyDescent="0.2">
      <c r="A11" s="1"/>
      <c r="B11" s="5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">
      <c r="A12" s="1"/>
      <c r="B12" s="5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">
      <c r="A13" s="1"/>
      <c r="B13" s="5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">
      <c r="A14" s="1"/>
      <c r="B14" s="5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">
      <c r="A15" s="1"/>
      <c r="B15" s="5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">
      <c r="A16" s="1"/>
      <c r="B16" s="5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">
      <c r="A17" s="1"/>
      <c r="B17" s="5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2">
      <c r="A18" s="1"/>
      <c r="B18" s="5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21" spans="1:14" x14ac:dyDescent="0.2">
      <c r="A21" s="1"/>
      <c r="C21" s="10"/>
      <c r="D21" s="10"/>
      <c r="E21" s="10"/>
      <c r="F21" s="10"/>
      <c r="G21" s="10"/>
      <c r="H21" s="10"/>
      <c r="I21" s="11"/>
      <c r="J21" s="11"/>
      <c r="K21" s="11"/>
      <c r="L21" s="11"/>
      <c r="M21" s="11"/>
      <c r="N21" s="11"/>
    </row>
    <row r="22" spans="1:14" x14ac:dyDescent="0.2">
      <c r="A22" s="1"/>
      <c r="C22" s="10"/>
      <c r="D22" s="10"/>
      <c r="E22" s="10"/>
      <c r="F22" s="10"/>
      <c r="G22" s="10"/>
      <c r="H22" s="10"/>
      <c r="I22" s="11"/>
      <c r="J22" s="11"/>
      <c r="K22" s="11"/>
      <c r="L22" s="11"/>
      <c r="M22" s="11"/>
      <c r="N22" s="11"/>
    </row>
    <row r="23" spans="1:14" x14ac:dyDescent="0.2">
      <c r="A23" s="1"/>
      <c r="C23" s="10"/>
      <c r="D23" s="10"/>
      <c r="E23" s="10"/>
      <c r="F23" s="10"/>
      <c r="G23" s="10"/>
      <c r="H23" s="10"/>
      <c r="I23" s="11"/>
      <c r="J23" s="11"/>
      <c r="K23" s="11"/>
      <c r="L23" s="11"/>
      <c r="M23" s="11"/>
      <c r="N23" s="11"/>
    </row>
    <row r="24" spans="1:14" x14ac:dyDescent="0.2">
      <c r="A24" s="1"/>
      <c r="C24" s="10"/>
      <c r="D24" s="10"/>
      <c r="E24" s="10"/>
      <c r="F24" s="10"/>
      <c r="G24" s="10"/>
      <c r="H24" s="10"/>
      <c r="I24" s="11"/>
      <c r="J24" s="11"/>
      <c r="K24" s="11"/>
      <c r="L24" s="11"/>
      <c r="M24" s="11"/>
      <c r="N24" s="11"/>
    </row>
    <row r="25" spans="1:14" x14ac:dyDescent="0.2">
      <c r="A25" s="1"/>
      <c r="C25" s="10"/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</row>
    <row r="26" spans="1:14" x14ac:dyDescent="0.2">
      <c r="A26" s="1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</row>
    <row r="27" spans="1:14" x14ac:dyDescent="0.2">
      <c r="A27" s="1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</row>
    <row r="28" spans="1:14" x14ac:dyDescent="0.2">
      <c r="A28" s="1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</row>
    <row r="29" spans="1:14" x14ac:dyDescent="0.2">
      <c r="A29" s="1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</row>
    <row r="30" spans="1:14" x14ac:dyDescent="0.2">
      <c r="A30" s="1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</row>
    <row r="31" spans="1:14" x14ac:dyDescent="0.2">
      <c r="A31" s="1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</row>
    <row r="32" spans="1:14" x14ac:dyDescent="0.2">
      <c r="A32" s="1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</row>
    <row r="33" spans="1:14" x14ac:dyDescent="0.2">
      <c r="A33" s="1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</row>
    <row r="34" spans="1:14" x14ac:dyDescent="0.2">
      <c r="A34" s="1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</row>
    <row r="35" spans="1:14" x14ac:dyDescent="0.2">
      <c r="A35" s="1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</row>
    <row r="36" spans="1:14" x14ac:dyDescent="0.2">
      <c r="A36" s="1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A5E7-F442-4445-B122-D05CE47471FC}">
  <dimension ref="A1"/>
  <sheetViews>
    <sheetView showGridLines="0" tabSelected="1" zoomScale="80" zoomScaleNormal="80" workbookViewId="0">
      <selection activeCell="D21" sqref="D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B59D-E544-49D2-A5DD-A4819C970501}">
  <dimension ref="A3:J71"/>
  <sheetViews>
    <sheetView topLeftCell="A20" workbookViewId="0">
      <selection activeCell="C73" sqref="C73"/>
    </sheetView>
  </sheetViews>
  <sheetFormatPr defaultRowHeight="15" x14ac:dyDescent="0.25"/>
  <cols>
    <col min="1" max="1" width="13.85546875" bestFit="1" customWidth="1"/>
    <col min="2" max="2" width="12.5703125" bestFit="1" customWidth="1"/>
    <col min="4" max="4" width="17.140625" bestFit="1" customWidth="1"/>
    <col min="5" max="5" width="12.5703125" bestFit="1" customWidth="1"/>
    <col min="7" max="7" width="13.42578125" bestFit="1" customWidth="1"/>
    <col min="8" max="8" width="12.5703125" bestFit="1" customWidth="1"/>
    <col min="9" max="9" width="17.5703125" bestFit="1" customWidth="1"/>
    <col min="10" max="10" width="12.5703125" bestFit="1" customWidth="1"/>
  </cols>
  <sheetData>
    <row r="3" spans="1:7" x14ac:dyDescent="0.25">
      <c r="A3" s="21" t="s">
        <v>44</v>
      </c>
      <c r="B3" t="s">
        <v>58</v>
      </c>
      <c r="D3" s="21" t="s">
        <v>44</v>
      </c>
      <c r="E3" t="s">
        <v>58</v>
      </c>
      <c r="G3" t="s">
        <v>58</v>
      </c>
    </row>
    <row r="4" spans="1:7" x14ac:dyDescent="0.25">
      <c r="A4" s="22" t="s">
        <v>45</v>
      </c>
      <c r="B4" s="23">
        <v>19552.48</v>
      </c>
      <c r="D4" s="22" t="s">
        <v>19</v>
      </c>
      <c r="E4" s="23">
        <v>48937.78392057422</v>
      </c>
      <c r="G4" s="23">
        <v>272424.81634327146</v>
      </c>
    </row>
    <row r="5" spans="1:7" x14ac:dyDescent="0.25">
      <c r="A5" s="22" t="s">
        <v>46</v>
      </c>
      <c r="B5" s="23">
        <v>21978.051040000002</v>
      </c>
      <c r="D5" s="22" t="s">
        <v>20</v>
      </c>
      <c r="E5" s="23">
        <v>64110.757867771455</v>
      </c>
    </row>
    <row r="6" spans="1:7" x14ac:dyDescent="0.25">
      <c r="A6" s="22" t="s">
        <v>47</v>
      </c>
      <c r="B6" s="23">
        <v>21729.517854352005</v>
      </c>
      <c r="D6" s="22" t="s">
        <v>18</v>
      </c>
      <c r="E6" s="23">
        <v>159376.27455492591</v>
      </c>
    </row>
    <row r="7" spans="1:7" x14ac:dyDescent="0.25">
      <c r="A7" s="22" t="s">
        <v>48</v>
      </c>
      <c r="B7" s="23">
        <v>21278.12091516213</v>
      </c>
    </row>
    <row r="8" spans="1:7" x14ac:dyDescent="0.25">
      <c r="A8" s="22" t="s">
        <v>49</v>
      </c>
      <c r="B8" s="23">
        <v>19416.40747015956</v>
      </c>
    </row>
    <row r="9" spans="1:7" x14ac:dyDescent="0.25">
      <c r="A9" s="22" t="s">
        <v>50</v>
      </c>
      <c r="B9" s="23">
        <v>21432.956402718137</v>
      </c>
    </row>
    <row r="10" spans="1:7" x14ac:dyDescent="0.25">
      <c r="A10" s="22" t="s">
        <v>51</v>
      </c>
      <c r="B10" s="23">
        <v>22417.63459304985</v>
      </c>
      <c r="D10" s="21" t="s">
        <v>44</v>
      </c>
      <c r="E10" t="s">
        <v>58</v>
      </c>
    </row>
    <row r="11" spans="1:7" x14ac:dyDescent="0.25">
      <c r="A11" s="22" t="s">
        <v>52</v>
      </c>
      <c r="B11" s="23">
        <v>23460.956474254621</v>
      </c>
      <c r="D11" s="22" t="s">
        <v>3</v>
      </c>
      <c r="E11" s="23">
        <v>26807.780388826301</v>
      </c>
    </row>
    <row r="12" spans="1:7" x14ac:dyDescent="0.25">
      <c r="A12" s="22" t="s">
        <v>66</v>
      </c>
      <c r="B12" s="23">
        <v>25981.448685404252</v>
      </c>
      <c r="D12" s="22" t="s">
        <v>8</v>
      </c>
      <c r="E12" s="23">
        <v>11159.524520507244</v>
      </c>
    </row>
    <row r="13" spans="1:7" x14ac:dyDescent="0.25">
      <c r="A13" s="22" t="s">
        <v>54</v>
      </c>
      <c r="B13" s="23">
        <v>23984.946065250533</v>
      </c>
      <c r="D13" s="22" t="s">
        <v>11</v>
      </c>
      <c r="E13" s="23">
        <v>7378.9088759684</v>
      </c>
    </row>
    <row r="14" spans="1:7" x14ac:dyDescent="0.25">
      <c r="A14" s="22" t="s">
        <v>55</v>
      </c>
      <c r="B14" s="23">
        <v>23879.021934772212</v>
      </c>
      <c r="D14" s="22" t="s">
        <v>6</v>
      </c>
      <c r="E14" s="23">
        <v>12877.495293914986</v>
      </c>
    </row>
    <row r="15" spans="1:7" x14ac:dyDescent="0.25">
      <c r="A15" s="22" t="s">
        <v>56</v>
      </c>
      <c r="B15" s="23">
        <v>27313.274908148269</v>
      </c>
      <c r="D15" s="22" t="s">
        <v>9</v>
      </c>
      <c r="E15" s="23">
        <v>12615.72324308289</v>
      </c>
    </row>
    <row r="16" spans="1:7" x14ac:dyDescent="0.25">
      <c r="D16" s="22" t="s">
        <v>7</v>
      </c>
      <c r="E16" s="23">
        <v>16821.60038566107</v>
      </c>
    </row>
    <row r="17" spans="4:8" x14ac:dyDescent="0.25">
      <c r="D17" s="22" t="s">
        <v>17</v>
      </c>
      <c r="E17" s="23">
        <v>12614.707039631432</v>
      </c>
    </row>
    <row r="18" spans="4:8" x14ac:dyDescent="0.25">
      <c r="D18" s="22" t="s">
        <v>2</v>
      </c>
      <c r="E18" s="23">
        <v>38588.782689077227</v>
      </c>
      <c r="G18" s="21" t="s">
        <v>44</v>
      </c>
      <c r="H18" t="s">
        <v>57</v>
      </c>
    </row>
    <row r="19" spans="4:8" x14ac:dyDescent="0.25">
      <c r="D19" s="22" t="s">
        <v>12</v>
      </c>
      <c r="E19" s="23">
        <v>15851.521037777205</v>
      </c>
      <c r="G19" s="22" t="s">
        <v>45</v>
      </c>
      <c r="H19" s="23">
        <v>40000</v>
      </c>
    </row>
    <row r="20" spans="4:8" x14ac:dyDescent="0.25">
      <c r="D20" s="22" t="s">
        <v>10</v>
      </c>
      <c r="E20" s="23">
        <v>14559.69471863563</v>
      </c>
      <c r="G20" s="22" t="s">
        <v>46</v>
      </c>
      <c r="H20" s="23">
        <v>44000</v>
      </c>
    </row>
    <row r="21" spans="4:8" x14ac:dyDescent="0.25">
      <c r="D21" s="22" t="s">
        <v>5</v>
      </c>
      <c r="E21" s="23">
        <v>13047.778706700836</v>
      </c>
      <c r="G21" s="22" t="s">
        <v>47</v>
      </c>
      <c r="H21" s="23">
        <v>43120</v>
      </c>
    </row>
    <row r="22" spans="4:8" x14ac:dyDescent="0.25">
      <c r="D22" s="22" t="s">
        <v>20</v>
      </c>
      <c r="E22" s="23">
        <v>17686.435319250617</v>
      </c>
      <c r="G22" s="22" t="s">
        <v>48</v>
      </c>
      <c r="H22" s="23">
        <v>41826.400000000001</v>
      </c>
    </row>
    <row r="23" spans="4:8" x14ac:dyDescent="0.25">
      <c r="D23" s="22" t="s">
        <v>4</v>
      </c>
      <c r="E23" s="23">
        <v>27457.589327155347</v>
      </c>
      <c r="G23" s="22" t="s">
        <v>49</v>
      </c>
      <c r="H23" s="23">
        <v>38062.02399999999</v>
      </c>
    </row>
    <row r="24" spans="4:8" x14ac:dyDescent="0.25">
      <c r="D24" s="22" t="s">
        <v>15</v>
      </c>
      <c r="E24" s="23">
        <v>12329.825463510902</v>
      </c>
      <c r="G24" s="22" t="s">
        <v>50</v>
      </c>
      <c r="H24" s="23">
        <v>40726.365680000003</v>
      </c>
    </row>
    <row r="25" spans="4:8" x14ac:dyDescent="0.25">
      <c r="D25" s="22" t="s">
        <v>16</v>
      </c>
      <c r="E25" s="23">
        <v>21479.790045378508</v>
      </c>
      <c r="G25" s="22" t="s">
        <v>51</v>
      </c>
      <c r="H25" s="23">
        <v>42371.710853472003</v>
      </c>
    </row>
    <row r="26" spans="4:8" x14ac:dyDescent="0.25">
      <c r="D26" s="22" t="s">
        <v>13</v>
      </c>
      <c r="E26" s="23">
        <v>11147.659288192985</v>
      </c>
      <c r="G26" s="22" t="s">
        <v>52</v>
      </c>
      <c r="H26" s="23">
        <v>43202.528713344014</v>
      </c>
    </row>
    <row r="27" spans="4:8" x14ac:dyDescent="0.25">
      <c r="G27" s="22" t="s">
        <v>66</v>
      </c>
      <c r="H27" s="23">
        <v>47954.806871811852</v>
      </c>
    </row>
    <row r="28" spans="4:8" x14ac:dyDescent="0.25">
      <c r="G28" s="22" t="s">
        <v>54</v>
      </c>
      <c r="H28" s="23">
        <v>47475.258803093726</v>
      </c>
    </row>
    <row r="29" spans="4:8" x14ac:dyDescent="0.25">
      <c r="G29" s="22" t="s">
        <v>55</v>
      </c>
      <c r="H29" s="23">
        <v>45576.248450969972</v>
      </c>
    </row>
    <row r="30" spans="4:8" x14ac:dyDescent="0.25">
      <c r="G30" s="22" t="s">
        <v>56</v>
      </c>
      <c r="H30" s="23">
        <v>50133.873296066973</v>
      </c>
    </row>
    <row r="32" spans="4:8" x14ac:dyDescent="0.25">
      <c r="D32" s="21" t="s">
        <v>44</v>
      </c>
      <c r="E32" t="s">
        <v>57</v>
      </c>
      <c r="G32" s="21" t="s">
        <v>44</v>
      </c>
      <c r="H32" t="s">
        <v>57</v>
      </c>
    </row>
    <row r="33" spans="1:10" x14ac:dyDescent="0.25">
      <c r="A33" s="21" t="s">
        <v>44</v>
      </c>
      <c r="B33" t="s">
        <v>59</v>
      </c>
      <c r="D33" s="22" t="s">
        <v>19</v>
      </c>
      <c r="E33" s="23">
        <v>84042.625223737545</v>
      </c>
      <c r="G33" s="22" t="s">
        <v>3</v>
      </c>
      <c r="H33" s="23">
        <v>44526.264790399946</v>
      </c>
    </row>
    <row r="34" spans="1:10" x14ac:dyDescent="0.25">
      <c r="A34" s="22" t="s">
        <v>3</v>
      </c>
      <c r="B34" s="23">
        <v>17718.484401573645</v>
      </c>
      <c r="D34" s="22" t="s">
        <v>20</v>
      </c>
      <c r="E34" s="23">
        <v>143518.84960822685</v>
      </c>
      <c r="G34" s="22" t="s">
        <v>8</v>
      </c>
      <c r="H34" s="23">
        <v>23156.108007201063</v>
      </c>
    </row>
    <row r="35" spans="1:10" x14ac:dyDescent="0.25">
      <c r="A35" s="22" t="s">
        <v>8</v>
      </c>
      <c r="B35" s="23">
        <v>11996.58348669382</v>
      </c>
      <c r="D35" s="22" t="s">
        <v>18</v>
      </c>
      <c r="E35" s="23">
        <v>296887.74183679413</v>
      </c>
      <c r="G35" s="22" t="s">
        <v>11</v>
      </c>
      <c r="H35" s="23">
        <v>11853.232016708831</v>
      </c>
    </row>
    <row r="36" spans="1:10" x14ac:dyDescent="0.25">
      <c r="A36" s="22" t="s">
        <v>11</v>
      </c>
      <c r="B36" s="23">
        <v>4474.3231407404328</v>
      </c>
      <c r="G36" s="22" t="s">
        <v>6</v>
      </c>
      <c r="H36" s="23">
        <v>24412.62437208393</v>
      </c>
    </row>
    <row r="37" spans="1:10" x14ac:dyDescent="0.25">
      <c r="A37" s="22" t="s">
        <v>6</v>
      </c>
      <c r="B37" s="23">
        <v>11535.129078168944</v>
      </c>
      <c r="G37" s="22" t="s">
        <v>9</v>
      </c>
      <c r="H37" s="23">
        <v>22605.848001625593</v>
      </c>
    </row>
    <row r="38" spans="1:10" x14ac:dyDescent="0.25">
      <c r="A38" s="22" t="s">
        <v>9</v>
      </c>
      <c r="B38" s="23">
        <v>9990.1247585427027</v>
      </c>
      <c r="D38" s="21" t="s">
        <v>44</v>
      </c>
      <c r="E38" t="s">
        <v>59</v>
      </c>
      <c r="G38" s="22" t="s">
        <v>7</v>
      </c>
      <c r="H38" s="23">
        <v>32319.657244112575</v>
      </c>
    </row>
    <row r="39" spans="1:10" x14ac:dyDescent="0.25">
      <c r="A39" s="22" t="s">
        <v>7</v>
      </c>
      <c r="B39" s="23">
        <v>15498.0568584515</v>
      </c>
      <c r="D39" s="22" t="s">
        <v>19</v>
      </c>
      <c r="E39" s="23">
        <v>35104.841303163332</v>
      </c>
      <c r="G39" s="22" t="s">
        <v>17</v>
      </c>
      <c r="H39" s="23">
        <v>27124.323335742109</v>
      </c>
    </row>
    <row r="40" spans="1:10" x14ac:dyDescent="0.25">
      <c r="A40" s="22" t="s">
        <v>17</v>
      </c>
      <c r="B40" s="23">
        <v>14509.616296110671</v>
      </c>
      <c r="D40" s="22" t="s">
        <v>20</v>
      </c>
      <c r="E40" s="23">
        <v>79408.09174045542</v>
      </c>
      <c r="G40" s="22" t="s">
        <v>2</v>
      </c>
      <c r="H40" s="23">
        <v>66356.11501741549</v>
      </c>
    </row>
    <row r="41" spans="1:10" x14ac:dyDescent="0.25">
      <c r="A41" s="22" t="s">
        <v>2</v>
      </c>
      <c r="B41" s="23">
        <v>27767.332328338274</v>
      </c>
      <c r="D41" s="22" t="s">
        <v>18</v>
      </c>
      <c r="E41" s="23">
        <v>137511.46728186822</v>
      </c>
      <c r="G41" s="22" t="s">
        <v>12</v>
      </c>
      <c r="H41" s="23">
        <v>27237.485018576208</v>
      </c>
      <c r="I41" s="21" t="s">
        <v>44</v>
      </c>
      <c r="J41" t="s">
        <v>59</v>
      </c>
    </row>
    <row r="42" spans="1:10" x14ac:dyDescent="0.25">
      <c r="A42" s="22" t="s">
        <v>12</v>
      </c>
      <c r="B42" s="23">
        <v>11385.963980799002</v>
      </c>
      <c r="G42" s="22" t="s">
        <v>10</v>
      </c>
      <c r="H42" s="23">
        <v>24974.207387894301</v>
      </c>
      <c r="I42" s="22" t="s">
        <v>19</v>
      </c>
      <c r="J42" s="23">
        <v>35104.841303163332</v>
      </c>
    </row>
    <row r="43" spans="1:10" x14ac:dyDescent="0.25">
      <c r="A43" s="22" t="s">
        <v>10</v>
      </c>
      <c r="B43" s="23">
        <v>10414.512669258675</v>
      </c>
      <c r="G43" s="22" t="s">
        <v>5</v>
      </c>
      <c r="H43" s="23">
        <v>28589.956371885684</v>
      </c>
      <c r="I43" s="24" t="s">
        <v>11</v>
      </c>
      <c r="J43" s="23">
        <v>4474.3231407404328</v>
      </c>
    </row>
    <row r="44" spans="1:10" x14ac:dyDescent="0.25">
      <c r="A44" s="22" t="s">
        <v>5</v>
      </c>
      <c r="B44" s="23">
        <v>15542.177665184852</v>
      </c>
      <c r="G44" s="22" t="s">
        <v>20</v>
      </c>
      <c r="H44" s="23">
        <v>40584.051668135726</v>
      </c>
      <c r="I44" s="24" t="s">
        <v>12</v>
      </c>
      <c r="J44" s="23">
        <v>11385.963980799002</v>
      </c>
    </row>
    <row r="45" spans="1:10" x14ac:dyDescent="0.25">
      <c r="A45" s="22" t="s">
        <v>20</v>
      </c>
      <c r="B45" s="23">
        <v>22897.616348885123</v>
      </c>
      <c r="G45" s="22" t="s">
        <v>4</v>
      </c>
      <c r="H45" s="23">
        <v>54921.168032069829</v>
      </c>
      <c r="I45" s="24" t="s">
        <v>10</v>
      </c>
      <c r="J45" s="23">
        <v>10414.512669258675</v>
      </c>
    </row>
    <row r="46" spans="1:10" x14ac:dyDescent="0.25">
      <c r="A46" s="22" t="s">
        <v>4</v>
      </c>
      <c r="B46" s="23">
        <v>27463.578704914478</v>
      </c>
      <c r="G46" s="22" t="s">
        <v>15</v>
      </c>
      <c r="H46" s="23">
        <v>29814.737223800861</v>
      </c>
      <c r="I46" s="24" t="s">
        <v>13</v>
      </c>
      <c r="J46" s="23">
        <v>8830.0415123652219</v>
      </c>
    </row>
    <row r="47" spans="1:10" x14ac:dyDescent="0.25">
      <c r="A47" s="22" t="s">
        <v>15</v>
      </c>
      <c r="B47" s="23">
        <v>17484.911760289961</v>
      </c>
      <c r="G47" s="22" t="s">
        <v>16</v>
      </c>
      <c r="H47" s="23">
        <v>45995.737380548206</v>
      </c>
      <c r="I47" s="22" t="s">
        <v>20</v>
      </c>
      <c r="J47" s="23">
        <v>79408.091740455449</v>
      </c>
    </row>
    <row r="48" spans="1:10" x14ac:dyDescent="0.25">
      <c r="A48" s="22" t="s">
        <v>16</v>
      </c>
      <c r="B48" s="23">
        <v>24515.947335169702</v>
      </c>
      <c r="G48" s="22" t="s">
        <v>13</v>
      </c>
      <c r="H48" s="23">
        <v>19977.70080055821</v>
      </c>
      <c r="I48" s="24" t="s">
        <v>17</v>
      </c>
      <c r="J48" s="23">
        <v>14509.616296110671</v>
      </c>
    </row>
    <row r="49" spans="1:10" x14ac:dyDescent="0.25">
      <c r="A49" s="22" t="s">
        <v>13</v>
      </c>
      <c r="B49" s="23">
        <v>8830.0415123652219</v>
      </c>
      <c r="I49" s="24" t="s">
        <v>20</v>
      </c>
      <c r="J49" s="23">
        <v>22897.616348885123</v>
      </c>
    </row>
    <row r="50" spans="1:10" x14ac:dyDescent="0.25">
      <c r="I50" s="24" t="s">
        <v>15</v>
      </c>
      <c r="J50" s="23">
        <v>17484.911760289961</v>
      </c>
    </row>
    <row r="51" spans="1:10" x14ac:dyDescent="0.25">
      <c r="D51" s="21" t="s">
        <v>44</v>
      </c>
      <c r="E51" t="s">
        <v>59</v>
      </c>
      <c r="G51" s="21" t="s">
        <v>44</v>
      </c>
      <c r="H51" t="s">
        <v>59</v>
      </c>
      <c r="I51" s="24" t="s">
        <v>16</v>
      </c>
      <c r="J51" s="23">
        <v>24515.947335169702</v>
      </c>
    </row>
    <row r="52" spans="1:10" x14ac:dyDescent="0.25">
      <c r="D52" s="22" t="s">
        <v>55</v>
      </c>
      <c r="E52" s="23">
        <v>21697.226516197767</v>
      </c>
      <c r="G52" s="22" t="s">
        <v>19</v>
      </c>
      <c r="H52" s="23">
        <v>35104.841303163332</v>
      </c>
      <c r="I52" s="22" t="s">
        <v>18</v>
      </c>
      <c r="J52" s="23">
        <v>137511.46728186822</v>
      </c>
    </row>
    <row r="53" spans="1:10" x14ac:dyDescent="0.25">
      <c r="D53" s="24" t="s">
        <v>19</v>
      </c>
      <c r="E53" s="23">
        <v>4116.7175647301774</v>
      </c>
      <c r="G53" s="22" t="s">
        <v>20</v>
      </c>
      <c r="H53" s="23">
        <v>79408.09174045542</v>
      </c>
      <c r="I53" s="24" t="s">
        <v>3</v>
      </c>
      <c r="J53" s="23">
        <v>17718.484401573645</v>
      </c>
    </row>
    <row r="54" spans="1:10" x14ac:dyDescent="0.25">
      <c r="D54" s="24" t="s">
        <v>20</v>
      </c>
      <c r="E54" s="23">
        <v>5660.9718873502234</v>
      </c>
      <c r="G54" s="22" t="s">
        <v>18</v>
      </c>
      <c r="H54" s="23">
        <v>137511.46728186822</v>
      </c>
      <c r="I54" s="24" t="s">
        <v>8</v>
      </c>
      <c r="J54" s="23">
        <v>11996.58348669382</v>
      </c>
    </row>
    <row r="55" spans="1:10" x14ac:dyDescent="0.25">
      <c r="D55" s="24" t="s">
        <v>18</v>
      </c>
      <c r="E55" s="23">
        <v>11919.537064117365</v>
      </c>
      <c r="I55" s="24" t="s">
        <v>6</v>
      </c>
      <c r="J55" s="23">
        <v>11535.129078168944</v>
      </c>
    </row>
    <row r="56" spans="1:10" x14ac:dyDescent="0.25">
      <c r="D56" s="22" t="s">
        <v>53</v>
      </c>
      <c r="E56" s="23">
        <v>21973.358186407593</v>
      </c>
      <c r="I56" s="24" t="s">
        <v>9</v>
      </c>
      <c r="J56" s="23">
        <v>9990.1247585427027</v>
      </c>
    </row>
    <row r="57" spans="1:10" x14ac:dyDescent="0.25">
      <c r="D57" s="24" t="s">
        <v>19</v>
      </c>
      <c r="E57" s="23">
        <v>3301.5053244081282</v>
      </c>
      <c r="I57" s="24" t="s">
        <v>7</v>
      </c>
      <c r="J57" s="23">
        <v>15498.0568584515</v>
      </c>
    </row>
    <row r="58" spans="1:10" x14ac:dyDescent="0.25">
      <c r="D58" s="24" t="s">
        <v>20</v>
      </c>
      <c r="E58" s="23">
        <v>6199.0561854021189</v>
      </c>
      <c r="I58" s="24" t="s">
        <v>2</v>
      </c>
      <c r="J58" s="23">
        <v>27767.332328338274</v>
      </c>
    </row>
    <row r="59" spans="1:10" x14ac:dyDescent="0.25">
      <c r="D59" s="24" t="s">
        <v>18</v>
      </c>
      <c r="E59" s="23">
        <v>12472.796676597347</v>
      </c>
      <c r="I59" s="24" t="s">
        <v>5</v>
      </c>
      <c r="J59" s="23">
        <v>15542.177665184852</v>
      </c>
    </row>
    <row r="60" spans="1:10" x14ac:dyDescent="0.25">
      <c r="D60" s="22" t="s">
        <v>46</v>
      </c>
      <c r="E60" s="23">
        <v>22021.948959999998</v>
      </c>
      <c r="I60" s="24" t="s">
        <v>4</v>
      </c>
      <c r="J60" s="23">
        <v>27463.578704914478</v>
      </c>
    </row>
    <row r="61" spans="1:10" x14ac:dyDescent="0.25">
      <c r="D61" s="24" t="s">
        <v>19</v>
      </c>
      <c r="E61" s="23">
        <v>2543.1559999999995</v>
      </c>
    </row>
    <row r="62" spans="1:10" x14ac:dyDescent="0.25">
      <c r="D62" s="24" t="s">
        <v>20</v>
      </c>
      <c r="E62" s="23">
        <v>7882.0279999999993</v>
      </c>
    </row>
    <row r="63" spans="1:10" x14ac:dyDescent="0.25">
      <c r="D63" s="24" t="s">
        <v>18</v>
      </c>
      <c r="E63" s="23">
        <v>11596.764959999999</v>
      </c>
    </row>
    <row r="64" spans="1:10" x14ac:dyDescent="0.25">
      <c r="D64" s="22" t="s">
        <v>56</v>
      </c>
      <c r="E64" s="23">
        <v>22820.598387918712</v>
      </c>
    </row>
    <row r="65" spans="4:5" x14ac:dyDescent="0.25">
      <c r="D65" s="24" t="s">
        <v>19</v>
      </c>
      <c r="E65" s="23">
        <v>4559.0936236431071</v>
      </c>
    </row>
    <row r="66" spans="4:5" x14ac:dyDescent="0.25">
      <c r="D66" s="24" t="s">
        <v>20</v>
      </c>
      <c r="E66" s="23">
        <v>7697.6302573581343</v>
      </c>
    </row>
    <row r="67" spans="4:5" x14ac:dyDescent="0.25">
      <c r="D67" s="24" t="s">
        <v>18</v>
      </c>
      <c r="E67" s="23">
        <v>10563.874506917471</v>
      </c>
    </row>
    <row r="68" spans="4:5" x14ac:dyDescent="0.25">
      <c r="D68" s="22" t="s">
        <v>54</v>
      </c>
      <c r="E68" s="23">
        <v>23490.312737843204</v>
      </c>
    </row>
    <row r="69" spans="4:5" x14ac:dyDescent="0.25">
      <c r="D69" s="24" t="s">
        <v>19</v>
      </c>
      <c r="E69" s="23">
        <v>4105.6271486103833</v>
      </c>
    </row>
    <row r="70" spans="4:5" x14ac:dyDescent="0.25">
      <c r="D70" s="24" t="s">
        <v>20</v>
      </c>
      <c r="E70" s="23">
        <v>7394.2335783748058</v>
      </c>
    </row>
    <row r="71" spans="4:5" x14ac:dyDescent="0.25">
      <c r="D71" s="24" t="s">
        <v>18</v>
      </c>
      <c r="E71" s="23">
        <v>11990.452010858013</v>
      </c>
    </row>
  </sheetData>
  <pageMargins left="0.7" right="0.7" top="0.75" bottom="0.75" header="0.3" footer="0.3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1:S196"/>
  <sheetViews>
    <sheetView topLeftCell="D1" workbookViewId="0">
      <selection activeCell="K23" sqref="K23"/>
    </sheetView>
  </sheetViews>
  <sheetFormatPr defaultRowHeight="12" x14ac:dyDescent="0.2"/>
  <cols>
    <col min="1" max="1" width="2" style="1" customWidth="1"/>
    <col min="2" max="8" width="14.7109375" style="1" customWidth="1"/>
    <col min="9" max="9" width="11.7109375" style="1" customWidth="1"/>
    <col min="10" max="10" width="14.140625" style="1" bestFit="1" customWidth="1"/>
    <col min="11" max="11" width="14.140625" style="1" customWidth="1"/>
    <col min="12" max="12" width="11.7109375" style="1" customWidth="1"/>
    <col min="13" max="13" width="19.140625" style="1" bestFit="1" customWidth="1"/>
    <col min="14" max="14" width="19.140625" style="1" hidden="1" customWidth="1"/>
    <col min="15" max="15" width="19.5703125" style="1" bestFit="1" customWidth="1"/>
    <col min="16" max="16" width="11.85546875" style="1" bestFit="1" customWidth="1"/>
    <col min="17" max="16384" width="9.140625" style="1"/>
  </cols>
  <sheetData>
    <row r="1" spans="2:19" ht="15.75" x14ac:dyDescent="0.25">
      <c r="B1" s="2" t="s">
        <v>30</v>
      </c>
      <c r="M1" s="15">
        <v>42005</v>
      </c>
      <c r="N1" s="15"/>
      <c r="O1" s="15">
        <v>42036</v>
      </c>
      <c r="P1" s="15">
        <v>42064</v>
      </c>
      <c r="Q1" s="15">
        <v>42095</v>
      </c>
      <c r="R1" s="15">
        <v>42125</v>
      </c>
      <c r="S1" s="15">
        <v>42186</v>
      </c>
    </row>
    <row r="2" spans="2:19" x14ac:dyDescent="0.2">
      <c r="M2" s="15">
        <v>42217</v>
      </c>
      <c r="N2" s="15"/>
      <c r="O2" s="16">
        <v>42248</v>
      </c>
      <c r="P2" s="15">
        <v>42278</v>
      </c>
      <c r="Q2" s="15">
        <v>42156</v>
      </c>
      <c r="R2" s="15">
        <v>42309</v>
      </c>
      <c r="S2" s="15">
        <v>42339</v>
      </c>
    </row>
    <row r="3" spans="2:19" ht="12.75" thickBot="1" x14ac:dyDescent="0.25">
      <c r="B3" s="3" t="s">
        <v>0</v>
      </c>
      <c r="C3" s="3" t="s">
        <v>1</v>
      </c>
      <c r="D3" s="3" t="s">
        <v>14</v>
      </c>
      <c r="E3" s="3" t="s">
        <v>21</v>
      </c>
      <c r="F3" s="3" t="s">
        <v>22</v>
      </c>
      <c r="G3" s="1" t="s">
        <v>37</v>
      </c>
      <c r="H3" s="1" t="s">
        <v>40</v>
      </c>
      <c r="I3" s="1" t="s">
        <v>60</v>
      </c>
      <c r="J3" s="1" t="s">
        <v>65</v>
      </c>
      <c r="L3" s="1" t="s">
        <v>60</v>
      </c>
      <c r="M3" s="15" t="s">
        <v>61</v>
      </c>
      <c r="N3" s="15" t="s">
        <v>64</v>
      </c>
      <c r="O3" s="1" t="s">
        <v>62</v>
      </c>
    </row>
    <row r="4" spans="2:19" x14ac:dyDescent="0.2">
      <c r="B4" s="4">
        <v>42005</v>
      </c>
      <c r="C4" s="1" t="s">
        <v>18</v>
      </c>
      <c r="D4" s="1" t="s">
        <v>2</v>
      </c>
      <c r="E4" s="6">
        <v>4680</v>
      </c>
      <c r="F4" s="14">
        <v>2569.3200000000002</v>
      </c>
      <c r="G4" s="1" t="s">
        <v>18</v>
      </c>
      <c r="H4" s="14">
        <f>SUM(E4-F4)</f>
        <v>2110.6799999999998</v>
      </c>
      <c r="I4" s="14">
        <f>MONTH(B4)</f>
        <v>1</v>
      </c>
      <c r="J4" s="14" t="s">
        <v>45</v>
      </c>
      <c r="K4" s="14"/>
      <c r="L4" s="14" t="s">
        <v>45</v>
      </c>
      <c r="M4" s="26">
        <f>SUMIF($B:$B,$M$1,$E:$E)</f>
        <v>40000</v>
      </c>
      <c r="N4" s="28"/>
      <c r="O4" s="14">
        <f>SUMIF($B:$B,$M$1,$H:$H)</f>
        <v>20447.52</v>
      </c>
      <c r="Q4" s="5"/>
    </row>
    <row r="5" spans="2:19" x14ac:dyDescent="0.2">
      <c r="B5" s="4">
        <v>42005</v>
      </c>
      <c r="C5" s="1" t="s">
        <v>18</v>
      </c>
      <c r="D5" s="1" t="s">
        <v>3</v>
      </c>
      <c r="E5" s="6">
        <v>2600</v>
      </c>
      <c r="F5" s="14">
        <v>1391</v>
      </c>
      <c r="G5" s="1" t="s">
        <v>18</v>
      </c>
      <c r="H5" s="14">
        <f t="shared" ref="H5:H68" si="0">SUM(E5-F5)</f>
        <v>1209</v>
      </c>
      <c r="I5" s="14">
        <f t="shared" ref="I5:I68" si="1">MONTH(B5)</f>
        <v>1</v>
      </c>
      <c r="J5" s="14" t="s">
        <v>45</v>
      </c>
      <c r="K5" s="14"/>
      <c r="L5" s="14" t="s">
        <v>46</v>
      </c>
      <c r="M5" s="26">
        <f>SUMIF($B:$B,$O$1,$E:$E)</f>
        <v>44000</v>
      </c>
      <c r="N5" s="30">
        <f>M5-M4</f>
        <v>4000</v>
      </c>
      <c r="O5" s="26">
        <f>SUMIF($B:$B,$O$1,$H:$H)</f>
        <v>22021.948959999994</v>
      </c>
      <c r="Q5" s="5"/>
    </row>
    <row r="6" spans="2:19" x14ac:dyDescent="0.2">
      <c r="B6" s="4">
        <v>42005</v>
      </c>
      <c r="C6" s="1" t="s">
        <v>18</v>
      </c>
      <c r="D6" s="1" t="s">
        <v>4</v>
      </c>
      <c r="E6" s="6">
        <v>3040</v>
      </c>
      <c r="F6" s="14">
        <v>1605.1200000000001</v>
      </c>
      <c r="G6" s="1" t="s">
        <v>18</v>
      </c>
      <c r="H6" s="14">
        <f t="shared" si="0"/>
        <v>1434.8799999999999</v>
      </c>
      <c r="I6" s="14">
        <f t="shared" si="1"/>
        <v>1</v>
      </c>
      <c r="J6" s="14" t="s">
        <v>45</v>
      </c>
      <c r="K6" s="14"/>
      <c r="L6" s="14" t="s">
        <v>47</v>
      </c>
      <c r="M6" s="26">
        <f>SUMIF($B:$B,$P$1,$E:$E)</f>
        <v>43120</v>
      </c>
      <c r="N6" s="30">
        <f>M6-M5</f>
        <v>-880</v>
      </c>
      <c r="O6" s="26">
        <f>SUMIF($B:$B,$P$1,$H:$H)</f>
        <v>21390.482145647999</v>
      </c>
      <c r="Q6" s="5"/>
    </row>
    <row r="7" spans="2:19" x14ac:dyDescent="0.2">
      <c r="B7" s="4">
        <v>42005</v>
      </c>
      <c r="C7" s="1" t="s">
        <v>18</v>
      </c>
      <c r="D7" s="1" t="s">
        <v>5</v>
      </c>
      <c r="E7" s="6">
        <v>1800</v>
      </c>
      <c r="F7" s="14">
        <v>882</v>
      </c>
      <c r="G7" s="1" t="s">
        <v>18</v>
      </c>
      <c r="H7" s="14">
        <f t="shared" si="0"/>
        <v>918</v>
      </c>
      <c r="I7" s="14">
        <f t="shared" si="1"/>
        <v>1</v>
      </c>
      <c r="J7" s="14" t="s">
        <v>45</v>
      </c>
      <c r="K7" s="14"/>
      <c r="L7" s="14" t="s">
        <v>48</v>
      </c>
      <c r="M7" s="26">
        <f>SUMIF($B:$B,$Q$1,$E:$E)</f>
        <v>41826.400000000001</v>
      </c>
      <c r="N7" s="30">
        <f>M7-M6</f>
        <v>-1293.5999999999985</v>
      </c>
      <c r="O7" s="25">
        <f>SUMIF(B:B,$Q$1,$H:$H)</f>
        <v>20548.279084837875</v>
      </c>
      <c r="Q7" s="5"/>
    </row>
    <row r="8" spans="2:19" x14ac:dyDescent="0.2">
      <c r="B8" s="4">
        <v>42005</v>
      </c>
      <c r="C8" s="1" t="s">
        <v>18</v>
      </c>
      <c r="D8" s="1" t="s">
        <v>6</v>
      </c>
      <c r="E8" s="6">
        <v>2839.9999999999995</v>
      </c>
      <c r="F8" s="14">
        <v>1533.6</v>
      </c>
      <c r="G8" s="1" t="s">
        <v>18</v>
      </c>
      <c r="H8" s="14">
        <f t="shared" si="0"/>
        <v>1306.3999999999996</v>
      </c>
      <c r="I8" s="14">
        <f t="shared" si="1"/>
        <v>1</v>
      </c>
      <c r="J8" s="14" t="s">
        <v>45</v>
      </c>
      <c r="K8" s="14"/>
      <c r="L8" s="14" t="s">
        <v>49</v>
      </c>
      <c r="M8" s="26">
        <f>SUMIF($B:$B,$R$1,$E:$E)</f>
        <v>38062.02399999999</v>
      </c>
      <c r="N8" s="30">
        <f>M8-M7</f>
        <v>-3764.3760000000111</v>
      </c>
      <c r="O8" s="25">
        <f>SUMIF(B:B,R1,H:H)</f>
        <v>18645.616529840441</v>
      </c>
      <c r="Q8" s="5"/>
    </row>
    <row r="9" spans="2:19" x14ac:dyDescent="0.2">
      <c r="B9" s="4">
        <v>42005</v>
      </c>
      <c r="C9" s="1" t="s">
        <v>18</v>
      </c>
      <c r="D9" s="1" t="s">
        <v>7</v>
      </c>
      <c r="E9" s="6">
        <v>3320</v>
      </c>
      <c r="F9" s="14">
        <v>1593.6</v>
      </c>
      <c r="G9" s="1" t="s">
        <v>18</v>
      </c>
      <c r="H9" s="14">
        <f t="shared" si="0"/>
        <v>1726.4</v>
      </c>
      <c r="I9" s="14">
        <f t="shared" si="1"/>
        <v>1</v>
      </c>
      <c r="J9" s="14" t="s">
        <v>45</v>
      </c>
      <c r="K9" s="14"/>
      <c r="L9" s="14" t="s">
        <v>50</v>
      </c>
      <c r="M9" s="26">
        <f>SUMIF($B:$B,$Q$2,$E:$E)</f>
        <v>40726.365680000003</v>
      </c>
      <c r="N9" s="30">
        <f>M9-M8</f>
        <v>2664.3416800000123</v>
      </c>
      <c r="O9" s="25">
        <f>SUMIF(B:B,Q2,H:H)</f>
        <v>19293.409277281866</v>
      </c>
      <c r="Q9" s="5"/>
    </row>
    <row r="10" spans="2:19" x14ac:dyDescent="0.2">
      <c r="B10" s="4">
        <v>42005</v>
      </c>
      <c r="C10" s="1" t="s">
        <v>18</v>
      </c>
      <c r="D10" s="1" t="s">
        <v>8</v>
      </c>
      <c r="E10" s="6">
        <v>3120</v>
      </c>
      <c r="F10" s="14">
        <v>1404</v>
      </c>
      <c r="G10" s="1" t="s">
        <v>18</v>
      </c>
      <c r="H10" s="14">
        <f t="shared" si="0"/>
        <v>1716</v>
      </c>
      <c r="I10" s="14">
        <f t="shared" si="1"/>
        <v>1</v>
      </c>
      <c r="J10" s="14" t="s">
        <v>45</v>
      </c>
      <c r="K10" s="14"/>
      <c r="L10" s="14" t="s">
        <v>51</v>
      </c>
      <c r="M10" s="26">
        <f>SUMIF($B:$B,$S$1,$E:$E)</f>
        <v>42371.710853472003</v>
      </c>
      <c r="N10" s="30">
        <f>M10-M9</f>
        <v>1645.3451734720002</v>
      </c>
      <c r="O10" s="25">
        <f>SUMIF(B:B,$S$1,$H:$H)</f>
        <v>19954.076260422149</v>
      </c>
      <c r="Q10" s="5"/>
    </row>
    <row r="11" spans="2:19" x14ac:dyDescent="0.2">
      <c r="B11" s="4">
        <v>42005</v>
      </c>
      <c r="C11" s="1" t="s">
        <v>18</v>
      </c>
      <c r="D11" s="1" t="s">
        <v>9</v>
      </c>
      <c r="E11" s="6">
        <v>3360</v>
      </c>
      <c r="F11" s="14">
        <v>1811.0400000000002</v>
      </c>
      <c r="G11" s="1" t="s">
        <v>18</v>
      </c>
      <c r="H11" s="14">
        <f t="shared" si="0"/>
        <v>1548.9599999999998</v>
      </c>
      <c r="I11" s="14">
        <f t="shared" si="1"/>
        <v>1</v>
      </c>
      <c r="J11" s="14" t="s">
        <v>45</v>
      </c>
      <c r="K11" s="14"/>
      <c r="L11" s="14" t="s">
        <v>52</v>
      </c>
      <c r="M11" s="26">
        <f>SUMIF($B:$B,$M$2,$E:$E)</f>
        <v>43202.528713344014</v>
      </c>
      <c r="N11" s="30">
        <f>M11-M10</f>
        <v>830.81785987201147</v>
      </c>
      <c r="O11" s="25">
        <f>SUMIF(B:B,M2,H:H)</f>
        <v>19741.572239089397</v>
      </c>
      <c r="Q11" s="5"/>
    </row>
    <row r="12" spans="2:19" x14ac:dyDescent="0.2">
      <c r="B12" s="4">
        <v>42005</v>
      </c>
      <c r="C12" s="1" t="s">
        <v>19</v>
      </c>
      <c r="D12" s="1" t="s">
        <v>10</v>
      </c>
      <c r="E12" s="6">
        <v>1520</v>
      </c>
      <c r="F12" s="14">
        <v>820.80000000000007</v>
      </c>
      <c r="G12" s="1" t="s">
        <v>38</v>
      </c>
      <c r="H12" s="14">
        <f t="shared" si="0"/>
        <v>699.19999999999993</v>
      </c>
      <c r="I12" s="14">
        <f t="shared" si="1"/>
        <v>1</v>
      </c>
      <c r="J12" s="14" t="s">
        <v>45</v>
      </c>
      <c r="K12" s="14"/>
      <c r="L12" s="14" t="s">
        <v>53</v>
      </c>
      <c r="M12" s="26">
        <f>SUMIF($B:$B,$O$2,$E:$E)</f>
        <v>47954.806871811852</v>
      </c>
      <c r="N12" s="30">
        <f>M12-M11</f>
        <v>4752.2781584678378</v>
      </c>
      <c r="O12" s="25">
        <f>SUMIF(B:B,O2,H:H)</f>
        <v>21973.358186407597</v>
      </c>
    </row>
    <row r="13" spans="2:19" x14ac:dyDescent="0.2">
      <c r="B13" s="4">
        <v>42005</v>
      </c>
      <c r="C13" s="1" t="s">
        <v>19</v>
      </c>
      <c r="D13" s="1" t="s">
        <v>11</v>
      </c>
      <c r="E13" s="6">
        <v>440</v>
      </c>
      <c r="F13" s="14">
        <v>268.39999999999998</v>
      </c>
      <c r="G13" s="1" t="s">
        <v>38</v>
      </c>
      <c r="H13" s="14">
        <f t="shared" si="0"/>
        <v>171.60000000000002</v>
      </c>
      <c r="I13" s="14">
        <f t="shared" si="1"/>
        <v>1</v>
      </c>
      <c r="J13" s="14" t="s">
        <v>45</v>
      </c>
      <c r="K13" s="14"/>
      <c r="L13" s="14" t="s">
        <v>54</v>
      </c>
      <c r="M13" s="26">
        <f>SUMIF($B:$B,$P$2,$E:$E)</f>
        <v>47475.258803093726</v>
      </c>
      <c r="N13" s="30">
        <f>M13-M12</f>
        <v>-479.54806871812616</v>
      </c>
      <c r="O13" s="25">
        <f>SUMIF(B:B,P2,H:H)</f>
        <v>23490.312737843204</v>
      </c>
      <c r="Q13" s="5"/>
    </row>
    <row r="14" spans="2:19" x14ac:dyDescent="0.2">
      <c r="B14" s="4">
        <v>42005</v>
      </c>
      <c r="C14" s="1" t="s">
        <v>19</v>
      </c>
      <c r="D14" s="1" t="s">
        <v>12</v>
      </c>
      <c r="E14" s="6">
        <v>760</v>
      </c>
      <c r="F14" s="14">
        <v>418.00000000000006</v>
      </c>
      <c r="G14" s="1" t="s">
        <v>38</v>
      </c>
      <c r="H14" s="14">
        <f t="shared" si="0"/>
        <v>341.99999999999994</v>
      </c>
      <c r="I14" s="14">
        <f t="shared" si="1"/>
        <v>1</v>
      </c>
      <c r="J14" s="14" t="s">
        <v>45</v>
      </c>
      <c r="K14" s="14"/>
      <c r="L14" s="14" t="s">
        <v>55</v>
      </c>
      <c r="M14" s="26">
        <f>SUMIF($B:$B,$R$2,$E:$E)</f>
        <v>45576.248450969972</v>
      </c>
      <c r="N14" s="30">
        <f>M14-M13</f>
        <v>-1899.0103521237543</v>
      </c>
      <c r="O14" s="25">
        <f>SUMIF(B:B,R2,H:H)</f>
        <v>21697.226516197767</v>
      </c>
      <c r="Q14" s="5"/>
    </row>
    <row r="15" spans="2:19" x14ac:dyDescent="0.2">
      <c r="B15" s="4">
        <v>42005</v>
      </c>
      <c r="C15" s="1" t="s">
        <v>19</v>
      </c>
      <c r="D15" s="1" t="s">
        <v>13</v>
      </c>
      <c r="E15" s="6">
        <v>1800</v>
      </c>
      <c r="F15" s="14">
        <v>936</v>
      </c>
      <c r="G15" s="1" t="s">
        <v>38</v>
      </c>
      <c r="H15" s="14">
        <f t="shared" si="0"/>
        <v>864</v>
      </c>
      <c r="I15" s="14">
        <f t="shared" si="1"/>
        <v>1</v>
      </c>
      <c r="J15" s="14" t="s">
        <v>45</v>
      </c>
      <c r="K15" s="14"/>
      <c r="L15" s="14" t="s">
        <v>56</v>
      </c>
      <c r="M15" s="26">
        <f>SUMIF($B:$B,$S$2,$E:$E)</f>
        <v>50133.873296066973</v>
      </c>
      <c r="N15" s="29">
        <f>M15-M14</f>
        <v>4557.6248450970015</v>
      </c>
      <c r="O15" s="27">
        <f>SUMIF(B:B,S2,H:H)</f>
        <v>22820.598387918719</v>
      </c>
      <c r="Q15" s="5"/>
    </row>
    <row r="16" spans="2:19" x14ac:dyDescent="0.2">
      <c r="B16" s="4">
        <v>42005</v>
      </c>
      <c r="C16" s="1" t="s">
        <v>20</v>
      </c>
      <c r="D16" s="1" t="s">
        <v>15</v>
      </c>
      <c r="E16" s="6">
        <v>2960</v>
      </c>
      <c r="F16" s="14">
        <v>1036</v>
      </c>
      <c r="G16" s="1" t="s">
        <v>20</v>
      </c>
      <c r="H16" s="14">
        <f t="shared" si="0"/>
        <v>1924</v>
      </c>
      <c r="I16" s="14">
        <f t="shared" si="1"/>
        <v>1</v>
      </c>
      <c r="J16" s="14" t="s">
        <v>45</v>
      </c>
      <c r="K16" s="14"/>
      <c r="L16" s="14"/>
      <c r="Q16" s="5"/>
    </row>
    <row r="17" spans="2:19" x14ac:dyDescent="0.2">
      <c r="B17" s="4">
        <v>42005</v>
      </c>
      <c r="C17" s="1" t="s">
        <v>20</v>
      </c>
      <c r="D17" s="1" t="s">
        <v>16</v>
      </c>
      <c r="E17" s="6">
        <v>4640</v>
      </c>
      <c r="F17" s="14">
        <v>2041.6</v>
      </c>
      <c r="G17" s="1" t="s">
        <v>20</v>
      </c>
      <c r="H17" s="14">
        <f t="shared" si="0"/>
        <v>2598.4</v>
      </c>
      <c r="I17" s="14">
        <f t="shared" si="1"/>
        <v>1</v>
      </c>
      <c r="J17" s="14" t="s">
        <v>45</v>
      </c>
      <c r="K17" s="14"/>
      <c r="L17" s="14">
        <f>+SUMIF($C:$C,$G$4,E:E)</f>
        <v>296887.74183679413</v>
      </c>
      <c r="M17" s="1" t="s">
        <v>63</v>
      </c>
    </row>
    <row r="18" spans="2:19" x14ac:dyDescent="0.2">
      <c r="B18" s="4">
        <v>42005</v>
      </c>
      <c r="C18" s="1" t="s">
        <v>20</v>
      </c>
      <c r="D18" s="1" t="s">
        <v>17</v>
      </c>
      <c r="E18" s="6">
        <v>840</v>
      </c>
      <c r="F18" s="14">
        <v>352.8</v>
      </c>
      <c r="G18" s="1" t="s">
        <v>20</v>
      </c>
      <c r="H18" s="14">
        <f t="shared" si="0"/>
        <v>487.2</v>
      </c>
      <c r="I18" s="14">
        <f t="shared" si="1"/>
        <v>1</v>
      </c>
      <c r="J18" s="14" t="s">
        <v>45</v>
      </c>
      <c r="K18" s="14"/>
      <c r="L18" s="14">
        <f>+SUMIF($C:$C,M18,E:E)</f>
        <v>84042.625223737545</v>
      </c>
      <c r="M18" s="1" t="s">
        <v>19</v>
      </c>
      <c r="Q18" s="5"/>
    </row>
    <row r="19" spans="2:19" x14ac:dyDescent="0.2">
      <c r="B19" s="4">
        <v>42005</v>
      </c>
      <c r="C19" s="1" t="s">
        <v>20</v>
      </c>
      <c r="D19" s="1" t="s">
        <v>20</v>
      </c>
      <c r="E19" s="6">
        <v>2280</v>
      </c>
      <c r="F19" s="14">
        <v>889.2</v>
      </c>
      <c r="G19" s="1" t="s">
        <v>20</v>
      </c>
      <c r="H19" s="14">
        <f t="shared" si="0"/>
        <v>1390.8</v>
      </c>
      <c r="I19" s="14">
        <f t="shared" si="1"/>
        <v>1</v>
      </c>
      <c r="J19" s="14" t="s">
        <v>45</v>
      </c>
      <c r="K19" s="14"/>
      <c r="L19" s="14">
        <f>+SUMIF($C:$C,$M$19,$E:$E)</f>
        <v>143518.84960822685</v>
      </c>
      <c r="M19" s="1" t="s">
        <v>20</v>
      </c>
      <c r="Q19" s="5"/>
    </row>
    <row r="20" spans="2:19" ht="15" x14ac:dyDescent="0.25">
      <c r="B20" s="4">
        <v>42036</v>
      </c>
      <c r="C20" s="1" t="s">
        <v>18</v>
      </c>
      <c r="D20" s="1" t="s">
        <v>2</v>
      </c>
      <c r="E20" s="6">
        <v>4268</v>
      </c>
      <c r="F20" s="14">
        <v>2577.4452000000006</v>
      </c>
      <c r="G20" s="1" t="s">
        <v>18</v>
      </c>
      <c r="H20" s="14">
        <f t="shared" si="0"/>
        <v>1690.5547999999994</v>
      </c>
      <c r="I20" s="14">
        <f t="shared" si="1"/>
        <v>2</v>
      </c>
      <c r="J20" s="14" t="s">
        <v>46</v>
      </c>
      <c r="K20" s="14"/>
      <c r="L20" s="14"/>
      <c r="Q20" s="5"/>
      <c r="S20"/>
    </row>
    <row r="21" spans="2:19" x14ac:dyDescent="0.2">
      <c r="B21" s="4">
        <v>42036</v>
      </c>
      <c r="C21" s="1" t="s">
        <v>18</v>
      </c>
      <c r="D21" s="1" t="s">
        <v>3</v>
      </c>
      <c r="E21" s="6">
        <v>1980</v>
      </c>
      <c r="F21" s="14">
        <v>1101.672</v>
      </c>
      <c r="G21" s="1" t="s">
        <v>18</v>
      </c>
      <c r="H21" s="14">
        <f t="shared" si="0"/>
        <v>878.32799999999997</v>
      </c>
      <c r="I21" s="14">
        <f t="shared" si="1"/>
        <v>2</v>
      </c>
      <c r="J21" s="14" t="s">
        <v>46</v>
      </c>
      <c r="K21" s="14"/>
      <c r="L21" s="14"/>
      <c r="Q21" s="5"/>
    </row>
    <row r="22" spans="2:19" x14ac:dyDescent="0.2">
      <c r="B22" s="4">
        <v>42036</v>
      </c>
      <c r="C22" s="1" t="s">
        <v>18</v>
      </c>
      <c r="D22" s="1" t="s">
        <v>4</v>
      </c>
      <c r="E22" s="6">
        <v>3783.9999999999995</v>
      </c>
      <c r="F22" s="14">
        <v>1818.1363199999998</v>
      </c>
      <c r="G22" s="1" t="s">
        <v>18</v>
      </c>
      <c r="H22" s="14">
        <f t="shared" si="0"/>
        <v>1965.8636799999997</v>
      </c>
      <c r="I22" s="14">
        <f t="shared" si="1"/>
        <v>2</v>
      </c>
      <c r="J22" s="14" t="s">
        <v>46</v>
      </c>
      <c r="K22" s="14"/>
      <c r="L22" s="14"/>
    </row>
    <row r="23" spans="2:19" x14ac:dyDescent="0.2">
      <c r="B23" s="4">
        <v>42036</v>
      </c>
      <c r="C23" s="1" t="s">
        <v>18</v>
      </c>
      <c r="D23" s="1" t="s">
        <v>5</v>
      </c>
      <c r="E23" s="6">
        <v>2420</v>
      </c>
      <c r="F23" s="14">
        <v>1114.6519999999998</v>
      </c>
      <c r="G23" s="1" t="s">
        <v>18</v>
      </c>
      <c r="H23" s="14">
        <f t="shared" si="0"/>
        <v>1305.3480000000002</v>
      </c>
      <c r="I23" s="14">
        <f t="shared" si="1"/>
        <v>2</v>
      </c>
      <c r="J23" s="14" t="s">
        <v>46</v>
      </c>
      <c r="K23" s="14"/>
      <c r="L23" s="14"/>
    </row>
    <row r="24" spans="2:19" x14ac:dyDescent="0.2">
      <c r="B24" s="4">
        <v>42036</v>
      </c>
      <c r="C24" s="1" t="s">
        <v>18</v>
      </c>
      <c r="D24" s="1" t="s">
        <v>6</v>
      </c>
      <c r="E24" s="6">
        <v>924</v>
      </c>
      <c r="F24" s="14">
        <v>488.98079999999999</v>
      </c>
      <c r="G24" s="1" t="s">
        <v>18</v>
      </c>
      <c r="H24" s="14">
        <f t="shared" si="0"/>
        <v>435.01920000000001</v>
      </c>
      <c r="I24" s="14">
        <f t="shared" si="1"/>
        <v>2</v>
      </c>
      <c r="J24" s="14" t="s">
        <v>46</v>
      </c>
      <c r="K24" s="14"/>
      <c r="L24" s="14"/>
    </row>
    <row r="25" spans="2:19" x14ac:dyDescent="0.2">
      <c r="B25" s="4">
        <v>42036</v>
      </c>
      <c r="C25" s="1" t="s">
        <v>18</v>
      </c>
      <c r="D25" s="1" t="s">
        <v>7</v>
      </c>
      <c r="E25" s="6">
        <v>3652</v>
      </c>
      <c r="F25" s="14">
        <v>1893.1967999999999</v>
      </c>
      <c r="G25" s="1" t="s">
        <v>18</v>
      </c>
      <c r="H25" s="14">
        <f t="shared" si="0"/>
        <v>1758.8032000000001</v>
      </c>
      <c r="I25" s="14">
        <f t="shared" si="1"/>
        <v>2</v>
      </c>
      <c r="J25" s="14" t="s">
        <v>46</v>
      </c>
      <c r="K25" s="14"/>
      <c r="L25" s="14"/>
    </row>
    <row r="26" spans="2:19" x14ac:dyDescent="0.2">
      <c r="B26" s="4">
        <v>42036</v>
      </c>
      <c r="C26" s="1" t="s">
        <v>18</v>
      </c>
      <c r="D26" s="1" t="s">
        <v>8</v>
      </c>
      <c r="E26" s="6">
        <v>3652</v>
      </c>
      <c r="F26" s="14">
        <v>1725.5700000000002</v>
      </c>
      <c r="G26" s="1" t="s">
        <v>18</v>
      </c>
      <c r="H26" s="14">
        <f t="shared" si="0"/>
        <v>1926.4299999999998</v>
      </c>
      <c r="I26" s="14">
        <f t="shared" si="1"/>
        <v>2</v>
      </c>
      <c r="J26" s="14" t="s">
        <v>46</v>
      </c>
      <c r="K26" s="14"/>
      <c r="L26" s="14"/>
    </row>
    <row r="27" spans="2:19" x14ac:dyDescent="0.2">
      <c r="B27" s="4">
        <v>42036</v>
      </c>
      <c r="C27" s="1" t="s">
        <v>18</v>
      </c>
      <c r="D27" s="1" t="s">
        <v>9</v>
      </c>
      <c r="E27" s="6">
        <v>3916</v>
      </c>
      <c r="F27" s="14">
        <v>2279.5819200000005</v>
      </c>
      <c r="G27" s="1" t="s">
        <v>18</v>
      </c>
      <c r="H27" s="14">
        <f t="shared" si="0"/>
        <v>1636.4180799999995</v>
      </c>
      <c r="I27" s="14">
        <f t="shared" si="1"/>
        <v>2</v>
      </c>
      <c r="J27" s="14" t="s">
        <v>46</v>
      </c>
      <c r="K27" s="14"/>
      <c r="L27" s="14"/>
    </row>
    <row r="28" spans="2:19" x14ac:dyDescent="0.2">
      <c r="B28" s="4">
        <v>42036</v>
      </c>
      <c r="C28" s="1" t="s">
        <v>19</v>
      </c>
      <c r="D28" s="1" t="s">
        <v>10</v>
      </c>
      <c r="E28" s="6">
        <v>2112</v>
      </c>
      <c r="F28" s="14">
        <v>1197.5040000000001</v>
      </c>
      <c r="G28" s="1" t="s">
        <v>38</v>
      </c>
      <c r="H28" s="14">
        <f t="shared" si="0"/>
        <v>914.49599999999987</v>
      </c>
      <c r="I28" s="14">
        <f t="shared" si="1"/>
        <v>2</v>
      </c>
      <c r="J28" s="14" t="s">
        <v>46</v>
      </c>
      <c r="K28" s="14"/>
      <c r="L28" s="14"/>
    </row>
    <row r="29" spans="2:19" x14ac:dyDescent="0.2">
      <c r="B29" s="4">
        <v>42036</v>
      </c>
      <c r="C29" s="1" t="s">
        <v>19</v>
      </c>
      <c r="D29" s="1" t="s">
        <v>11</v>
      </c>
      <c r="E29" s="6">
        <v>924</v>
      </c>
      <c r="F29" s="14">
        <v>591.822</v>
      </c>
      <c r="G29" s="1" t="s">
        <v>38</v>
      </c>
      <c r="H29" s="14">
        <f t="shared" si="0"/>
        <v>332.178</v>
      </c>
      <c r="I29" s="14">
        <f t="shared" si="1"/>
        <v>2</v>
      </c>
      <c r="J29" s="14" t="s">
        <v>46</v>
      </c>
      <c r="K29" s="14"/>
      <c r="L29" s="14"/>
    </row>
    <row r="30" spans="2:19" x14ac:dyDescent="0.2">
      <c r="B30" s="4">
        <v>42036</v>
      </c>
      <c r="C30" s="1" t="s">
        <v>19</v>
      </c>
      <c r="D30" s="1" t="s">
        <v>12</v>
      </c>
      <c r="E30" s="6">
        <v>1716</v>
      </c>
      <c r="F30" s="14">
        <v>953.23800000000017</v>
      </c>
      <c r="G30" s="1" t="s">
        <v>38</v>
      </c>
      <c r="H30" s="14">
        <f t="shared" si="0"/>
        <v>762.76199999999983</v>
      </c>
      <c r="I30" s="14">
        <f t="shared" si="1"/>
        <v>2</v>
      </c>
      <c r="J30" s="14" t="s">
        <v>46</v>
      </c>
      <c r="K30" s="14"/>
      <c r="L30" s="14"/>
    </row>
    <row r="31" spans="2:19" x14ac:dyDescent="0.2">
      <c r="B31" s="4">
        <v>42036</v>
      </c>
      <c r="C31" s="1" t="s">
        <v>19</v>
      </c>
      <c r="D31" s="1" t="s">
        <v>13</v>
      </c>
      <c r="E31" s="6">
        <v>1100</v>
      </c>
      <c r="F31" s="14">
        <v>566.28000000000009</v>
      </c>
      <c r="G31" s="1" t="s">
        <v>38</v>
      </c>
      <c r="H31" s="14">
        <f t="shared" si="0"/>
        <v>533.71999999999991</v>
      </c>
      <c r="I31" s="14">
        <f t="shared" si="1"/>
        <v>2</v>
      </c>
      <c r="J31" s="14" t="s">
        <v>46</v>
      </c>
      <c r="K31" s="14"/>
      <c r="L31" s="14"/>
    </row>
    <row r="32" spans="2:19" x14ac:dyDescent="0.2">
      <c r="B32" s="4">
        <v>42036</v>
      </c>
      <c r="C32" s="1" t="s">
        <v>20</v>
      </c>
      <c r="D32" s="1" t="s">
        <v>15</v>
      </c>
      <c r="E32" s="6">
        <v>1936</v>
      </c>
      <c r="F32" s="14">
        <v>745.36</v>
      </c>
      <c r="G32" s="1" t="s">
        <v>20</v>
      </c>
      <c r="H32" s="14">
        <f t="shared" si="0"/>
        <v>1190.6399999999999</v>
      </c>
      <c r="I32" s="14">
        <f t="shared" si="1"/>
        <v>2</v>
      </c>
      <c r="J32" s="14" t="s">
        <v>46</v>
      </c>
      <c r="K32" s="14"/>
      <c r="L32" s="14"/>
    </row>
    <row r="33" spans="2:12" x14ac:dyDescent="0.2">
      <c r="B33" s="4">
        <v>42036</v>
      </c>
      <c r="C33" s="1" t="s">
        <v>20</v>
      </c>
      <c r="D33" s="1" t="s">
        <v>16</v>
      </c>
      <c r="E33" s="6">
        <v>6424</v>
      </c>
      <c r="F33" s="14">
        <v>2770.0288</v>
      </c>
      <c r="G33" s="1" t="s">
        <v>20</v>
      </c>
      <c r="H33" s="14">
        <f t="shared" si="0"/>
        <v>3653.9712</v>
      </c>
      <c r="I33" s="14">
        <f t="shared" si="1"/>
        <v>2</v>
      </c>
      <c r="J33" s="14" t="s">
        <v>46</v>
      </c>
      <c r="K33" s="14"/>
      <c r="L33" s="14"/>
    </row>
    <row r="34" spans="2:12" x14ac:dyDescent="0.2">
      <c r="B34" s="4">
        <v>42036</v>
      </c>
      <c r="C34" s="1" t="s">
        <v>20</v>
      </c>
      <c r="D34" s="1" t="s">
        <v>17</v>
      </c>
      <c r="E34" s="6">
        <v>1804</v>
      </c>
      <c r="F34" s="14">
        <v>780.41039999999998</v>
      </c>
      <c r="G34" s="1" t="s">
        <v>20</v>
      </c>
      <c r="H34" s="14">
        <f t="shared" si="0"/>
        <v>1023.5896</v>
      </c>
      <c r="I34" s="14">
        <f t="shared" si="1"/>
        <v>2</v>
      </c>
      <c r="J34" s="14" t="s">
        <v>46</v>
      </c>
      <c r="K34" s="14"/>
      <c r="L34" s="14"/>
    </row>
    <row r="35" spans="2:12" x14ac:dyDescent="0.2">
      <c r="B35" s="4">
        <v>42036</v>
      </c>
      <c r="C35" s="1" t="s">
        <v>20</v>
      </c>
      <c r="D35" s="1" t="s">
        <v>20</v>
      </c>
      <c r="E35" s="6">
        <v>3388</v>
      </c>
      <c r="F35" s="14">
        <v>1374.1728000000001</v>
      </c>
      <c r="G35" s="1" t="s">
        <v>20</v>
      </c>
      <c r="H35" s="14">
        <f t="shared" si="0"/>
        <v>2013.8271999999999</v>
      </c>
      <c r="I35" s="14">
        <f t="shared" si="1"/>
        <v>2</v>
      </c>
      <c r="J35" s="14" t="s">
        <v>46</v>
      </c>
      <c r="K35" s="14"/>
      <c r="L35" s="14"/>
    </row>
    <row r="36" spans="2:12" x14ac:dyDescent="0.2">
      <c r="B36" s="4">
        <v>42064</v>
      </c>
      <c r="C36" s="1" t="s">
        <v>18</v>
      </c>
      <c r="D36" s="1" t="s">
        <v>2</v>
      </c>
      <c r="E36" s="6">
        <v>5045.04</v>
      </c>
      <c r="F36" s="14">
        <v>2955.2986663200004</v>
      </c>
      <c r="G36" s="1" t="s">
        <v>18</v>
      </c>
      <c r="H36" s="14">
        <f t="shared" si="0"/>
        <v>2089.7413336799996</v>
      </c>
      <c r="I36" s="14">
        <f t="shared" si="1"/>
        <v>3</v>
      </c>
      <c r="J36" s="14" t="s">
        <v>47</v>
      </c>
      <c r="K36" s="14"/>
      <c r="L36" s="14"/>
    </row>
    <row r="37" spans="2:12" x14ac:dyDescent="0.2">
      <c r="B37" s="4">
        <v>42064</v>
      </c>
      <c r="C37" s="1" t="s">
        <v>18</v>
      </c>
      <c r="D37" s="1" t="s">
        <v>3</v>
      </c>
      <c r="E37" s="6">
        <v>2802.8</v>
      </c>
      <c r="F37" s="14">
        <v>1621.8570368000003</v>
      </c>
      <c r="G37" s="1" t="s">
        <v>18</v>
      </c>
      <c r="H37" s="14">
        <f t="shared" si="0"/>
        <v>1180.9429631999999</v>
      </c>
      <c r="I37" s="14">
        <f t="shared" si="1"/>
        <v>3</v>
      </c>
      <c r="J37" s="14" t="s">
        <v>47</v>
      </c>
      <c r="K37" s="14"/>
      <c r="L37" s="14"/>
    </row>
    <row r="38" spans="2:12" x14ac:dyDescent="0.2">
      <c r="B38" s="4">
        <v>42064</v>
      </c>
      <c r="C38" s="1" t="s">
        <v>18</v>
      </c>
      <c r="D38" s="1" t="s">
        <v>4</v>
      </c>
      <c r="E38" s="6">
        <v>4570.72</v>
      </c>
      <c r="F38" s="14">
        <v>2240.062336512</v>
      </c>
      <c r="G38" s="1" t="s">
        <v>18</v>
      </c>
      <c r="H38" s="14">
        <f t="shared" si="0"/>
        <v>2330.6576634880003</v>
      </c>
      <c r="I38" s="14">
        <f t="shared" si="1"/>
        <v>3</v>
      </c>
      <c r="J38" s="14" t="s">
        <v>47</v>
      </c>
      <c r="K38" s="14"/>
      <c r="L38" s="14"/>
    </row>
    <row r="39" spans="2:12" x14ac:dyDescent="0.2">
      <c r="B39" s="4">
        <v>42064</v>
      </c>
      <c r="C39" s="1" t="s">
        <v>18</v>
      </c>
      <c r="D39" s="1" t="s">
        <v>5</v>
      </c>
      <c r="E39" s="6">
        <v>2285.36</v>
      </c>
      <c r="F39" s="14">
        <v>1031.5840796800001</v>
      </c>
      <c r="G39" s="1" t="s">
        <v>18</v>
      </c>
      <c r="H39" s="14">
        <f t="shared" si="0"/>
        <v>1253.7759203200001</v>
      </c>
      <c r="I39" s="14">
        <f t="shared" si="1"/>
        <v>3</v>
      </c>
      <c r="J39" s="14" t="s">
        <v>47</v>
      </c>
      <c r="K39" s="14"/>
      <c r="L39" s="14"/>
    </row>
    <row r="40" spans="2:12" x14ac:dyDescent="0.2">
      <c r="B40" s="4">
        <v>42064</v>
      </c>
      <c r="C40" s="1" t="s">
        <v>18</v>
      </c>
      <c r="D40" s="1" t="s">
        <v>6</v>
      </c>
      <c r="E40" s="6">
        <v>1121.1199999999999</v>
      </c>
      <c r="F40" s="14">
        <v>581.43076991999988</v>
      </c>
      <c r="G40" s="1" t="s">
        <v>18</v>
      </c>
      <c r="H40" s="14">
        <f t="shared" si="0"/>
        <v>539.68923008000002</v>
      </c>
      <c r="I40" s="14">
        <f t="shared" si="1"/>
        <v>3</v>
      </c>
      <c r="J40" s="14" t="s">
        <v>47</v>
      </c>
      <c r="K40" s="14"/>
      <c r="L40" s="14"/>
    </row>
    <row r="41" spans="2:12" x14ac:dyDescent="0.2">
      <c r="B41" s="4">
        <v>42064</v>
      </c>
      <c r="C41" s="1" t="s">
        <v>18</v>
      </c>
      <c r="D41" s="1" t="s">
        <v>7</v>
      </c>
      <c r="E41" s="6">
        <v>3492.72</v>
      </c>
      <c r="F41" s="14">
        <v>1792.5197875199999</v>
      </c>
      <c r="G41" s="1" t="s">
        <v>18</v>
      </c>
      <c r="H41" s="14">
        <f t="shared" si="0"/>
        <v>1700.2002124799999</v>
      </c>
      <c r="I41" s="14">
        <f t="shared" si="1"/>
        <v>3</v>
      </c>
      <c r="J41" s="14" t="s">
        <v>47</v>
      </c>
      <c r="K41" s="14"/>
      <c r="L41" s="14"/>
    </row>
    <row r="42" spans="2:12" x14ac:dyDescent="0.2">
      <c r="B42" s="4">
        <v>42064</v>
      </c>
      <c r="C42" s="1" t="s">
        <v>18</v>
      </c>
      <c r="D42" s="1" t="s">
        <v>8</v>
      </c>
      <c r="E42" s="6">
        <v>3492.72</v>
      </c>
      <c r="F42" s="14">
        <v>1683.3164040000001</v>
      </c>
      <c r="G42" s="1" t="s">
        <v>18</v>
      </c>
      <c r="H42" s="14">
        <f t="shared" si="0"/>
        <v>1809.4035959999997</v>
      </c>
      <c r="I42" s="14">
        <f t="shared" si="1"/>
        <v>3</v>
      </c>
      <c r="J42" s="14" t="s">
        <v>47</v>
      </c>
      <c r="K42" s="14"/>
      <c r="L42" s="14"/>
    </row>
    <row r="43" spans="2:12" x14ac:dyDescent="0.2">
      <c r="B43" s="4">
        <v>42064</v>
      </c>
      <c r="C43" s="1" t="s">
        <v>18</v>
      </c>
      <c r="D43" s="1" t="s">
        <v>9</v>
      </c>
      <c r="E43" s="6">
        <v>3018.4000000000005</v>
      </c>
      <c r="F43" s="14">
        <v>1721.9295878400003</v>
      </c>
      <c r="G43" s="1" t="s">
        <v>18</v>
      </c>
      <c r="H43" s="14">
        <f t="shared" si="0"/>
        <v>1296.4704121600003</v>
      </c>
      <c r="I43" s="14">
        <f t="shared" si="1"/>
        <v>3</v>
      </c>
      <c r="J43" s="14" t="s">
        <v>47</v>
      </c>
      <c r="K43" s="14"/>
      <c r="L43" s="14"/>
    </row>
    <row r="44" spans="2:12" x14ac:dyDescent="0.2">
      <c r="B44" s="4">
        <v>42064</v>
      </c>
      <c r="C44" s="1" t="s">
        <v>19</v>
      </c>
      <c r="D44" s="1" t="s">
        <v>10</v>
      </c>
      <c r="E44" s="6">
        <v>2500.96</v>
      </c>
      <c r="F44" s="14">
        <v>1432.2247632000001</v>
      </c>
      <c r="G44" s="1" t="s">
        <v>38</v>
      </c>
      <c r="H44" s="14">
        <f t="shared" si="0"/>
        <v>1068.7352367999999</v>
      </c>
      <c r="I44" s="14">
        <f t="shared" si="1"/>
        <v>3</v>
      </c>
      <c r="J44" s="14" t="s">
        <v>47</v>
      </c>
      <c r="K44" s="14"/>
      <c r="L44" s="14"/>
    </row>
    <row r="45" spans="2:12" x14ac:dyDescent="0.2">
      <c r="B45" s="4">
        <v>42064</v>
      </c>
      <c r="C45" s="1" t="s">
        <v>19</v>
      </c>
      <c r="D45" s="1" t="s">
        <v>11</v>
      </c>
      <c r="E45" s="6">
        <v>474.32</v>
      </c>
      <c r="F45" s="14">
        <v>312.91601879999996</v>
      </c>
      <c r="G45" s="1" t="s">
        <v>38</v>
      </c>
      <c r="H45" s="14">
        <f t="shared" si="0"/>
        <v>161.40398120000003</v>
      </c>
      <c r="I45" s="14">
        <f t="shared" si="1"/>
        <v>3</v>
      </c>
      <c r="J45" s="14" t="s">
        <v>47</v>
      </c>
      <c r="K45" s="14"/>
      <c r="L45" s="14"/>
    </row>
    <row r="46" spans="2:12" x14ac:dyDescent="0.2">
      <c r="B46" s="4">
        <v>42064</v>
      </c>
      <c r="C46" s="1" t="s">
        <v>19</v>
      </c>
      <c r="D46" s="1" t="s">
        <v>12</v>
      </c>
      <c r="E46" s="6">
        <v>1250.48</v>
      </c>
      <c r="F46" s="14">
        <v>701.58805640000014</v>
      </c>
      <c r="G46" s="1" t="s">
        <v>38</v>
      </c>
      <c r="H46" s="14">
        <f t="shared" si="0"/>
        <v>548.89194359999988</v>
      </c>
      <c r="I46" s="14">
        <f t="shared" si="1"/>
        <v>3</v>
      </c>
      <c r="J46" s="14" t="s">
        <v>47</v>
      </c>
      <c r="K46" s="14"/>
      <c r="L46" s="14"/>
    </row>
    <row r="47" spans="2:12" x14ac:dyDescent="0.2">
      <c r="B47" s="4">
        <v>42064</v>
      </c>
      <c r="C47" s="1" t="s">
        <v>19</v>
      </c>
      <c r="D47" s="1" t="s">
        <v>13</v>
      </c>
      <c r="E47" s="6">
        <v>646.79999999999995</v>
      </c>
      <c r="F47" s="14">
        <v>342.96181919999998</v>
      </c>
      <c r="G47" s="1" t="s">
        <v>38</v>
      </c>
      <c r="H47" s="14">
        <f t="shared" si="0"/>
        <v>303.83818079999998</v>
      </c>
      <c r="I47" s="14">
        <f t="shared" si="1"/>
        <v>3</v>
      </c>
      <c r="J47" s="14" t="s">
        <v>47</v>
      </c>
      <c r="K47" s="14"/>
      <c r="L47" s="14"/>
    </row>
    <row r="48" spans="2:12" x14ac:dyDescent="0.2">
      <c r="B48" s="4">
        <v>42064</v>
      </c>
      <c r="C48" s="1" t="s">
        <v>20</v>
      </c>
      <c r="D48" s="1" t="s">
        <v>15</v>
      </c>
      <c r="E48" s="6">
        <v>1897.28</v>
      </c>
      <c r="F48" s="14">
        <v>759.67091200000004</v>
      </c>
      <c r="G48" s="1" t="s">
        <v>20</v>
      </c>
      <c r="H48" s="14">
        <f t="shared" si="0"/>
        <v>1137.6090879999999</v>
      </c>
      <c r="I48" s="14">
        <f t="shared" si="1"/>
        <v>3</v>
      </c>
      <c r="J48" s="14" t="s">
        <v>47</v>
      </c>
      <c r="K48" s="14"/>
      <c r="L48" s="14"/>
    </row>
    <row r="49" spans="2:12" x14ac:dyDescent="0.2">
      <c r="B49" s="4">
        <v>42064</v>
      </c>
      <c r="C49" s="1" t="s">
        <v>20</v>
      </c>
      <c r="D49" s="1" t="s">
        <v>16</v>
      </c>
      <c r="E49" s="6">
        <v>5001.92</v>
      </c>
      <c r="F49" s="14">
        <v>2243.1010201600002</v>
      </c>
      <c r="G49" s="1" t="s">
        <v>20</v>
      </c>
      <c r="H49" s="14">
        <f t="shared" si="0"/>
        <v>2758.8189798399999</v>
      </c>
      <c r="I49" s="14">
        <f t="shared" si="1"/>
        <v>3</v>
      </c>
      <c r="J49" s="14" t="s">
        <v>47</v>
      </c>
      <c r="K49" s="14"/>
      <c r="L49" s="14"/>
    </row>
    <row r="50" spans="2:12" x14ac:dyDescent="0.2">
      <c r="B50" s="4">
        <v>42064</v>
      </c>
      <c r="C50" s="1" t="s">
        <v>20</v>
      </c>
      <c r="D50" s="1" t="s">
        <v>17</v>
      </c>
      <c r="E50" s="6">
        <v>1336.72</v>
      </c>
      <c r="F50" s="14">
        <v>595.61302416000001</v>
      </c>
      <c r="G50" s="1" t="s">
        <v>20</v>
      </c>
      <c r="H50" s="14">
        <f t="shared" si="0"/>
        <v>741.10697584000002</v>
      </c>
      <c r="I50" s="14">
        <f t="shared" si="1"/>
        <v>3</v>
      </c>
      <c r="J50" s="14" t="s">
        <v>47</v>
      </c>
      <c r="K50" s="14"/>
      <c r="L50" s="14"/>
    </row>
    <row r="51" spans="2:12" x14ac:dyDescent="0.2">
      <c r="B51" s="4">
        <v>42064</v>
      </c>
      <c r="C51" s="1" t="s">
        <v>20</v>
      </c>
      <c r="D51" s="1" t="s">
        <v>20</v>
      </c>
      <c r="E51" s="6">
        <v>4182.6400000000003</v>
      </c>
      <c r="F51" s="14">
        <v>1713.4435718400002</v>
      </c>
      <c r="G51" s="1" t="s">
        <v>20</v>
      </c>
      <c r="H51" s="14">
        <f t="shared" si="0"/>
        <v>2469.1964281600003</v>
      </c>
      <c r="I51" s="14">
        <f t="shared" si="1"/>
        <v>3</v>
      </c>
      <c r="J51" s="14" t="s">
        <v>47</v>
      </c>
      <c r="K51" s="14"/>
      <c r="L51" s="14"/>
    </row>
    <row r="52" spans="2:12" x14ac:dyDescent="0.2">
      <c r="B52" s="4">
        <v>42095</v>
      </c>
      <c r="C52" s="1" t="s">
        <v>18</v>
      </c>
      <c r="D52" s="1" t="s">
        <v>2</v>
      </c>
      <c r="E52" s="6">
        <v>5730.2168000000011</v>
      </c>
      <c r="F52" s="14">
        <v>3255.9636801217689</v>
      </c>
      <c r="G52" s="1" t="s">
        <v>18</v>
      </c>
      <c r="H52" s="14">
        <f t="shared" si="0"/>
        <v>2474.2531198782322</v>
      </c>
      <c r="I52" s="14">
        <f t="shared" si="1"/>
        <v>4</v>
      </c>
      <c r="J52" s="14" t="s">
        <v>48</v>
      </c>
      <c r="K52" s="14"/>
      <c r="L52" s="14"/>
    </row>
    <row r="53" spans="2:12" x14ac:dyDescent="0.2">
      <c r="B53" s="4">
        <v>42095</v>
      </c>
      <c r="C53" s="1" t="s">
        <v>18</v>
      </c>
      <c r="D53" s="1" t="s">
        <v>3</v>
      </c>
      <c r="E53" s="6">
        <v>3136.98</v>
      </c>
      <c r="F53" s="14">
        <v>1851.5369448576002</v>
      </c>
      <c r="G53" s="1" t="s">
        <v>18</v>
      </c>
      <c r="H53" s="14">
        <f t="shared" si="0"/>
        <v>1285.4430551423998</v>
      </c>
      <c r="I53" s="14">
        <f t="shared" si="1"/>
        <v>4</v>
      </c>
      <c r="J53" s="14" t="s">
        <v>48</v>
      </c>
      <c r="K53" s="14"/>
      <c r="L53" s="14"/>
    </row>
    <row r="54" spans="2:12" x14ac:dyDescent="0.2">
      <c r="B54" s="4">
        <v>42095</v>
      </c>
      <c r="C54" s="1" t="s">
        <v>18</v>
      </c>
      <c r="D54" s="1" t="s">
        <v>4</v>
      </c>
      <c r="E54" s="6">
        <v>4015.3343999999997</v>
      </c>
      <c r="F54" s="14">
        <v>1987.5523662618623</v>
      </c>
      <c r="G54" s="1" t="s">
        <v>18</v>
      </c>
      <c r="H54" s="14">
        <f t="shared" si="0"/>
        <v>2027.7820337381374</v>
      </c>
      <c r="I54" s="14">
        <f t="shared" si="1"/>
        <v>4</v>
      </c>
      <c r="J54" s="14" t="s">
        <v>48</v>
      </c>
      <c r="K54" s="14"/>
      <c r="L54" s="14"/>
    </row>
    <row r="55" spans="2:12" x14ac:dyDescent="0.2">
      <c r="B55" s="4">
        <v>42095</v>
      </c>
      <c r="C55" s="1" t="s">
        <v>18</v>
      </c>
      <c r="D55" s="1" t="s">
        <v>5</v>
      </c>
      <c r="E55" s="6">
        <v>1798.5352</v>
      </c>
      <c r="F55" s="14">
        <v>795.60046272044792</v>
      </c>
      <c r="G55" s="1" t="s">
        <v>18</v>
      </c>
      <c r="H55" s="14">
        <f t="shared" si="0"/>
        <v>1002.9347372795521</v>
      </c>
      <c r="I55" s="14">
        <f t="shared" si="1"/>
        <v>4</v>
      </c>
      <c r="J55" s="14" t="s">
        <v>48</v>
      </c>
      <c r="K55" s="14"/>
      <c r="L55" s="14"/>
    </row>
    <row r="56" spans="2:12" x14ac:dyDescent="0.2">
      <c r="B56" s="4">
        <v>42095</v>
      </c>
      <c r="C56" s="1" t="s">
        <v>18</v>
      </c>
      <c r="D56" s="1" t="s">
        <v>6</v>
      </c>
      <c r="E56" s="6">
        <v>1505.7503999999999</v>
      </c>
      <c r="F56" s="14">
        <v>765.28812445747189</v>
      </c>
      <c r="G56" s="1" t="s">
        <v>18</v>
      </c>
      <c r="H56" s="14">
        <f t="shared" si="0"/>
        <v>740.462275542528</v>
      </c>
      <c r="I56" s="14">
        <f t="shared" si="1"/>
        <v>4</v>
      </c>
      <c r="J56" s="14" t="s">
        <v>48</v>
      </c>
      <c r="K56" s="14"/>
      <c r="L56" s="14"/>
    </row>
    <row r="57" spans="2:12" x14ac:dyDescent="0.2">
      <c r="B57" s="4">
        <v>42095</v>
      </c>
      <c r="C57" s="1" t="s">
        <v>18</v>
      </c>
      <c r="D57" s="1" t="s">
        <v>7</v>
      </c>
      <c r="E57" s="6">
        <v>2969.6743999999999</v>
      </c>
      <c r="F57" s="14">
        <v>1508.8435727016958</v>
      </c>
      <c r="G57" s="1" t="s">
        <v>18</v>
      </c>
      <c r="H57" s="14">
        <f t="shared" si="0"/>
        <v>1460.830827298304</v>
      </c>
      <c r="I57" s="14">
        <f t="shared" si="1"/>
        <v>4</v>
      </c>
      <c r="J57" s="14" t="s">
        <v>48</v>
      </c>
      <c r="K57" s="14"/>
      <c r="L57" s="14"/>
    </row>
    <row r="58" spans="2:12" x14ac:dyDescent="0.2">
      <c r="B58" s="4">
        <v>42095</v>
      </c>
      <c r="C58" s="1" t="s">
        <v>18</v>
      </c>
      <c r="D58" s="1" t="s">
        <v>8</v>
      </c>
      <c r="E58" s="6">
        <v>1714.8824000000002</v>
      </c>
      <c r="F58" s="14">
        <v>843.01732413360014</v>
      </c>
      <c r="G58" s="1" t="s">
        <v>18</v>
      </c>
      <c r="H58" s="14">
        <f t="shared" si="0"/>
        <v>871.86507586640005</v>
      </c>
      <c r="I58" s="14">
        <f t="shared" si="1"/>
        <v>4</v>
      </c>
      <c r="J58" s="14" t="s">
        <v>48</v>
      </c>
      <c r="K58" s="14"/>
      <c r="L58" s="14"/>
    </row>
    <row r="59" spans="2:12" x14ac:dyDescent="0.2">
      <c r="B59" s="4">
        <v>42095</v>
      </c>
      <c r="C59" s="1" t="s">
        <v>18</v>
      </c>
      <c r="D59" s="1" t="s">
        <v>9</v>
      </c>
      <c r="E59" s="6">
        <v>1254.7919999999999</v>
      </c>
      <c r="F59" s="14">
        <v>701.51411408601598</v>
      </c>
      <c r="G59" s="1" t="s">
        <v>18</v>
      </c>
      <c r="H59" s="14">
        <f t="shared" si="0"/>
        <v>553.27788591398394</v>
      </c>
      <c r="I59" s="14">
        <f t="shared" si="1"/>
        <v>4</v>
      </c>
      <c r="J59" s="14" t="s">
        <v>48</v>
      </c>
      <c r="K59" s="14"/>
      <c r="L59" s="14"/>
    </row>
    <row r="60" spans="2:12" x14ac:dyDescent="0.2">
      <c r="B60" s="4">
        <v>42095</v>
      </c>
      <c r="C60" s="1" t="s">
        <v>19</v>
      </c>
      <c r="D60" s="1" t="s">
        <v>10</v>
      </c>
      <c r="E60" s="6">
        <v>2425.9312</v>
      </c>
      <c r="F60" s="14">
        <v>1430.93576091312</v>
      </c>
      <c r="G60" s="1" t="s">
        <v>38</v>
      </c>
      <c r="H60" s="14">
        <f t="shared" si="0"/>
        <v>994.99543908687997</v>
      </c>
      <c r="I60" s="14">
        <f t="shared" si="1"/>
        <v>4</v>
      </c>
      <c r="J60" s="14" t="s">
        <v>48</v>
      </c>
      <c r="K60" s="14"/>
      <c r="L60" s="14"/>
    </row>
    <row r="61" spans="2:12" x14ac:dyDescent="0.2">
      <c r="B61" s="4">
        <v>42095</v>
      </c>
      <c r="C61" s="1" t="s">
        <v>19</v>
      </c>
      <c r="D61" s="1" t="s">
        <v>11</v>
      </c>
      <c r="E61" s="6">
        <v>878.35440000000006</v>
      </c>
      <c r="F61" s="14">
        <v>561.71330418588002</v>
      </c>
      <c r="G61" s="1" t="s">
        <v>38</v>
      </c>
      <c r="H61" s="14">
        <f t="shared" si="0"/>
        <v>316.64109581412004</v>
      </c>
      <c r="I61" s="14">
        <f t="shared" si="1"/>
        <v>4</v>
      </c>
      <c r="J61" s="14" t="s">
        <v>48</v>
      </c>
      <c r="K61" s="14"/>
      <c r="L61" s="14"/>
    </row>
    <row r="62" spans="2:12" x14ac:dyDescent="0.2">
      <c r="B62" s="4">
        <v>42095</v>
      </c>
      <c r="C62" s="1" t="s">
        <v>19</v>
      </c>
      <c r="D62" s="1" t="s">
        <v>12</v>
      </c>
      <c r="E62" s="6">
        <v>2049.4936000000002</v>
      </c>
      <c r="F62" s="14">
        <v>1161.3774180654802</v>
      </c>
      <c r="G62" s="1" t="s">
        <v>38</v>
      </c>
      <c r="H62" s="14">
        <f t="shared" si="0"/>
        <v>888.11618193452</v>
      </c>
      <c r="I62" s="14">
        <f t="shared" si="1"/>
        <v>4</v>
      </c>
      <c r="J62" s="14" t="s">
        <v>48</v>
      </c>
      <c r="K62" s="14"/>
      <c r="L62" s="14"/>
    </row>
    <row r="63" spans="2:12" x14ac:dyDescent="0.2">
      <c r="B63" s="4">
        <v>42095</v>
      </c>
      <c r="C63" s="1" t="s">
        <v>19</v>
      </c>
      <c r="D63" s="1" t="s">
        <v>13</v>
      </c>
      <c r="E63" s="6">
        <v>1463.9240000000002</v>
      </c>
      <c r="F63" s="14">
        <v>799.52402497968023</v>
      </c>
      <c r="G63" s="1" t="s">
        <v>38</v>
      </c>
      <c r="H63" s="14">
        <f t="shared" si="0"/>
        <v>664.39997502031997</v>
      </c>
      <c r="I63" s="14">
        <f t="shared" si="1"/>
        <v>4</v>
      </c>
      <c r="J63" s="14" t="s">
        <v>48</v>
      </c>
      <c r="K63" s="14"/>
      <c r="L63" s="14"/>
    </row>
    <row r="64" spans="2:12" x14ac:dyDescent="0.2">
      <c r="B64" s="4">
        <v>42095</v>
      </c>
      <c r="C64" s="1" t="s">
        <v>20</v>
      </c>
      <c r="D64" s="1" t="s">
        <v>15</v>
      </c>
      <c r="E64" s="6">
        <v>3513.4176000000002</v>
      </c>
      <c r="F64" s="14">
        <v>1463.0433033216002</v>
      </c>
      <c r="G64" s="1" t="s">
        <v>20</v>
      </c>
      <c r="H64" s="14">
        <f t="shared" si="0"/>
        <v>2050.3742966784002</v>
      </c>
      <c r="I64" s="14">
        <f t="shared" si="1"/>
        <v>4</v>
      </c>
      <c r="J64" s="14" t="s">
        <v>48</v>
      </c>
      <c r="K64" s="14"/>
      <c r="L64" s="14"/>
    </row>
    <row r="65" spans="2:12" x14ac:dyDescent="0.2">
      <c r="B65" s="4">
        <v>42095</v>
      </c>
      <c r="C65" s="1" t="s">
        <v>20</v>
      </c>
      <c r="D65" s="1" t="s">
        <v>16</v>
      </c>
      <c r="E65" s="6">
        <v>4015.3343999999997</v>
      </c>
      <c r="F65" s="14">
        <v>1872.6954282516479</v>
      </c>
      <c r="G65" s="1" t="s">
        <v>20</v>
      </c>
      <c r="H65" s="14">
        <f t="shared" si="0"/>
        <v>2142.6389717483517</v>
      </c>
      <c r="I65" s="14">
        <f t="shared" si="1"/>
        <v>4</v>
      </c>
      <c r="J65" s="14" t="s">
        <v>48</v>
      </c>
      <c r="K65" s="14"/>
      <c r="L65" s="14"/>
    </row>
    <row r="66" spans="2:12" x14ac:dyDescent="0.2">
      <c r="B66" s="4">
        <v>42095</v>
      </c>
      <c r="C66" s="1" t="s">
        <v>20</v>
      </c>
      <c r="D66" s="1" t="s">
        <v>17</v>
      </c>
      <c r="E66" s="6">
        <v>1296.6183999999998</v>
      </c>
      <c r="F66" s="14">
        <v>600.85441877260791</v>
      </c>
      <c r="G66" s="1" t="s">
        <v>20</v>
      </c>
      <c r="H66" s="14">
        <f t="shared" si="0"/>
        <v>695.76398122739192</v>
      </c>
      <c r="I66" s="14">
        <f t="shared" si="1"/>
        <v>4</v>
      </c>
      <c r="J66" s="14" t="s">
        <v>48</v>
      </c>
      <c r="K66" s="14"/>
      <c r="L66" s="14"/>
    </row>
    <row r="67" spans="2:12" x14ac:dyDescent="0.2">
      <c r="B67" s="4">
        <v>42095</v>
      </c>
      <c r="C67" s="1" t="s">
        <v>20</v>
      </c>
      <c r="D67" s="1" t="s">
        <v>20</v>
      </c>
      <c r="E67" s="6">
        <v>4057.1608000000001</v>
      </c>
      <c r="F67" s="14">
        <v>1678.6606673316483</v>
      </c>
      <c r="G67" s="1" t="s">
        <v>20</v>
      </c>
      <c r="H67" s="14">
        <f t="shared" si="0"/>
        <v>2378.5001326683519</v>
      </c>
      <c r="I67" s="14">
        <f t="shared" si="1"/>
        <v>4</v>
      </c>
      <c r="J67" s="14" t="s">
        <v>48</v>
      </c>
      <c r="K67" s="14"/>
      <c r="L67" s="14"/>
    </row>
    <row r="68" spans="2:12" x14ac:dyDescent="0.2">
      <c r="B68" s="4">
        <v>42125</v>
      </c>
      <c r="C68" s="1" t="s">
        <v>18</v>
      </c>
      <c r="D68" s="1" t="s">
        <v>2</v>
      </c>
      <c r="E68" s="6">
        <v>5290.6213360000002</v>
      </c>
      <c r="F68" s="6">
        <v>2946.0577297856239</v>
      </c>
      <c r="G68" s="1" t="s">
        <v>18</v>
      </c>
      <c r="H68" s="14">
        <f t="shared" si="0"/>
        <v>2344.5636062143763</v>
      </c>
      <c r="I68" s="14">
        <f t="shared" si="1"/>
        <v>5</v>
      </c>
      <c r="J68" s="14" t="s">
        <v>49</v>
      </c>
      <c r="K68" s="14"/>
      <c r="L68" s="14"/>
    </row>
    <row r="69" spans="2:12" x14ac:dyDescent="0.2">
      <c r="B69" s="4">
        <v>42125</v>
      </c>
      <c r="C69" s="1" t="s">
        <v>18</v>
      </c>
      <c r="D69" s="1" t="s">
        <v>3</v>
      </c>
      <c r="E69" s="6">
        <v>1712.7910799999997</v>
      </c>
      <c r="F69" s="6">
        <v>1031.1579553300946</v>
      </c>
      <c r="G69" s="1" t="s">
        <v>18</v>
      </c>
      <c r="H69" s="14">
        <f t="shared" ref="H69:H132" si="2">SUM(E69-F69)</f>
        <v>681.6331246699051</v>
      </c>
      <c r="I69" s="14">
        <f t="shared" ref="I69:I132" si="3">MONTH(B69)</f>
        <v>5</v>
      </c>
      <c r="J69" s="14" t="s">
        <v>49</v>
      </c>
      <c r="K69" s="14"/>
      <c r="L69" s="14"/>
    </row>
    <row r="70" spans="2:12" x14ac:dyDescent="0.2">
      <c r="B70" s="4">
        <v>42125</v>
      </c>
      <c r="C70" s="1" t="s">
        <v>18</v>
      </c>
      <c r="D70" s="1" t="s">
        <v>4</v>
      </c>
      <c r="E70" s="6">
        <v>3653.9543039999999</v>
      </c>
      <c r="F70" s="6">
        <v>1772.4992002323288</v>
      </c>
      <c r="G70" s="1" t="s">
        <v>18</v>
      </c>
      <c r="H70" s="14">
        <f t="shared" si="2"/>
        <v>1881.4551037676711</v>
      </c>
      <c r="I70" s="14">
        <f t="shared" si="3"/>
        <v>5</v>
      </c>
      <c r="J70" s="14" t="s">
        <v>49</v>
      </c>
      <c r="K70" s="14"/>
      <c r="L70" s="14"/>
    </row>
    <row r="71" spans="2:12" x14ac:dyDescent="0.2">
      <c r="B71" s="4">
        <v>42125</v>
      </c>
      <c r="C71" s="1" t="s">
        <v>18</v>
      </c>
      <c r="D71" s="1" t="s">
        <v>5</v>
      </c>
      <c r="E71" s="6">
        <v>1636.6670319999998</v>
      </c>
      <c r="F71" s="6">
        <v>731.23638528636366</v>
      </c>
      <c r="G71" s="1" t="s">
        <v>18</v>
      </c>
      <c r="H71" s="14">
        <f t="shared" si="2"/>
        <v>905.43064671363618</v>
      </c>
      <c r="I71" s="14">
        <f t="shared" si="3"/>
        <v>5</v>
      </c>
      <c r="J71" s="14" t="s">
        <v>49</v>
      </c>
      <c r="K71" s="14"/>
      <c r="L71" s="14"/>
    </row>
    <row r="72" spans="2:12" x14ac:dyDescent="0.2">
      <c r="B72" s="4">
        <v>42125</v>
      </c>
      <c r="C72" s="1" t="s">
        <v>18</v>
      </c>
      <c r="D72" s="1" t="s">
        <v>6</v>
      </c>
      <c r="E72" s="6">
        <v>1370.2328639999998</v>
      </c>
      <c r="F72" s="6">
        <v>675.51982745861039</v>
      </c>
      <c r="G72" s="1" t="s">
        <v>18</v>
      </c>
      <c r="H72" s="14">
        <f t="shared" si="2"/>
        <v>694.71303654138944</v>
      </c>
      <c r="I72" s="14">
        <f t="shared" si="3"/>
        <v>5</v>
      </c>
      <c r="J72" s="14" t="s">
        <v>49</v>
      </c>
      <c r="K72" s="14"/>
      <c r="L72" s="14"/>
    </row>
    <row r="73" spans="2:12" x14ac:dyDescent="0.2">
      <c r="B73" s="4">
        <v>42125</v>
      </c>
      <c r="C73" s="1" t="s">
        <v>18</v>
      </c>
      <c r="D73" s="1" t="s">
        <v>7</v>
      </c>
      <c r="E73" s="6">
        <v>2512.0935840000002</v>
      </c>
      <c r="F73" s="6">
        <v>1301.8812376900441</v>
      </c>
      <c r="G73" s="1" t="s">
        <v>18</v>
      </c>
      <c r="H73" s="14">
        <f t="shared" si="2"/>
        <v>1210.212346309956</v>
      </c>
      <c r="I73" s="14">
        <f t="shared" si="3"/>
        <v>5</v>
      </c>
      <c r="J73" s="14" t="s">
        <v>49</v>
      </c>
      <c r="K73" s="14"/>
      <c r="L73" s="14"/>
    </row>
    <row r="74" spans="2:12" x14ac:dyDescent="0.2">
      <c r="B74" s="4">
        <v>42125</v>
      </c>
      <c r="C74" s="1" t="s">
        <v>18</v>
      </c>
      <c r="D74" s="1" t="s">
        <v>8</v>
      </c>
      <c r="E74" s="6">
        <v>1560.5429840000002</v>
      </c>
      <c r="F74" s="6">
        <v>790.16013791042349</v>
      </c>
      <c r="G74" s="1" t="s">
        <v>18</v>
      </c>
      <c r="H74" s="14">
        <f t="shared" si="2"/>
        <v>770.38284608957667</v>
      </c>
      <c r="I74" s="14">
        <f t="shared" si="3"/>
        <v>5</v>
      </c>
      <c r="J74" s="14" t="s">
        <v>49</v>
      </c>
      <c r="K74" s="14"/>
      <c r="L74" s="14"/>
    </row>
    <row r="75" spans="2:12" x14ac:dyDescent="0.2">
      <c r="B75" s="4">
        <v>42125</v>
      </c>
      <c r="C75" s="1" t="s">
        <v>18</v>
      </c>
      <c r="D75" s="1" t="s">
        <v>9</v>
      </c>
      <c r="E75" s="6">
        <v>1903.1012000000003</v>
      </c>
      <c r="F75" s="6">
        <v>1053.3234423001531</v>
      </c>
      <c r="G75" s="1" t="s">
        <v>18</v>
      </c>
      <c r="H75" s="14">
        <f t="shared" si="2"/>
        <v>849.77775769984714</v>
      </c>
      <c r="I75" s="14">
        <f t="shared" si="3"/>
        <v>5</v>
      </c>
      <c r="J75" s="14" t="s">
        <v>49</v>
      </c>
      <c r="K75" s="14"/>
      <c r="L75" s="14"/>
    </row>
    <row r="76" spans="2:12" x14ac:dyDescent="0.2">
      <c r="B76" s="4">
        <v>42125</v>
      </c>
      <c r="C76" s="1" t="s">
        <v>19</v>
      </c>
      <c r="D76" s="1" t="s">
        <v>10</v>
      </c>
      <c r="E76" s="6">
        <v>1941.1632239999999</v>
      </c>
      <c r="F76" s="6">
        <v>1122.095415356868</v>
      </c>
      <c r="G76" s="1" t="s">
        <v>38</v>
      </c>
      <c r="H76" s="14">
        <f t="shared" si="2"/>
        <v>819.06780864313191</v>
      </c>
      <c r="I76" s="14">
        <f t="shared" si="3"/>
        <v>5</v>
      </c>
      <c r="J76" s="14" t="s">
        <v>49</v>
      </c>
      <c r="K76" s="14"/>
      <c r="L76" s="14"/>
    </row>
    <row r="77" spans="2:12" x14ac:dyDescent="0.2">
      <c r="B77" s="4">
        <v>42125</v>
      </c>
      <c r="C77" s="1" t="s">
        <v>19</v>
      </c>
      <c r="D77" s="1" t="s">
        <v>11</v>
      </c>
      <c r="E77" s="6">
        <v>418.68226399999998</v>
      </c>
      <c r="F77" s="6">
        <v>262.3826097241469</v>
      </c>
      <c r="G77" s="1" t="s">
        <v>38</v>
      </c>
      <c r="H77" s="14">
        <f t="shared" si="2"/>
        <v>156.29965427585307</v>
      </c>
      <c r="I77" s="14">
        <f t="shared" si="3"/>
        <v>5</v>
      </c>
      <c r="J77" s="14" t="s">
        <v>49</v>
      </c>
      <c r="K77" s="14"/>
      <c r="L77" s="14"/>
    </row>
    <row r="78" spans="2:12" x14ac:dyDescent="0.2">
      <c r="B78" s="4">
        <v>42125</v>
      </c>
      <c r="C78" s="1" t="s">
        <v>19</v>
      </c>
      <c r="D78" s="1" t="s">
        <v>12</v>
      </c>
      <c r="E78" s="6">
        <v>2626.2796560000006</v>
      </c>
      <c r="F78" s="6">
        <v>1503.1044277782619</v>
      </c>
      <c r="G78" s="1" t="s">
        <v>38</v>
      </c>
      <c r="H78" s="14">
        <f t="shared" si="2"/>
        <v>1123.1752282217387</v>
      </c>
      <c r="I78" s="14">
        <f t="shared" si="3"/>
        <v>5</v>
      </c>
      <c r="J78" s="14" t="s">
        <v>49</v>
      </c>
      <c r="K78" s="14"/>
      <c r="L78" s="14"/>
    </row>
    <row r="79" spans="2:12" x14ac:dyDescent="0.2">
      <c r="B79" s="4">
        <v>42125</v>
      </c>
      <c r="C79" s="1" t="s">
        <v>19</v>
      </c>
      <c r="D79" s="1" t="s">
        <v>13</v>
      </c>
      <c r="E79" s="6">
        <v>1332.17084</v>
      </c>
      <c r="F79" s="6">
        <v>749.39386861345417</v>
      </c>
      <c r="G79" s="1" t="s">
        <v>38</v>
      </c>
      <c r="H79" s="14">
        <f t="shared" si="2"/>
        <v>582.77697138654582</v>
      </c>
      <c r="I79" s="14">
        <f t="shared" si="3"/>
        <v>5</v>
      </c>
      <c r="J79" s="14" t="s">
        <v>49</v>
      </c>
      <c r="K79" s="14"/>
      <c r="L79" s="14"/>
    </row>
    <row r="80" spans="2:12" x14ac:dyDescent="0.2">
      <c r="B80" s="4">
        <v>42125</v>
      </c>
      <c r="C80" s="1" t="s">
        <v>20</v>
      </c>
      <c r="D80" s="1" t="s">
        <v>15</v>
      </c>
      <c r="E80" s="6">
        <v>2816.5897760000003</v>
      </c>
      <c r="F80" s="6">
        <v>1208.0592396077009</v>
      </c>
      <c r="G80" s="1" t="s">
        <v>20</v>
      </c>
      <c r="H80" s="14">
        <f t="shared" si="2"/>
        <v>1608.5305363922994</v>
      </c>
      <c r="I80" s="14">
        <f t="shared" si="3"/>
        <v>5</v>
      </c>
      <c r="J80" s="14" t="s">
        <v>49</v>
      </c>
      <c r="K80" s="14"/>
      <c r="L80" s="14"/>
    </row>
    <row r="81" spans="2:12" x14ac:dyDescent="0.2">
      <c r="B81" s="4">
        <v>42125</v>
      </c>
      <c r="C81" s="1" t="s">
        <v>20</v>
      </c>
      <c r="D81" s="1" t="s">
        <v>16</v>
      </c>
      <c r="E81" s="6">
        <v>3653.9543039999999</v>
      </c>
      <c r="F81" s="6">
        <v>1772.3189532973597</v>
      </c>
      <c r="G81" s="1" t="s">
        <v>20</v>
      </c>
      <c r="H81" s="14">
        <f t="shared" si="2"/>
        <v>1881.6353507026402</v>
      </c>
      <c r="I81" s="14">
        <f t="shared" si="3"/>
        <v>5</v>
      </c>
      <c r="J81" s="14" t="s">
        <v>49</v>
      </c>
      <c r="K81" s="14"/>
      <c r="L81" s="14"/>
    </row>
    <row r="82" spans="2:12" x14ac:dyDescent="0.2">
      <c r="B82" s="4">
        <v>42125</v>
      </c>
      <c r="C82" s="1" t="s">
        <v>20</v>
      </c>
      <c r="D82" s="1" t="s">
        <v>17</v>
      </c>
      <c r="E82" s="6">
        <v>1941.1632239999999</v>
      </c>
      <c r="F82" s="6">
        <v>908.53258422545491</v>
      </c>
      <c r="G82" s="1" t="s">
        <v>20</v>
      </c>
      <c r="H82" s="14">
        <f t="shared" si="2"/>
        <v>1032.630639774545</v>
      </c>
      <c r="I82" s="14">
        <f t="shared" si="3"/>
        <v>5</v>
      </c>
      <c r="J82" s="14" t="s">
        <v>49</v>
      </c>
      <c r="K82" s="14"/>
      <c r="L82" s="14"/>
    </row>
    <row r="83" spans="2:12" x14ac:dyDescent="0.2">
      <c r="B83" s="4">
        <v>42125</v>
      </c>
      <c r="C83" s="1" t="s">
        <v>20</v>
      </c>
      <c r="D83" s="1" t="s">
        <v>20</v>
      </c>
      <c r="E83" s="6">
        <v>3692.0163280000002</v>
      </c>
      <c r="F83" s="6">
        <v>1588.6844555626722</v>
      </c>
      <c r="G83" s="1" t="s">
        <v>20</v>
      </c>
      <c r="H83" s="14">
        <f t="shared" si="2"/>
        <v>2103.331872437328</v>
      </c>
      <c r="I83" s="14">
        <f t="shared" si="3"/>
        <v>5</v>
      </c>
      <c r="J83" s="14" t="s">
        <v>49</v>
      </c>
      <c r="K83" s="14"/>
      <c r="L83" s="14"/>
    </row>
    <row r="84" spans="2:12" x14ac:dyDescent="0.2">
      <c r="B84" s="4">
        <v>42156</v>
      </c>
      <c r="C84" s="1" t="s">
        <v>18</v>
      </c>
      <c r="D84" s="1" t="s">
        <v>2</v>
      </c>
      <c r="E84" s="6">
        <v>6475.49214312</v>
      </c>
      <c r="F84" s="6">
        <v>3750.081393029966</v>
      </c>
      <c r="G84" s="1" t="s">
        <v>18</v>
      </c>
      <c r="H84" s="14">
        <f t="shared" si="2"/>
        <v>2725.4107500900341</v>
      </c>
      <c r="I84" s="14">
        <f t="shared" si="3"/>
        <v>6</v>
      </c>
      <c r="J84" s="14" t="s">
        <v>50</v>
      </c>
      <c r="K84" s="14"/>
      <c r="L84" s="14"/>
    </row>
    <row r="85" spans="2:12" x14ac:dyDescent="0.2">
      <c r="B85" s="4">
        <v>42156</v>
      </c>
      <c r="C85" s="1" t="s">
        <v>18</v>
      </c>
      <c r="D85" s="1" t="s">
        <v>3</v>
      </c>
      <c r="E85" s="6">
        <v>3461.7410828000006</v>
      </c>
      <c r="F85" s="6">
        <v>2042.4031048117042</v>
      </c>
      <c r="G85" s="1" t="s">
        <v>18</v>
      </c>
      <c r="H85" s="14">
        <f t="shared" si="2"/>
        <v>1419.3379779882964</v>
      </c>
      <c r="I85" s="14">
        <f t="shared" si="3"/>
        <v>6</v>
      </c>
      <c r="J85" s="14" t="s">
        <v>50</v>
      </c>
      <c r="K85" s="14"/>
      <c r="L85" s="14"/>
    </row>
    <row r="86" spans="2:12" x14ac:dyDescent="0.2">
      <c r="B86" s="4">
        <v>42156</v>
      </c>
      <c r="C86" s="1" t="s">
        <v>18</v>
      </c>
      <c r="D86" s="1" t="s">
        <v>4</v>
      </c>
      <c r="E86" s="6">
        <v>3909.7311052800001</v>
      </c>
      <c r="F86" s="6">
        <v>1915.5398856910779</v>
      </c>
      <c r="G86" s="1" t="s">
        <v>18</v>
      </c>
      <c r="H86" s="14">
        <f t="shared" si="2"/>
        <v>1994.1912195889222</v>
      </c>
      <c r="I86" s="14">
        <f t="shared" si="3"/>
        <v>6</v>
      </c>
      <c r="J86" s="14" t="s">
        <v>50</v>
      </c>
      <c r="K86" s="14"/>
      <c r="L86" s="14"/>
    </row>
    <row r="87" spans="2:12" x14ac:dyDescent="0.2">
      <c r="B87" s="4">
        <v>42156</v>
      </c>
      <c r="C87" s="1" t="s">
        <v>18</v>
      </c>
      <c r="D87" s="1" t="s">
        <v>5</v>
      </c>
      <c r="E87" s="6">
        <v>529.44275384000002</v>
      </c>
      <c r="F87" s="6">
        <v>241.277397249302</v>
      </c>
      <c r="G87" s="1" t="s">
        <v>18</v>
      </c>
      <c r="H87" s="14">
        <f t="shared" si="2"/>
        <v>288.16535659069802</v>
      </c>
      <c r="I87" s="14">
        <f t="shared" si="3"/>
        <v>6</v>
      </c>
      <c r="J87" s="14" t="s">
        <v>50</v>
      </c>
      <c r="K87" s="14"/>
      <c r="L87" s="14"/>
    </row>
    <row r="88" spans="2:12" x14ac:dyDescent="0.2">
      <c r="B88" s="4">
        <v>42156</v>
      </c>
      <c r="C88" s="1" t="s">
        <v>18</v>
      </c>
      <c r="D88" s="1" t="s">
        <v>6</v>
      </c>
      <c r="E88" s="6">
        <v>2280.6764780800004</v>
      </c>
      <c r="F88" s="6">
        <v>1146.8525284040652</v>
      </c>
      <c r="G88" s="1" t="s">
        <v>18</v>
      </c>
      <c r="H88" s="14">
        <f t="shared" si="2"/>
        <v>1133.8239496759352</v>
      </c>
      <c r="I88" s="14">
        <f t="shared" si="3"/>
        <v>6</v>
      </c>
      <c r="J88" s="14" t="s">
        <v>50</v>
      </c>
      <c r="K88" s="14"/>
      <c r="L88" s="14"/>
    </row>
    <row r="89" spans="2:12" x14ac:dyDescent="0.2">
      <c r="B89" s="4">
        <v>42156</v>
      </c>
      <c r="C89" s="1" t="s">
        <v>18</v>
      </c>
      <c r="D89" s="1" t="s">
        <v>7</v>
      </c>
      <c r="E89" s="6">
        <v>3095.20379168</v>
      </c>
      <c r="F89" s="6">
        <v>1668.238508165342</v>
      </c>
      <c r="G89" s="1" t="s">
        <v>18</v>
      </c>
      <c r="H89" s="14">
        <f t="shared" si="2"/>
        <v>1426.965283514658</v>
      </c>
      <c r="I89" s="14">
        <f t="shared" si="3"/>
        <v>6</v>
      </c>
      <c r="J89" s="14" t="s">
        <v>50</v>
      </c>
      <c r="K89" s="14"/>
      <c r="L89" s="14"/>
    </row>
    <row r="90" spans="2:12" x14ac:dyDescent="0.2">
      <c r="B90" s="4">
        <v>42156</v>
      </c>
      <c r="C90" s="1" t="s">
        <v>18</v>
      </c>
      <c r="D90" s="1" t="s">
        <v>8</v>
      </c>
      <c r="E90" s="6">
        <v>1669.78099288</v>
      </c>
      <c r="F90" s="6">
        <v>837.01663408851152</v>
      </c>
      <c r="G90" s="1" t="s">
        <v>18</v>
      </c>
      <c r="H90" s="14">
        <f t="shared" si="2"/>
        <v>832.76435879148846</v>
      </c>
      <c r="I90" s="14">
        <f t="shared" si="3"/>
        <v>6</v>
      </c>
      <c r="J90" s="14" t="s">
        <v>50</v>
      </c>
      <c r="K90" s="14"/>
      <c r="L90" s="14"/>
    </row>
    <row r="91" spans="2:12" x14ac:dyDescent="0.2">
      <c r="B91" s="4">
        <v>42156</v>
      </c>
      <c r="C91" s="1" t="s">
        <v>18</v>
      </c>
      <c r="D91" s="1" t="s">
        <v>9</v>
      </c>
      <c r="E91" s="6">
        <v>1629.0546271999999</v>
      </c>
      <c r="F91" s="6">
        <v>874.5955206106629</v>
      </c>
      <c r="G91" s="1" t="s">
        <v>18</v>
      </c>
      <c r="H91" s="14">
        <f t="shared" si="2"/>
        <v>754.45910658933701</v>
      </c>
      <c r="I91" s="14">
        <f t="shared" si="3"/>
        <v>6</v>
      </c>
      <c r="J91" s="14" t="s">
        <v>50</v>
      </c>
      <c r="K91" s="14"/>
      <c r="L91" s="14"/>
    </row>
    <row r="92" spans="2:12" x14ac:dyDescent="0.2">
      <c r="B92" s="4">
        <v>42156</v>
      </c>
      <c r="C92" s="1" t="s">
        <v>19</v>
      </c>
      <c r="D92" s="1" t="s">
        <v>10</v>
      </c>
      <c r="E92" s="6">
        <v>1669.78099288</v>
      </c>
      <c r="F92" s="6">
        <v>994.17873819327406</v>
      </c>
      <c r="G92" s="1" t="s">
        <v>38</v>
      </c>
      <c r="H92" s="14">
        <f t="shared" si="2"/>
        <v>675.60225468672593</v>
      </c>
      <c r="I92" s="14">
        <f t="shared" si="3"/>
        <v>6</v>
      </c>
      <c r="J92" s="14" t="s">
        <v>50</v>
      </c>
      <c r="K92" s="14"/>
      <c r="L92" s="14"/>
    </row>
    <row r="93" spans="2:12" x14ac:dyDescent="0.2">
      <c r="B93" s="4">
        <v>42156</v>
      </c>
      <c r="C93" s="1" t="s">
        <v>19</v>
      </c>
      <c r="D93" s="1" t="s">
        <v>11</v>
      </c>
      <c r="E93" s="6">
        <v>855.25367928000003</v>
      </c>
      <c r="F93" s="6">
        <v>550.57261363682369</v>
      </c>
      <c r="G93" s="1" t="s">
        <v>38</v>
      </c>
      <c r="H93" s="14">
        <f t="shared" si="2"/>
        <v>304.68106564317634</v>
      </c>
      <c r="I93" s="14">
        <f t="shared" si="3"/>
        <v>6</v>
      </c>
      <c r="J93" s="14" t="s">
        <v>50</v>
      </c>
      <c r="K93" s="14"/>
      <c r="L93" s="14"/>
    </row>
    <row r="94" spans="2:12" x14ac:dyDescent="0.2">
      <c r="B94" s="4">
        <v>42156</v>
      </c>
      <c r="C94" s="1" t="s">
        <v>19</v>
      </c>
      <c r="D94" s="1" t="s">
        <v>12</v>
      </c>
      <c r="E94" s="6">
        <v>2402.8555751199997</v>
      </c>
      <c r="F94" s="6">
        <v>1416.4885797305926</v>
      </c>
      <c r="G94" s="1" t="s">
        <v>38</v>
      </c>
      <c r="H94" s="14">
        <f t="shared" si="2"/>
        <v>986.36699538940707</v>
      </c>
      <c r="I94" s="14">
        <f t="shared" si="3"/>
        <v>6</v>
      </c>
      <c r="J94" s="14" t="s">
        <v>50</v>
      </c>
      <c r="K94" s="14"/>
      <c r="L94" s="14"/>
    </row>
    <row r="95" spans="2:12" x14ac:dyDescent="0.2">
      <c r="B95" s="4">
        <v>42156</v>
      </c>
      <c r="C95" s="1" t="s">
        <v>19</v>
      </c>
      <c r="D95" s="1" t="s">
        <v>13</v>
      </c>
      <c r="E95" s="6">
        <v>1425.4227988000002</v>
      </c>
      <c r="F95" s="6">
        <v>785.81441062806823</v>
      </c>
      <c r="G95" s="1" t="s">
        <v>38</v>
      </c>
      <c r="H95" s="14">
        <f t="shared" si="2"/>
        <v>639.60838817193201</v>
      </c>
      <c r="I95" s="14">
        <f t="shared" si="3"/>
        <v>6</v>
      </c>
      <c r="J95" s="14" t="s">
        <v>50</v>
      </c>
      <c r="K95" s="14"/>
      <c r="L95" s="14"/>
    </row>
    <row r="96" spans="2:12" x14ac:dyDescent="0.2">
      <c r="B96" s="4">
        <v>42156</v>
      </c>
      <c r="C96" s="1" t="s">
        <v>20</v>
      </c>
      <c r="D96" s="1" t="s">
        <v>15</v>
      </c>
      <c r="E96" s="6">
        <v>2199.2237467200002</v>
      </c>
      <c r="F96" s="6">
        <v>924.4004000978689</v>
      </c>
      <c r="G96" s="1" t="s">
        <v>20</v>
      </c>
      <c r="H96" s="14">
        <f t="shared" si="2"/>
        <v>1274.8233466221313</v>
      </c>
      <c r="I96" s="14">
        <f t="shared" si="3"/>
        <v>6</v>
      </c>
      <c r="J96" s="14" t="s">
        <v>50</v>
      </c>
      <c r="K96" s="14"/>
      <c r="L96" s="14"/>
    </row>
    <row r="97" spans="2:12" x14ac:dyDescent="0.2">
      <c r="B97" s="4">
        <v>42156</v>
      </c>
      <c r="C97" s="1" t="s">
        <v>20</v>
      </c>
      <c r="D97" s="1" t="s">
        <v>16</v>
      </c>
      <c r="E97" s="6">
        <v>3095.20379168</v>
      </c>
      <c r="F97" s="6">
        <v>1516.3148651558615</v>
      </c>
      <c r="G97" s="1" t="s">
        <v>20</v>
      </c>
      <c r="H97" s="14">
        <f t="shared" si="2"/>
        <v>1578.8889265241385</v>
      </c>
      <c r="I97" s="14">
        <f t="shared" si="3"/>
        <v>6</v>
      </c>
      <c r="J97" s="14" t="s">
        <v>50</v>
      </c>
      <c r="K97" s="14"/>
      <c r="L97" s="14"/>
    </row>
    <row r="98" spans="2:12" x14ac:dyDescent="0.2">
      <c r="B98" s="4">
        <v>42156</v>
      </c>
      <c r="C98" s="1" t="s">
        <v>20</v>
      </c>
      <c r="D98" s="1" t="s">
        <v>17</v>
      </c>
      <c r="E98" s="6">
        <v>2077.04464968</v>
      </c>
      <c r="F98" s="6">
        <v>1001.2937610748741</v>
      </c>
      <c r="G98" s="1" t="s">
        <v>20</v>
      </c>
      <c r="H98" s="14">
        <f t="shared" si="2"/>
        <v>1075.750888605126</v>
      </c>
      <c r="I98" s="14">
        <f t="shared" si="3"/>
        <v>6</v>
      </c>
      <c r="J98" s="14" t="s">
        <v>50</v>
      </c>
      <c r="K98" s="14"/>
      <c r="L98" s="14"/>
    </row>
    <row r="99" spans="2:12" x14ac:dyDescent="0.2">
      <c r="B99" s="4">
        <v>42156</v>
      </c>
      <c r="C99" s="1" t="s">
        <v>20</v>
      </c>
      <c r="D99" s="1" t="s">
        <v>20</v>
      </c>
      <c r="E99" s="6">
        <v>3950.4574709600001</v>
      </c>
      <c r="F99" s="6">
        <v>1767.8880621501416</v>
      </c>
      <c r="G99" s="1" t="s">
        <v>20</v>
      </c>
      <c r="H99" s="14">
        <f t="shared" si="2"/>
        <v>2182.5694088098585</v>
      </c>
      <c r="I99" s="14">
        <f t="shared" si="3"/>
        <v>6</v>
      </c>
      <c r="J99" s="14" t="s">
        <v>50</v>
      </c>
      <c r="K99" s="14"/>
      <c r="L99" s="14"/>
    </row>
    <row r="100" spans="2:12" x14ac:dyDescent="0.2">
      <c r="B100" s="4">
        <v>42186</v>
      </c>
      <c r="C100" s="1" t="s">
        <v>18</v>
      </c>
      <c r="D100" s="1" t="s">
        <v>2</v>
      </c>
      <c r="E100" s="6">
        <v>5774.1841261104009</v>
      </c>
      <c r="F100" s="14">
        <v>3377.3799075649467</v>
      </c>
      <c r="G100" s="1" t="s">
        <v>18</v>
      </c>
      <c r="H100" s="14">
        <f t="shared" si="2"/>
        <v>2396.8042185454542</v>
      </c>
      <c r="I100" s="14">
        <f t="shared" si="3"/>
        <v>7</v>
      </c>
      <c r="J100" s="14" t="s">
        <v>51</v>
      </c>
      <c r="K100" s="14"/>
      <c r="L100" s="14"/>
    </row>
    <row r="101" spans="2:12" x14ac:dyDescent="0.2">
      <c r="B101" s="4">
        <v>42186</v>
      </c>
      <c r="C101" s="1" t="s">
        <v>18</v>
      </c>
      <c r="D101" s="1" t="s">
        <v>3</v>
      </c>
      <c r="E101" s="6">
        <v>4361.7937643280002</v>
      </c>
      <c r="F101" s="14">
        <v>2676.3650285452568</v>
      </c>
      <c r="G101" s="1" t="s">
        <v>18</v>
      </c>
      <c r="H101" s="14">
        <f t="shared" si="2"/>
        <v>1685.4287357827434</v>
      </c>
      <c r="I101" s="14">
        <f t="shared" si="3"/>
        <v>7</v>
      </c>
      <c r="J101" s="14" t="s">
        <v>51</v>
      </c>
      <c r="K101" s="14"/>
      <c r="L101" s="14"/>
    </row>
    <row r="102" spans="2:12" x14ac:dyDescent="0.2">
      <c r="B102" s="4">
        <v>42186</v>
      </c>
      <c r="C102" s="1" t="s">
        <v>18</v>
      </c>
      <c r="D102" s="1" t="s">
        <v>4</v>
      </c>
      <c r="E102" s="6">
        <v>4818.7435872576007</v>
      </c>
      <c r="F102" s="14">
        <v>2408.1209672965392</v>
      </c>
      <c r="G102" s="1" t="s">
        <v>18</v>
      </c>
      <c r="H102" s="14">
        <f t="shared" si="2"/>
        <v>2410.6226199610614</v>
      </c>
      <c r="I102" s="14">
        <f t="shared" si="3"/>
        <v>7</v>
      </c>
      <c r="J102" s="14" t="s">
        <v>51</v>
      </c>
      <c r="K102" s="14"/>
      <c r="L102" s="14"/>
    </row>
    <row r="103" spans="2:12" x14ac:dyDescent="0.2">
      <c r="B103" s="4">
        <v>42186</v>
      </c>
      <c r="C103" s="1" t="s">
        <v>18</v>
      </c>
      <c r="D103" s="1" t="s">
        <v>5</v>
      </c>
      <c r="E103" s="6">
        <v>1370.8494687888001</v>
      </c>
      <c r="F103" s="14">
        <v>637.21731809536425</v>
      </c>
      <c r="G103" s="1" t="s">
        <v>18</v>
      </c>
      <c r="H103" s="14">
        <f t="shared" si="2"/>
        <v>733.63215069343585</v>
      </c>
      <c r="I103" s="14">
        <f t="shared" si="3"/>
        <v>7</v>
      </c>
      <c r="J103" s="14" t="s">
        <v>51</v>
      </c>
      <c r="K103" s="14"/>
      <c r="L103" s="14"/>
    </row>
    <row r="104" spans="2:12" x14ac:dyDescent="0.2">
      <c r="B104" s="4">
        <v>42186</v>
      </c>
      <c r="C104" s="1" t="s">
        <v>18</v>
      </c>
      <c r="D104" s="1" t="s">
        <v>6</v>
      </c>
      <c r="E104" s="6">
        <v>3157.1078675136005</v>
      </c>
      <c r="F104" s="14">
        <v>1651.0744343206866</v>
      </c>
      <c r="G104" s="1" t="s">
        <v>18</v>
      </c>
      <c r="H104" s="14">
        <f t="shared" si="2"/>
        <v>1506.0334331929139</v>
      </c>
      <c r="I104" s="14">
        <f t="shared" si="3"/>
        <v>7</v>
      </c>
      <c r="J104" s="14" t="s">
        <v>51</v>
      </c>
      <c r="K104" s="14"/>
      <c r="L104" s="14"/>
    </row>
    <row r="105" spans="2:12" x14ac:dyDescent="0.2">
      <c r="B105" s="4">
        <v>42186</v>
      </c>
      <c r="C105" s="1" t="s">
        <v>18</v>
      </c>
      <c r="D105" s="1" t="s">
        <v>7</v>
      </c>
      <c r="E105" s="6">
        <v>3157.1078675136005</v>
      </c>
      <c r="F105" s="14">
        <v>1667.5712127620759</v>
      </c>
      <c r="G105" s="1" t="s">
        <v>18</v>
      </c>
      <c r="H105" s="14">
        <f t="shared" si="2"/>
        <v>1489.5366547515246</v>
      </c>
      <c r="I105" s="14">
        <f t="shared" si="3"/>
        <v>7</v>
      </c>
      <c r="J105" s="14" t="s">
        <v>51</v>
      </c>
      <c r="K105" s="14"/>
      <c r="L105" s="14"/>
    </row>
    <row r="106" spans="2:12" x14ac:dyDescent="0.2">
      <c r="B106" s="4">
        <v>42186</v>
      </c>
      <c r="C106" s="1" t="s">
        <v>18</v>
      </c>
      <c r="D106" s="1" t="s">
        <v>8</v>
      </c>
      <c r="E106" s="6">
        <v>1703.1766127376002</v>
      </c>
      <c r="F106" s="14">
        <v>845.21939710257902</v>
      </c>
      <c r="G106" s="1" t="s">
        <v>18</v>
      </c>
      <c r="H106" s="14">
        <f t="shared" si="2"/>
        <v>857.95721563502116</v>
      </c>
      <c r="I106" s="14">
        <f t="shared" si="3"/>
        <v>7</v>
      </c>
      <c r="J106" s="14" t="s">
        <v>51</v>
      </c>
      <c r="K106" s="14"/>
      <c r="L106" s="14"/>
    </row>
    <row r="107" spans="2:12" x14ac:dyDescent="0.2">
      <c r="B107" s="4">
        <v>42186</v>
      </c>
      <c r="C107" s="1" t="s">
        <v>18</v>
      </c>
      <c r="D107" s="1" t="s">
        <v>9</v>
      </c>
      <c r="E107" s="6">
        <v>1246.2267898079999</v>
      </c>
      <c r="F107" s="14">
        <v>655.68426180181393</v>
      </c>
      <c r="G107" s="1" t="s">
        <v>18</v>
      </c>
      <c r="H107" s="14">
        <f t="shared" si="2"/>
        <v>590.54252800618599</v>
      </c>
      <c r="I107" s="14">
        <f t="shared" si="3"/>
        <v>7</v>
      </c>
      <c r="J107" s="14" t="s">
        <v>51</v>
      </c>
      <c r="K107" s="14"/>
      <c r="L107" s="14"/>
    </row>
    <row r="108" spans="2:12" x14ac:dyDescent="0.2">
      <c r="B108" s="4">
        <v>42186</v>
      </c>
      <c r="C108" s="1" t="s">
        <v>19</v>
      </c>
      <c r="D108" s="1" t="s">
        <v>10</v>
      </c>
      <c r="E108" s="6">
        <v>1287.7676828016001</v>
      </c>
      <c r="F108" s="14">
        <v>743.72814025905336</v>
      </c>
      <c r="G108" s="1" t="s">
        <v>38</v>
      </c>
      <c r="H108" s="14">
        <f t="shared" si="2"/>
        <v>544.03954254254677</v>
      </c>
      <c r="I108" s="14">
        <f t="shared" si="3"/>
        <v>7</v>
      </c>
      <c r="J108" s="14" t="s">
        <v>51</v>
      </c>
      <c r="K108" s="14"/>
      <c r="L108" s="14"/>
    </row>
    <row r="109" spans="2:12" x14ac:dyDescent="0.2">
      <c r="B109" s="4">
        <v>42186</v>
      </c>
      <c r="C109" s="1" t="s">
        <v>19</v>
      </c>
      <c r="D109" s="1" t="s">
        <v>11</v>
      </c>
      <c r="E109" s="6">
        <v>456.94982292960003</v>
      </c>
      <c r="F109" s="14">
        <v>271.96108163047626</v>
      </c>
      <c r="G109" s="1" t="s">
        <v>38</v>
      </c>
      <c r="H109" s="14">
        <f t="shared" si="2"/>
        <v>184.98874129912377</v>
      </c>
      <c r="I109" s="14">
        <f t="shared" si="3"/>
        <v>7</v>
      </c>
      <c r="J109" s="14" t="s">
        <v>51</v>
      </c>
      <c r="K109" s="14"/>
      <c r="L109" s="14"/>
    </row>
    <row r="110" spans="2:12" x14ac:dyDescent="0.2">
      <c r="B110" s="4">
        <v>42186</v>
      </c>
      <c r="C110" s="1" t="s">
        <v>19</v>
      </c>
      <c r="D110" s="1" t="s">
        <v>12</v>
      </c>
      <c r="E110" s="6">
        <v>2035.5037566864003</v>
      </c>
      <c r="F110" s="14">
        <v>1247.9312403988549</v>
      </c>
      <c r="G110" s="1" t="s">
        <v>38</v>
      </c>
      <c r="H110" s="14">
        <f t="shared" si="2"/>
        <v>787.57251628754534</v>
      </c>
      <c r="I110" s="14">
        <f t="shared" si="3"/>
        <v>7</v>
      </c>
      <c r="J110" s="14" t="s">
        <v>51</v>
      </c>
      <c r="K110" s="14"/>
      <c r="L110" s="14"/>
    </row>
    <row r="111" spans="2:12" x14ac:dyDescent="0.2">
      <c r="B111" s="4">
        <v>42186</v>
      </c>
      <c r="C111" s="1" t="s">
        <v>19</v>
      </c>
      <c r="D111" s="1" t="s">
        <v>13</v>
      </c>
      <c r="E111" s="6">
        <v>1453.9312547760003</v>
      </c>
      <c r="F111" s="14">
        <v>825.57661980584851</v>
      </c>
      <c r="G111" s="1" t="s">
        <v>38</v>
      </c>
      <c r="H111" s="14">
        <f t="shared" si="2"/>
        <v>628.35463497015178</v>
      </c>
      <c r="I111" s="14">
        <f t="shared" si="3"/>
        <v>7</v>
      </c>
      <c r="J111" s="14" t="s">
        <v>51</v>
      </c>
      <c r="K111" s="14"/>
      <c r="L111" s="14"/>
    </row>
    <row r="112" spans="2:12" x14ac:dyDescent="0.2">
      <c r="B112" s="4">
        <v>42186</v>
      </c>
      <c r="C112" s="1" t="s">
        <v>20</v>
      </c>
      <c r="D112" s="1" t="s">
        <v>15</v>
      </c>
      <c r="E112" s="6">
        <v>1412.3903617824001</v>
      </c>
      <c r="F112" s="14">
        <v>611.4805935491836</v>
      </c>
      <c r="G112" s="1" t="s">
        <v>20</v>
      </c>
      <c r="H112" s="14">
        <f t="shared" si="2"/>
        <v>800.90976823321648</v>
      </c>
      <c r="I112" s="14">
        <f t="shared" si="3"/>
        <v>7</v>
      </c>
      <c r="J112" s="14" t="s">
        <v>51</v>
      </c>
      <c r="K112" s="14"/>
      <c r="L112" s="14"/>
    </row>
    <row r="113" spans="2:12" x14ac:dyDescent="0.2">
      <c r="B113" s="4">
        <v>42186</v>
      </c>
      <c r="C113" s="1" t="s">
        <v>20</v>
      </c>
      <c r="D113" s="1" t="s">
        <v>16</v>
      </c>
      <c r="E113" s="6">
        <v>3157.1078675136005</v>
      </c>
      <c r="F113" s="14">
        <v>1515.7083392097993</v>
      </c>
      <c r="G113" s="1" t="s">
        <v>20</v>
      </c>
      <c r="H113" s="14">
        <f t="shared" si="2"/>
        <v>1641.3995283038012</v>
      </c>
      <c r="I113" s="14">
        <f t="shared" si="3"/>
        <v>7</v>
      </c>
      <c r="J113" s="14" t="s">
        <v>51</v>
      </c>
      <c r="K113" s="14"/>
      <c r="L113" s="14"/>
    </row>
    <row r="114" spans="2:12" x14ac:dyDescent="0.2">
      <c r="B114" s="4">
        <v>42186</v>
      </c>
      <c r="C114" s="1" t="s">
        <v>20</v>
      </c>
      <c r="D114" s="1" t="s">
        <v>17</v>
      </c>
      <c r="E114" s="6">
        <v>2533.9944726096001</v>
      </c>
      <c r="F114" s="14">
        <v>1233.7941723964598</v>
      </c>
      <c r="G114" s="1" t="s">
        <v>20</v>
      </c>
      <c r="H114" s="14">
        <f t="shared" si="2"/>
        <v>1300.2003002131403</v>
      </c>
      <c r="I114" s="14">
        <f t="shared" si="3"/>
        <v>7</v>
      </c>
      <c r="J114" s="14" t="s">
        <v>51</v>
      </c>
      <c r="K114" s="14"/>
      <c r="L114" s="14"/>
    </row>
    <row r="115" spans="2:12" x14ac:dyDescent="0.2">
      <c r="B115" s="4">
        <v>42186</v>
      </c>
      <c r="C115" s="1" t="s">
        <v>20</v>
      </c>
      <c r="D115" s="1" t="s">
        <v>20</v>
      </c>
      <c r="E115" s="6">
        <v>4444.8755503152006</v>
      </c>
      <c r="F115" s="14">
        <v>2048.8218783109123</v>
      </c>
      <c r="G115" s="1" t="s">
        <v>20</v>
      </c>
      <c r="H115" s="14">
        <f t="shared" si="2"/>
        <v>2396.0536720042883</v>
      </c>
      <c r="I115" s="14">
        <f t="shared" si="3"/>
        <v>7</v>
      </c>
      <c r="J115" s="14" t="s">
        <v>51</v>
      </c>
      <c r="K115" s="14"/>
      <c r="L115" s="14"/>
    </row>
    <row r="116" spans="2:12" x14ac:dyDescent="0.2">
      <c r="B116" s="4">
        <v>42217</v>
      </c>
      <c r="C116" s="1" t="s">
        <v>18</v>
      </c>
      <c r="D116" s="1" t="s">
        <v>2</v>
      </c>
      <c r="E116" s="6">
        <v>6869.2020654216976</v>
      </c>
      <c r="F116" s="14">
        <v>4098.2245492463198</v>
      </c>
      <c r="G116" s="1" t="s">
        <v>18</v>
      </c>
      <c r="H116" s="14">
        <f t="shared" si="2"/>
        <v>2770.9775161753778</v>
      </c>
      <c r="I116" s="14">
        <f t="shared" si="3"/>
        <v>8</v>
      </c>
      <c r="J116" s="14" t="s">
        <v>52</v>
      </c>
      <c r="K116" s="14"/>
      <c r="L116" s="14"/>
    </row>
    <row r="117" spans="2:12" x14ac:dyDescent="0.2">
      <c r="B117" s="4">
        <v>42217</v>
      </c>
      <c r="C117" s="1" t="s">
        <v>18</v>
      </c>
      <c r="D117" s="1" t="s">
        <v>3</v>
      </c>
      <c r="E117" s="6">
        <v>5400.3160891680009</v>
      </c>
      <c r="F117" s="14">
        <v>3446.1385891363693</v>
      </c>
      <c r="G117" s="1" t="s">
        <v>18</v>
      </c>
      <c r="H117" s="14">
        <f t="shared" si="2"/>
        <v>1954.1775000316316</v>
      </c>
      <c r="I117" s="14">
        <f t="shared" si="3"/>
        <v>8</v>
      </c>
      <c r="J117" s="14" t="s">
        <v>52</v>
      </c>
      <c r="K117" s="14"/>
      <c r="L117" s="14"/>
    </row>
    <row r="118" spans="2:12" x14ac:dyDescent="0.2">
      <c r="B118" s="4">
        <v>42217</v>
      </c>
      <c r="C118" s="1" t="s">
        <v>18</v>
      </c>
      <c r="D118" s="1" t="s">
        <v>4</v>
      </c>
      <c r="E118" s="6">
        <v>5875.5439050147861</v>
      </c>
      <c r="F118" s="14">
        <v>2994.9717431613021</v>
      </c>
      <c r="G118" s="1" t="s">
        <v>18</v>
      </c>
      <c r="H118" s="14">
        <f t="shared" si="2"/>
        <v>2880.572161853484</v>
      </c>
      <c r="I118" s="14">
        <f t="shared" si="3"/>
        <v>8</v>
      </c>
      <c r="J118" s="14" t="s">
        <v>52</v>
      </c>
      <c r="K118" s="14"/>
      <c r="L118" s="14"/>
    </row>
    <row r="119" spans="2:12" x14ac:dyDescent="0.2">
      <c r="B119" s="4">
        <v>42217</v>
      </c>
      <c r="C119" s="1" t="s">
        <v>18</v>
      </c>
      <c r="D119" s="1" t="s">
        <v>5</v>
      </c>
      <c r="E119" s="6">
        <v>2289.7340218072322</v>
      </c>
      <c r="F119" s="14">
        <v>1043.0590970287317</v>
      </c>
      <c r="G119" s="1" t="s">
        <v>18</v>
      </c>
      <c r="H119" s="14">
        <f t="shared" si="2"/>
        <v>1246.6749247785006</v>
      </c>
      <c r="I119" s="14">
        <f t="shared" si="3"/>
        <v>8</v>
      </c>
      <c r="J119" s="14" t="s">
        <v>52</v>
      </c>
      <c r="K119" s="14"/>
      <c r="L119" s="14"/>
    </row>
    <row r="120" spans="2:12" x14ac:dyDescent="0.2">
      <c r="B120" s="4">
        <v>42217</v>
      </c>
      <c r="C120" s="1" t="s">
        <v>18</v>
      </c>
      <c r="D120" s="1" t="s">
        <v>6</v>
      </c>
      <c r="E120" s="6">
        <v>1987.3163208138244</v>
      </c>
      <c r="F120" s="14">
        <v>1080.8802233607594</v>
      </c>
      <c r="G120" s="1" t="s">
        <v>18</v>
      </c>
      <c r="H120" s="14">
        <f t="shared" si="2"/>
        <v>906.43609745306503</v>
      </c>
      <c r="I120" s="14">
        <f t="shared" si="3"/>
        <v>8</v>
      </c>
      <c r="J120" s="14" t="s">
        <v>52</v>
      </c>
      <c r="K120" s="14"/>
      <c r="L120" s="14"/>
    </row>
    <row r="121" spans="2:12" x14ac:dyDescent="0.2">
      <c r="B121" s="4">
        <v>42217</v>
      </c>
      <c r="C121" s="1" t="s">
        <v>18</v>
      </c>
      <c r="D121" s="1" t="s">
        <v>7</v>
      </c>
      <c r="E121" s="6">
        <v>3283.3921822141447</v>
      </c>
      <c r="F121" s="14">
        <v>1751.6168018852845</v>
      </c>
      <c r="G121" s="1" t="s">
        <v>18</v>
      </c>
      <c r="H121" s="14">
        <f t="shared" si="2"/>
        <v>1531.7753803288601</v>
      </c>
      <c r="I121" s="14">
        <f t="shared" si="3"/>
        <v>8</v>
      </c>
      <c r="J121" s="14" t="s">
        <v>52</v>
      </c>
      <c r="K121" s="14"/>
      <c r="L121" s="14"/>
    </row>
    <row r="122" spans="2:12" x14ac:dyDescent="0.2">
      <c r="B122" s="4">
        <v>42217</v>
      </c>
      <c r="C122" s="1" t="s">
        <v>18</v>
      </c>
      <c r="D122" s="1" t="s">
        <v>8</v>
      </c>
      <c r="E122" s="6">
        <v>1771.3036772471044</v>
      </c>
      <c r="F122" s="14">
        <v>852.65732779708185</v>
      </c>
      <c r="G122" s="1" t="s">
        <v>18</v>
      </c>
      <c r="H122" s="14">
        <f t="shared" si="2"/>
        <v>918.64634945002251</v>
      </c>
      <c r="I122" s="14">
        <f t="shared" si="3"/>
        <v>8</v>
      </c>
      <c r="J122" s="14" t="s">
        <v>52</v>
      </c>
      <c r="K122" s="14"/>
      <c r="L122" s="14"/>
    </row>
    <row r="123" spans="2:12" x14ac:dyDescent="0.2">
      <c r="B123" s="4">
        <v>42217</v>
      </c>
      <c r="C123" s="1" t="s">
        <v>18</v>
      </c>
      <c r="D123" s="1" t="s">
        <v>9</v>
      </c>
      <c r="E123" s="6">
        <v>1296.0758614003203</v>
      </c>
      <c r="F123" s="14">
        <v>709.18809756484222</v>
      </c>
      <c r="G123" s="1" t="s">
        <v>18</v>
      </c>
      <c r="H123" s="14">
        <f t="shared" si="2"/>
        <v>586.88776383547804</v>
      </c>
      <c r="I123" s="14">
        <f t="shared" si="3"/>
        <v>8</v>
      </c>
      <c r="J123" s="14" t="s">
        <v>52</v>
      </c>
      <c r="K123" s="14"/>
      <c r="L123" s="14"/>
    </row>
    <row r="124" spans="2:12" x14ac:dyDescent="0.2">
      <c r="B124" s="4">
        <v>42217</v>
      </c>
      <c r="C124" s="1" t="s">
        <v>19</v>
      </c>
      <c r="D124" s="1" t="s">
        <v>10</v>
      </c>
      <c r="E124" s="6">
        <v>1339.2783901136643</v>
      </c>
      <c r="F124" s="14">
        <v>796.68158384549804</v>
      </c>
      <c r="G124" s="1" t="s">
        <v>38</v>
      </c>
      <c r="H124" s="14">
        <f t="shared" si="2"/>
        <v>542.59680626816623</v>
      </c>
      <c r="I124" s="14">
        <f t="shared" si="3"/>
        <v>8</v>
      </c>
      <c r="J124" s="14" t="s">
        <v>52</v>
      </c>
      <c r="K124" s="14"/>
      <c r="L124" s="14"/>
    </row>
    <row r="125" spans="2:12" x14ac:dyDescent="0.2">
      <c r="B125" s="4">
        <v>42217</v>
      </c>
      <c r="C125" s="1" t="s">
        <v>19</v>
      </c>
      <c r="D125" s="1" t="s">
        <v>11</v>
      </c>
      <c r="E125" s="6">
        <v>475.22781584678404</v>
      </c>
      <c r="F125" s="14">
        <v>288.85036702148852</v>
      </c>
      <c r="G125" s="1" t="s">
        <v>38</v>
      </c>
      <c r="H125" s="14">
        <f t="shared" si="2"/>
        <v>186.37744882529552</v>
      </c>
      <c r="I125" s="14">
        <f t="shared" si="3"/>
        <v>8</v>
      </c>
      <c r="J125" s="14" t="s">
        <v>52</v>
      </c>
      <c r="K125" s="14"/>
      <c r="L125" s="14"/>
    </row>
    <row r="126" spans="2:12" x14ac:dyDescent="0.2">
      <c r="B126" s="4">
        <v>42217</v>
      </c>
      <c r="C126" s="1" t="s">
        <v>19</v>
      </c>
      <c r="D126" s="1" t="s">
        <v>12</v>
      </c>
      <c r="E126" s="6">
        <v>2116.9239069538562</v>
      </c>
      <c r="F126" s="14">
        <v>1271.8915202145129</v>
      </c>
      <c r="G126" s="1" t="s">
        <v>38</v>
      </c>
      <c r="H126" s="14">
        <f t="shared" si="2"/>
        <v>845.03238673934334</v>
      </c>
      <c r="I126" s="14">
        <f t="shared" si="3"/>
        <v>8</v>
      </c>
      <c r="J126" s="14" t="s">
        <v>52</v>
      </c>
      <c r="K126" s="14"/>
      <c r="L126" s="14"/>
    </row>
    <row r="127" spans="2:12" x14ac:dyDescent="0.2">
      <c r="B127" s="4">
        <v>42217</v>
      </c>
      <c r="C127" s="1" t="s">
        <v>19</v>
      </c>
      <c r="D127" s="1" t="s">
        <v>13</v>
      </c>
      <c r="E127" s="6">
        <v>1080.0632178336002</v>
      </c>
      <c r="F127" s="14">
        <v>631.68405366858929</v>
      </c>
      <c r="G127" s="1" t="s">
        <v>38</v>
      </c>
      <c r="H127" s="14">
        <f t="shared" si="2"/>
        <v>448.37916416501093</v>
      </c>
      <c r="I127" s="14">
        <f t="shared" si="3"/>
        <v>8</v>
      </c>
      <c r="J127" s="14" t="s">
        <v>52</v>
      </c>
      <c r="K127" s="14"/>
      <c r="L127" s="14"/>
    </row>
    <row r="128" spans="2:12" x14ac:dyDescent="0.2">
      <c r="B128" s="4">
        <v>42217</v>
      </c>
      <c r="C128" s="1" t="s">
        <v>20</v>
      </c>
      <c r="D128" s="1" t="s">
        <v>15</v>
      </c>
      <c r="E128" s="6">
        <v>1036.8606891202562</v>
      </c>
      <c r="F128" s="14">
        <v>453.38768150404417</v>
      </c>
      <c r="G128" s="1" t="s">
        <v>20</v>
      </c>
      <c r="H128" s="14">
        <f t="shared" si="2"/>
        <v>583.47300761621204</v>
      </c>
      <c r="I128" s="14">
        <f t="shared" si="3"/>
        <v>8</v>
      </c>
      <c r="J128" s="14" t="s">
        <v>52</v>
      </c>
      <c r="K128" s="14"/>
      <c r="L128" s="14"/>
    </row>
    <row r="129" spans="2:12" x14ac:dyDescent="0.2">
      <c r="B129" s="4">
        <v>42217</v>
      </c>
      <c r="C129" s="1" t="s">
        <v>20</v>
      </c>
      <c r="D129" s="1" t="s">
        <v>16</v>
      </c>
      <c r="E129" s="6">
        <v>2851.3668950807046</v>
      </c>
      <c r="F129" s="14">
        <v>1409.9916712560719</v>
      </c>
      <c r="G129" s="1" t="s">
        <v>20</v>
      </c>
      <c r="H129" s="14">
        <f t="shared" si="2"/>
        <v>1441.3752238246327</v>
      </c>
      <c r="I129" s="14">
        <f t="shared" si="3"/>
        <v>8</v>
      </c>
      <c r="J129" s="14" t="s">
        <v>52</v>
      </c>
      <c r="K129" s="14"/>
      <c r="L129" s="14"/>
    </row>
    <row r="130" spans="2:12" x14ac:dyDescent="0.2">
      <c r="B130" s="4">
        <v>42217</v>
      </c>
      <c r="C130" s="1" t="s">
        <v>20</v>
      </c>
      <c r="D130" s="1" t="s">
        <v>17</v>
      </c>
      <c r="E130" s="6">
        <v>2635.3542515139843</v>
      </c>
      <c r="F130" s="14">
        <v>1257.4830205064718</v>
      </c>
      <c r="G130" s="1" t="s">
        <v>20</v>
      </c>
      <c r="H130" s="14">
        <f t="shared" si="2"/>
        <v>1377.8712310075125</v>
      </c>
      <c r="I130" s="14">
        <f t="shared" si="3"/>
        <v>8</v>
      </c>
      <c r="J130" s="14" t="s">
        <v>52</v>
      </c>
      <c r="K130" s="14"/>
      <c r="L130" s="14"/>
    </row>
    <row r="131" spans="2:12" x14ac:dyDescent="0.2">
      <c r="B131" s="4">
        <v>42217</v>
      </c>
      <c r="C131" s="1" t="s">
        <v>20</v>
      </c>
      <c r="D131" s="1" t="s">
        <v>20</v>
      </c>
      <c r="E131" s="6">
        <v>2894.5694237940488</v>
      </c>
      <c r="F131" s="14">
        <v>1374.2501470572479</v>
      </c>
      <c r="G131" s="1" t="s">
        <v>20</v>
      </c>
      <c r="H131" s="14">
        <f t="shared" si="2"/>
        <v>1520.3192767368009</v>
      </c>
      <c r="I131" s="14">
        <f t="shared" si="3"/>
        <v>8</v>
      </c>
      <c r="J131" s="14" t="s">
        <v>52</v>
      </c>
      <c r="K131" s="14"/>
      <c r="L131" s="14"/>
    </row>
    <row r="132" spans="2:12" x14ac:dyDescent="0.2">
      <c r="B132" s="4">
        <v>42248</v>
      </c>
      <c r="C132" s="1" t="s">
        <v>18</v>
      </c>
      <c r="D132" s="1" t="s">
        <v>2</v>
      </c>
      <c r="E132" s="6">
        <v>4747.525880309373</v>
      </c>
      <c r="F132" s="6">
        <v>2775.7661497002796</v>
      </c>
      <c r="G132" s="1" t="s">
        <v>18</v>
      </c>
      <c r="H132" s="14">
        <f t="shared" si="2"/>
        <v>1971.7597306090934</v>
      </c>
      <c r="I132" s="14">
        <f t="shared" si="3"/>
        <v>9</v>
      </c>
      <c r="J132" s="14" t="s">
        <v>66</v>
      </c>
      <c r="K132" s="14"/>
      <c r="L132" s="14"/>
    </row>
    <row r="133" spans="2:12" x14ac:dyDescent="0.2">
      <c r="B133" s="4">
        <v>42248</v>
      </c>
      <c r="C133" s="1" t="s">
        <v>18</v>
      </c>
      <c r="D133" s="1" t="s">
        <v>3</v>
      </c>
      <c r="E133" s="6">
        <v>4555.7066528221258</v>
      </c>
      <c r="F133" s="6">
        <v>2819.9476383815781</v>
      </c>
      <c r="G133" s="1" t="s">
        <v>18</v>
      </c>
      <c r="H133" s="14">
        <f t="shared" ref="H133:H195" si="4">SUM(E133-F133)</f>
        <v>1735.7590144405476</v>
      </c>
      <c r="I133" s="14">
        <f t="shared" ref="I133:I195" si="5">MONTH(B133)</f>
        <v>9</v>
      </c>
      <c r="J133" s="14" t="s">
        <v>66</v>
      </c>
      <c r="K133" s="14"/>
      <c r="L133" s="14"/>
    </row>
    <row r="134" spans="2:12" x14ac:dyDescent="0.2">
      <c r="B134" s="4">
        <v>42248</v>
      </c>
      <c r="C134" s="1" t="s">
        <v>18</v>
      </c>
      <c r="D134" s="1" t="s">
        <v>4</v>
      </c>
      <c r="E134" s="6">
        <v>5562.7575971301749</v>
      </c>
      <c r="F134" s="6">
        <v>2948.9548832016703</v>
      </c>
      <c r="G134" s="1" t="s">
        <v>18</v>
      </c>
      <c r="H134" s="14">
        <f t="shared" si="4"/>
        <v>2613.8027139285045</v>
      </c>
      <c r="I134" s="14">
        <f t="shared" si="5"/>
        <v>9</v>
      </c>
      <c r="J134" s="14" t="s">
        <v>66</v>
      </c>
      <c r="K134" s="14"/>
      <c r="L134" s="14"/>
    </row>
    <row r="135" spans="2:12" x14ac:dyDescent="0.2">
      <c r="B135" s="4">
        <v>42248</v>
      </c>
      <c r="C135" s="1" t="s">
        <v>18</v>
      </c>
      <c r="D135" s="1" t="s">
        <v>5</v>
      </c>
      <c r="E135" s="6">
        <v>3980.2489703603837</v>
      </c>
      <c r="F135" s="6">
        <v>1849.4146283290984</v>
      </c>
      <c r="G135" s="1" t="s">
        <v>18</v>
      </c>
      <c r="H135" s="14">
        <f t="shared" si="4"/>
        <v>2130.8343420312854</v>
      </c>
      <c r="I135" s="14">
        <f t="shared" si="5"/>
        <v>9</v>
      </c>
      <c r="J135" s="14" t="s">
        <v>66</v>
      </c>
      <c r="K135" s="14"/>
      <c r="L135" s="14"/>
    </row>
    <row r="136" spans="2:12" x14ac:dyDescent="0.2">
      <c r="B136" s="4">
        <v>42248</v>
      </c>
      <c r="C136" s="1" t="s">
        <v>18</v>
      </c>
      <c r="D136" s="1" t="s">
        <v>6</v>
      </c>
      <c r="E136" s="6">
        <v>2685.4691848214638</v>
      </c>
      <c r="F136" s="6">
        <v>1519.0220711188913</v>
      </c>
      <c r="G136" s="1" t="s">
        <v>18</v>
      </c>
      <c r="H136" s="14">
        <f t="shared" si="4"/>
        <v>1166.4471137025726</v>
      </c>
      <c r="I136" s="14">
        <f t="shared" si="5"/>
        <v>9</v>
      </c>
      <c r="J136" s="14" t="s">
        <v>66</v>
      </c>
      <c r="K136" s="14"/>
      <c r="L136" s="14"/>
    </row>
    <row r="137" spans="2:12" x14ac:dyDescent="0.2">
      <c r="B137" s="4">
        <v>42248</v>
      </c>
      <c r="C137" s="1" t="s">
        <v>18</v>
      </c>
      <c r="D137" s="1" t="s">
        <v>7</v>
      </c>
      <c r="E137" s="6">
        <v>2685.4691848214638</v>
      </c>
      <c r="F137" s="6">
        <v>1475.6173081229601</v>
      </c>
      <c r="G137" s="1" t="s">
        <v>18</v>
      </c>
      <c r="H137" s="14">
        <f t="shared" si="4"/>
        <v>1209.8518766985037</v>
      </c>
      <c r="I137" s="14">
        <f t="shared" si="5"/>
        <v>9</v>
      </c>
      <c r="J137" s="14" t="s">
        <v>66</v>
      </c>
      <c r="K137" s="14"/>
      <c r="L137" s="14"/>
    </row>
    <row r="138" spans="2:12" x14ac:dyDescent="0.2">
      <c r="B138" s="4">
        <v>42248</v>
      </c>
      <c r="C138" s="1" t="s">
        <v>18</v>
      </c>
      <c r="D138" s="1" t="s">
        <v>8</v>
      </c>
      <c r="E138" s="6">
        <v>1966.147081744286</v>
      </c>
      <c r="F138" s="6">
        <v>965.37862653185607</v>
      </c>
      <c r="G138" s="1" t="s">
        <v>18</v>
      </c>
      <c r="H138" s="14">
        <f t="shared" si="4"/>
        <v>1000.7684552124299</v>
      </c>
      <c r="I138" s="14">
        <f t="shared" si="5"/>
        <v>9</v>
      </c>
      <c r="J138" s="14" t="s">
        <v>66</v>
      </c>
      <c r="K138" s="14"/>
      <c r="L138" s="14"/>
    </row>
    <row r="139" spans="2:12" x14ac:dyDescent="0.2">
      <c r="B139" s="4">
        <v>42248</v>
      </c>
      <c r="C139" s="1" t="s">
        <v>18</v>
      </c>
      <c r="D139" s="1" t="s">
        <v>9</v>
      </c>
      <c r="E139" s="6">
        <v>1438.6442061543555</v>
      </c>
      <c r="F139" s="6">
        <v>795.07077617994469</v>
      </c>
      <c r="G139" s="1" t="s">
        <v>18</v>
      </c>
      <c r="H139" s="14">
        <f t="shared" si="4"/>
        <v>643.57342997441083</v>
      </c>
      <c r="I139" s="14">
        <f t="shared" si="5"/>
        <v>9</v>
      </c>
      <c r="J139" s="14" t="s">
        <v>66</v>
      </c>
      <c r="K139" s="14"/>
      <c r="L139" s="14"/>
    </row>
    <row r="140" spans="2:12" x14ac:dyDescent="0.2">
      <c r="B140" s="4">
        <v>42248</v>
      </c>
      <c r="C140" s="1" t="s">
        <v>19</v>
      </c>
      <c r="D140" s="1" t="s">
        <v>10</v>
      </c>
      <c r="E140" s="6">
        <v>2445.6951504624044</v>
      </c>
      <c r="F140" s="6">
        <v>1513.0371045146255</v>
      </c>
      <c r="G140" s="1" t="s">
        <v>38</v>
      </c>
      <c r="H140" s="14">
        <f t="shared" si="4"/>
        <v>932.65804594777887</v>
      </c>
      <c r="I140" s="14">
        <f t="shared" si="5"/>
        <v>9</v>
      </c>
      <c r="J140" s="14" t="s">
        <v>66</v>
      </c>
      <c r="K140" s="14"/>
      <c r="L140" s="14"/>
    </row>
    <row r="141" spans="2:12" x14ac:dyDescent="0.2">
      <c r="B141" s="4">
        <v>42248</v>
      </c>
      <c r="C141" s="1" t="s">
        <v>19</v>
      </c>
      <c r="D141" s="1" t="s">
        <v>11</v>
      </c>
      <c r="E141" s="6">
        <v>1007.0509443080489</v>
      </c>
      <c r="F141" s="6">
        <v>599.85818310595278</v>
      </c>
      <c r="G141" s="1" t="s">
        <v>38</v>
      </c>
      <c r="H141" s="14">
        <f t="shared" si="4"/>
        <v>407.19276120209611</v>
      </c>
      <c r="I141" s="14">
        <f t="shared" si="5"/>
        <v>9</v>
      </c>
      <c r="J141" s="14" t="s">
        <v>66</v>
      </c>
      <c r="K141" s="14"/>
      <c r="L141" s="14"/>
    </row>
    <row r="142" spans="2:12" x14ac:dyDescent="0.2">
      <c r="B142" s="4">
        <v>42248</v>
      </c>
      <c r="C142" s="1" t="s">
        <v>19</v>
      </c>
      <c r="D142" s="1" t="s">
        <v>12</v>
      </c>
      <c r="E142" s="6">
        <v>2829.3336054368992</v>
      </c>
      <c r="F142" s="6">
        <v>1750.9196107880391</v>
      </c>
      <c r="G142" s="1" t="s">
        <v>38</v>
      </c>
      <c r="H142" s="14">
        <f t="shared" si="4"/>
        <v>1078.4139946488601</v>
      </c>
      <c r="I142" s="14">
        <f t="shared" si="5"/>
        <v>9</v>
      </c>
      <c r="J142" s="14" t="s">
        <v>66</v>
      </c>
      <c r="K142" s="14"/>
      <c r="L142" s="14"/>
    </row>
    <row r="143" spans="2:12" x14ac:dyDescent="0.2">
      <c r="B143" s="4">
        <v>42248</v>
      </c>
      <c r="C143" s="1" t="s">
        <v>19</v>
      </c>
      <c r="D143" s="1" t="s">
        <v>13</v>
      </c>
      <c r="E143" s="6">
        <v>2157.9663092315332</v>
      </c>
      <c r="F143" s="6">
        <v>1274.7257866221396</v>
      </c>
      <c r="G143" s="1" t="s">
        <v>38</v>
      </c>
      <c r="H143" s="14">
        <f t="shared" si="4"/>
        <v>883.24052260939357</v>
      </c>
      <c r="I143" s="14">
        <f t="shared" si="5"/>
        <v>9</v>
      </c>
      <c r="J143" s="14" t="s">
        <v>66</v>
      </c>
      <c r="K143" s="14"/>
      <c r="L143" s="14"/>
    </row>
    <row r="144" spans="2:12" x14ac:dyDescent="0.2">
      <c r="B144" s="4">
        <v>42248</v>
      </c>
      <c r="C144" s="1" t="s">
        <v>20</v>
      </c>
      <c r="D144" s="1" t="s">
        <v>15</v>
      </c>
      <c r="E144" s="6">
        <v>2110.0115023597214</v>
      </c>
      <c r="F144" s="6">
        <v>913.41749254212255</v>
      </c>
      <c r="G144" s="1" t="s">
        <v>20</v>
      </c>
      <c r="H144" s="14">
        <f t="shared" si="4"/>
        <v>1196.5940098175988</v>
      </c>
      <c r="I144" s="14">
        <f t="shared" si="5"/>
        <v>9</v>
      </c>
      <c r="J144" s="14" t="s">
        <v>66</v>
      </c>
      <c r="K144" s="14"/>
      <c r="L144" s="14"/>
    </row>
    <row r="145" spans="2:12" x14ac:dyDescent="0.2">
      <c r="B145" s="4">
        <v>42248</v>
      </c>
      <c r="C145" s="1" t="s">
        <v>20</v>
      </c>
      <c r="D145" s="1" t="s">
        <v>16</v>
      </c>
      <c r="E145" s="6">
        <v>3165.0172535395823</v>
      </c>
      <c r="F145" s="6">
        <v>1612.0434777470671</v>
      </c>
      <c r="G145" s="1" t="s">
        <v>20</v>
      </c>
      <c r="H145" s="14">
        <f t="shared" si="4"/>
        <v>1552.9737757925152</v>
      </c>
      <c r="I145" s="14">
        <f t="shared" si="5"/>
        <v>9</v>
      </c>
      <c r="J145" s="14" t="s">
        <v>66</v>
      </c>
      <c r="K145" s="14"/>
      <c r="L145" s="14"/>
    </row>
    <row r="146" spans="2:12" x14ac:dyDescent="0.2">
      <c r="B146" s="4">
        <v>42248</v>
      </c>
      <c r="C146" s="1" t="s">
        <v>20</v>
      </c>
      <c r="D146" s="1" t="s">
        <v>17</v>
      </c>
      <c r="E146" s="6">
        <v>3404.7912878986413</v>
      </c>
      <c r="F146" s="6">
        <v>1673.3656385491558</v>
      </c>
      <c r="G146" s="1" t="s">
        <v>20</v>
      </c>
      <c r="H146" s="14">
        <f t="shared" si="4"/>
        <v>1731.4256493494854</v>
      </c>
      <c r="I146" s="14">
        <f t="shared" si="5"/>
        <v>9</v>
      </c>
      <c r="J146" s="14" t="s">
        <v>66</v>
      </c>
      <c r="K146" s="14"/>
      <c r="L146" s="14"/>
    </row>
    <row r="147" spans="2:12" x14ac:dyDescent="0.2">
      <c r="B147" s="4">
        <v>42248</v>
      </c>
      <c r="C147" s="1" t="s">
        <v>20</v>
      </c>
      <c r="D147" s="1" t="s">
        <v>20</v>
      </c>
      <c r="E147" s="6">
        <v>3212.9720604113941</v>
      </c>
      <c r="F147" s="6">
        <v>1494.9093099688741</v>
      </c>
      <c r="G147" s="1" t="s">
        <v>20</v>
      </c>
      <c r="H147" s="14">
        <f t="shared" si="4"/>
        <v>1718.0627504425199</v>
      </c>
      <c r="I147" s="14">
        <f t="shared" si="5"/>
        <v>9</v>
      </c>
      <c r="J147" s="14" t="s">
        <v>66</v>
      </c>
      <c r="K147" s="14"/>
      <c r="L147" s="14"/>
    </row>
    <row r="148" spans="2:12" x14ac:dyDescent="0.2">
      <c r="B148" s="4">
        <v>42278</v>
      </c>
      <c r="C148" s="1" t="s">
        <v>18</v>
      </c>
      <c r="D148" s="1" t="s">
        <v>2</v>
      </c>
      <c r="E148" s="6">
        <v>5174.8032095372164</v>
      </c>
      <c r="F148" s="14">
        <v>3125.0636582395255</v>
      </c>
      <c r="G148" s="1" t="s">
        <v>18</v>
      </c>
      <c r="H148" s="14">
        <f t="shared" si="4"/>
        <v>2049.7395512976909</v>
      </c>
      <c r="I148" s="14">
        <f t="shared" si="5"/>
        <v>10</v>
      </c>
      <c r="J148" s="14" t="s">
        <v>54</v>
      </c>
      <c r="K148" s="14"/>
      <c r="L148" s="14"/>
    </row>
    <row r="149" spans="2:12" x14ac:dyDescent="0.2">
      <c r="B149" s="4">
        <v>42278</v>
      </c>
      <c r="C149" s="1" t="s">
        <v>18</v>
      </c>
      <c r="D149" s="1" t="s">
        <v>3</v>
      </c>
      <c r="E149" s="6">
        <v>4510.1495862939037</v>
      </c>
      <c r="F149" s="14">
        <v>2509.4472298139281</v>
      </c>
      <c r="G149" s="1" t="s">
        <v>18</v>
      </c>
      <c r="H149" s="14">
        <f t="shared" si="4"/>
        <v>2000.7023564799756</v>
      </c>
      <c r="I149" s="14">
        <f t="shared" si="5"/>
        <v>10</v>
      </c>
      <c r="J149" s="14" t="s">
        <v>54</v>
      </c>
      <c r="K149" s="14"/>
      <c r="L149" s="14"/>
    </row>
    <row r="150" spans="2:12" x14ac:dyDescent="0.2">
      <c r="B150" s="4">
        <v>42278</v>
      </c>
      <c r="C150" s="1" t="s">
        <v>18</v>
      </c>
      <c r="D150" s="1" t="s">
        <v>4</v>
      </c>
      <c r="E150" s="6">
        <v>6456.6351972207485</v>
      </c>
      <c r="F150" s="14">
        <v>3102.2840795606253</v>
      </c>
      <c r="G150" s="1" t="s">
        <v>18</v>
      </c>
      <c r="H150" s="14">
        <f t="shared" si="4"/>
        <v>3354.3511176601232</v>
      </c>
      <c r="I150" s="14">
        <f t="shared" si="5"/>
        <v>10</v>
      </c>
      <c r="J150" s="14" t="s">
        <v>54</v>
      </c>
      <c r="K150" s="14"/>
      <c r="L150" s="14"/>
    </row>
    <row r="151" spans="2:12" x14ac:dyDescent="0.2">
      <c r="B151" s="4">
        <v>42278</v>
      </c>
      <c r="C151" s="1" t="s">
        <v>18</v>
      </c>
      <c r="D151" s="1" t="s">
        <v>5</v>
      </c>
      <c r="E151" s="6">
        <v>2990.941304594905</v>
      </c>
      <c r="F151" s="14">
        <v>1377.6275648964131</v>
      </c>
      <c r="G151" s="1" t="s">
        <v>18</v>
      </c>
      <c r="H151" s="14">
        <f t="shared" si="4"/>
        <v>1613.3137396984919</v>
      </c>
      <c r="I151" s="14">
        <f t="shared" si="5"/>
        <v>10</v>
      </c>
      <c r="J151" s="14" t="s">
        <v>54</v>
      </c>
      <c r="K151" s="14"/>
      <c r="L151" s="14"/>
    </row>
    <row r="152" spans="2:12" x14ac:dyDescent="0.2">
      <c r="B152" s="4">
        <v>42278</v>
      </c>
      <c r="C152" s="1" t="s">
        <v>18</v>
      </c>
      <c r="D152" s="1" t="s">
        <v>6</v>
      </c>
      <c r="E152" s="6">
        <v>2183.8619049423119</v>
      </c>
      <c r="F152" s="14">
        <v>1155.6997200954715</v>
      </c>
      <c r="G152" s="1" t="s">
        <v>18</v>
      </c>
      <c r="H152" s="14">
        <f t="shared" si="4"/>
        <v>1028.1621848468403</v>
      </c>
      <c r="I152" s="14">
        <f t="shared" si="5"/>
        <v>10</v>
      </c>
      <c r="J152" s="14" t="s">
        <v>54</v>
      </c>
      <c r="K152" s="14"/>
      <c r="L152" s="14"/>
    </row>
    <row r="153" spans="2:12" x14ac:dyDescent="0.2">
      <c r="B153" s="4">
        <v>42278</v>
      </c>
      <c r="C153" s="1" t="s">
        <v>18</v>
      </c>
      <c r="D153" s="1" t="s">
        <v>7</v>
      </c>
      <c r="E153" s="6">
        <v>1709.1093169113742</v>
      </c>
      <c r="F153" s="14">
        <v>886.00226988685631</v>
      </c>
      <c r="G153" s="1" t="s">
        <v>18</v>
      </c>
      <c r="H153" s="14">
        <f t="shared" si="4"/>
        <v>823.1070470245179</v>
      </c>
      <c r="I153" s="14">
        <f t="shared" si="5"/>
        <v>10</v>
      </c>
      <c r="J153" s="14" t="s">
        <v>54</v>
      </c>
      <c r="K153" s="14"/>
      <c r="L153" s="14"/>
    </row>
    <row r="154" spans="2:12" x14ac:dyDescent="0.2">
      <c r="B154" s="4">
        <v>42278</v>
      </c>
      <c r="C154" s="1" t="s">
        <v>18</v>
      </c>
      <c r="D154" s="1" t="s">
        <v>8</v>
      </c>
      <c r="E154" s="6">
        <v>996.9804348649684</v>
      </c>
      <c r="F154" s="14">
        <v>471.0732554736976</v>
      </c>
      <c r="G154" s="1" t="s">
        <v>18</v>
      </c>
      <c r="H154" s="14">
        <f t="shared" si="4"/>
        <v>525.9071793912708</v>
      </c>
      <c r="I154" s="14">
        <f t="shared" si="5"/>
        <v>10</v>
      </c>
      <c r="J154" s="14" t="s">
        <v>54</v>
      </c>
      <c r="K154" s="14"/>
      <c r="L154" s="14"/>
    </row>
    <row r="155" spans="2:12" x14ac:dyDescent="0.2">
      <c r="B155" s="4">
        <v>42278</v>
      </c>
      <c r="C155" s="1" t="s">
        <v>18</v>
      </c>
      <c r="D155" s="1" t="s">
        <v>9</v>
      </c>
      <c r="E155" s="6">
        <v>1424.2577640928118</v>
      </c>
      <c r="F155" s="14">
        <v>829.08892963370772</v>
      </c>
      <c r="G155" s="1" t="s">
        <v>18</v>
      </c>
      <c r="H155" s="14">
        <f t="shared" si="4"/>
        <v>595.16883445910412</v>
      </c>
      <c r="I155" s="14">
        <f t="shared" si="5"/>
        <v>10</v>
      </c>
      <c r="J155" s="14" t="s">
        <v>54</v>
      </c>
      <c r="K155" s="14"/>
      <c r="L155" s="14"/>
    </row>
    <row r="156" spans="2:12" x14ac:dyDescent="0.2">
      <c r="B156" s="4">
        <v>42278</v>
      </c>
      <c r="C156" s="1" t="s">
        <v>19</v>
      </c>
      <c r="D156" s="1" t="s">
        <v>10</v>
      </c>
      <c r="E156" s="6">
        <v>2895.9907869887174</v>
      </c>
      <c r="F156" s="14">
        <v>1642.0267762226031</v>
      </c>
      <c r="G156" s="1" t="s">
        <v>38</v>
      </c>
      <c r="H156" s="14">
        <f t="shared" si="4"/>
        <v>1253.9640107661144</v>
      </c>
      <c r="I156" s="14">
        <f t="shared" si="5"/>
        <v>10</v>
      </c>
      <c r="J156" s="14" t="s">
        <v>54</v>
      </c>
      <c r="K156" s="14"/>
      <c r="L156" s="14"/>
    </row>
    <row r="157" spans="2:12" x14ac:dyDescent="0.2">
      <c r="B157" s="4">
        <v>42278</v>
      </c>
      <c r="C157" s="1" t="s">
        <v>19</v>
      </c>
      <c r="D157" s="1" t="s">
        <v>11</v>
      </c>
      <c r="E157" s="6">
        <v>1329.3072464866245</v>
      </c>
      <c r="F157" s="14">
        <v>851.42129137468294</v>
      </c>
      <c r="G157" s="1" t="s">
        <v>38</v>
      </c>
      <c r="H157" s="14">
        <f t="shared" si="4"/>
        <v>477.8859551119416</v>
      </c>
      <c r="I157" s="14">
        <f t="shared" si="5"/>
        <v>10</v>
      </c>
      <c r="J157" s="14" t="s">
        <v>54</v>
      </c>
      <c r="K157" s="14"/>
      <c r="L157" s="14"/>
    </row>
    <row r="158" spans="2:12" x14ac:dyDescent="0.2">
      <c r="B158" s="4">
        <v>42278</v>
      </c>
      <c r="C158" s="1" t="s">
        <v>19</v>
      </c>
      <c r="D158" s="1" t="s">
        <v>12</v>
      </c>
      <c r="E158" s="6">
        <v>2801.0402693825299</v>
      </c>
      <c r="F158" s="14">
        <v>1555.9778696419958</v>
      </c>
      <c r="G158" s="1" t="s">
        <v>38</v>
      </c>
      <c r="H158" s="14">
        <f t="shared" si="4"/>
        <v>1245.0623997405341</v>
      </c>
      <c r="I158" s="14">
        <f t="shared" si="5"/>
        <v>10</v>
      </c>
      <c r="J158" s="14" t="s">
        <v>54</v>
      </c>
      <c r="K158" s="14"/>
      <c r="L158" s="14"/>
    </row>
    <row r="159" spans="2:12" x14ac:dyDescent="0.2">
      <c r="B159" s="4">
        <v>42278</v>
      </c>
      <c r="C159" s="1" t="s">
        <v>19</v>
      </c>
      <c r="D159" s="1" t="s">
        <v>13</v>
      </c>
      <c r="E159" s="6">
        <v>2326.2876813515927</v>
      </c>
      <c r="F159" s="14">
        <v>1197.5728983598001</v>
      </c>
      <c r="G159" s="1" t="s">
        <v>38</v>
      </c>
      <c r="H159" s="14">
        <f t="shared" si="4"/>
        <v>1128.7147829917926</v>
      </c>
      <c r="I159" s="14">
        <f t="shared" si="5"/>
        <v>10</v>
      </c>
      <c r="J159" s="14" t="s">
        <v>54</v>
      </c>
      <c r="K159" s="14"/>
      <c r="L159" s="14"/>
    </row>
    <row r="160" spans="2:12" x14ac:dyDescent="0.2">
      <c r="B160" s="4">
        <v>42278</v>
      </c>
      <c r="C160" s="1" t="s">
        <v>20</v>
      </c>
      <c r="D160" s="1" t="s">
        <v>15</v>
      </c>
      <c r="E160" s="6">
        <v>2326.2876813515927</v>
      </c>
      <c r="F160" s="14">
        <v>895.62075732036317</v>
      </c>
      <c r="G160" s="1" t="s">
        <v>20</v>
      </c>
      <c r="H160" s="14">
        <f t="shared" si="4"/>
        <v>1430.6669240312294</v>
      </c>
      <c r="I160" s="14">
        <f t="shared" si="5"/>
        <v>10</v>
      </c>
      <c r="J160" s="14" t="s">
        <v>54</v>
      </c>
      <c r="K160" s="14"/>
      <c r="L160" s="14"/>
    </row>
    <row r="161" spans="2:12" x14ac:dyDescent="0.2">
      <c r="B161" s="4">
        <v>42278</v>
      </c>
      <c r="C161" s="1" t="s">
        <v>20</v>
      </c>
      <c r="D161" s="1" t="s">
        <v>16</v>
      </c>
      <c r="E161" s="6">
        <v>3798.0207042474985</v>
      </c>
      <c r="F161" s="14">
        <v>1637.7065276715214</v>
      </c>
      <c r="G161" s="1" t="s">
        <v>20</v>
      </c>
      <c r="H161" s="14">
        <f t="shared" si="4"/>
        <v>2160.3141765759774</v>
      </c>
      <c r="I161" s="14">
        <f t="shared" si="5"/>
        <v>10</v>
      </c>
      <c r="J161" s="14" t="s">
        <v>54</v>
      </c>
      <c r="K161" s="14"/>
      <c r="L161" s="14"/>
    </row>
    <row r="162" spans="2:12" x14ac:dyDescent="0.2">
      <c r="B162" s="4">
        <v>42278</v>
      </c>
      <c r="C162" s="1" t="s">
        <v>20</v>
      </c>
      <c r="D162" s="1" t="s">
        <v>17</v>
      </c>
      <c r="E162" s="6">
        <v>3370.7433750196546</v>
      </c>
      <c r="F162" s="14">
        <v>1458.1835840335025</v>
      </c>
      <c r="G162" s="1" t="s">
        <v>20</v>
      </c>
      <c r="H162" s="14">
        <f t="shared" si="4"/>
        <v>1912.5597909861522</v>
      </c>
      <c r="I162" s="14">
        <f t="shared" si="5"/>
        <v>10</v>
      </c>
      <c r="J162" s="14" t="s">
        <v>54</v>
      </c>
      <c r="K162" s="14"/>
      <c r="L162" s="14"/>
    </row>
    <row r="163" spans="2:12" x14ac:dyDescent="0.2">
      <c r="B163" s="4">
        <v>42278</v>
      </c>
      <c r="C163" s="1" t="s">
        <v>20</v>
      </c>
      <c r="D163" s="1" t="s">
        <v>20</v>
      </c>
      <c r="E163" s="6">
        <v>3180.8423398072805</v>
      </c>
      <c r="F163" s="14">
        <v>1290.149653025833</v>
      </c>
      <c r="G163" s="1" t="s">
        <v>20</v>
      </c>
      <c r="H163" s="14">
        <f t="shared" si="4"/>
        <v>1890.6926867814475</v>
      </c>
      <c r="I163" s="14">
        <f t="shared" si="5"/>
        <v>10</v>
      </c>
      <c r="J163" s="14" t="s">
        <v>54</v>
      </c>
      <c r="K163" s="14"/>
      <c r="L163" s="14"/>
    </row>
    <row r="164" spans="2:12" x14ac:dyDescent="0.2">
      <c r="B164" s="4">
        <v>42309</v>
      </c>
      <c r="C164" s="1" t="s">
        <v>18</v>
      </c>
      <c r="D164" s="1" t="s">
        <v>2</v>
      </c>
      <c r="E164" s="6">
        <v>6335.0985346848274</v>
      </c>
      <c r="F164" s="14">
        <v>3527.6699695110847</v>
      </c>
      <c r="G164" s="1" t="s">
        <v>18</v>
      </c>
      <c r="H164" s="14">
        <f t="shared" si="4"/>
        <v>2807.4285651737428</v>
      </c>
      <c r="I164" s="14">
        <f t="shared" si="5"/>
        <v>11</v>
      </c>
      <c r="J164" s="14" t="s">
        <v>55</v>
      </c>
      <c r="K164" s="14"/>
      <c r="L164" s="14"/>
    </row>
    <row r="165" spans="2:12" x14ac:dyDescent="0.2">
      <c r="B165" s="4">
        <v>42309</v>
      </c>
      <c r="C165" s="1" t="s">
        <v>18</v>
      </c>
      <c r="D165" s="1" t="s">
        <v>3</v>
      </c>
      <c r="E165" s="6">
        <v>5241.2685718615476</v>
      </c>
      <c r="F165" s="14">
        <v>3155.4203235905684</v>
      </c>
      <c r="G165" s="1" t="s">
        <v>18</v>
      </c>
      <c r="H165" s="14">
        <f t="shared" si="4"/>
        <v>2085.8482482709792</v>
      </c>
      <c r="I165" s="14">
        <f t="shared" si="5"/>
        <v>11</v>
      </c>
      <c r="J165" s="14" t="s">
        <v>55</v>
      </c>
      <c r="K165" s="14"/>
      <c r="L165" s="14"/>
    </row>
    <row r="166" spans="2:12" x14ac:dyDescent="0.2">
      <c r="B166" s="4">
        <v>42309</v>
      </c>
      <c r="C166" s="1" t="s">
        <v>18</v>
      </c>
      <c r="D166" s="1" t="s">
        <v>4</v>
      </c>
      <c r="E166" s="6">
        <v>3919.5573667834178</v>
      </c>
      <c r="F166" s="14">
        <v>1901.3407721828864</v>
      </c>
      <c r="G166" s="1" t="s">
        <v>18</v>
      </c>
      <c r="H166" s="14">
        <f t="shared" si="4"/>
        <v>2018.2165946005314</v>
      </c>
      <c r="I166" s="14">
        <f t="shared" si="5"/>
        <v>11</v>
      </c>
      <c r="J166" s="14" t="s">
        <v>55</v>
      </c>
      <c r="K166" s="14"/>
      <c r="L166" s="14"/>
    </row>
    <row r="167" spans="2:12" x14ac:dyDescent="0.2">
      <c r="B167" s="4">
        <v>42309</v>
      </c>
      <c r="C167" s="1" t="s">
        <v>18</v>
      </c>
      <c r="D167" s="1" t="s">
        <v>5</v>
      </c>
      <c r="E167" s="6">
        <v>3327.0661369208083</v>
      </c>
      <c r="F167" s="14">
        <v>1486.4793925724032</v>
      </c>
      <c r="G167" s="1" t="s">
        <v>18</v>
      </c>
      <c r="H167" s="14">
        <f t="shared" si="4"/>
        <v>1840.5867443484051</v>
      </c>
      <c r="I167" s="14">
        <f t="shared" si="5"/>
        <v>11</v>
      </c>
      <c r="J167" s="14" t="s">
        <v>55</v>
      </c>
      <c r="K167" s="14"/>
      <c r="L167" s="14"/>
    </row>
    <row r="168" spans="2:12" x14ac:dyDescent="0.2">
      <c r="B168" s="4">
        <v>42309</v>
      </c>
      <c r="C168" s="1" t="s">
        <v>18</v>
      </c>
      <c r="D168" s="1" t="s">
        <v>6</v>
      </c>
      <c r="E168" s="6">
        <v>2552.2699132543189</v>
      </c>
      <c r="F168" s="14">
        <v>1258.2598014736861</v>
      </c>
      <c r="G168" s="1" t="s">
        <v>18</v>
      </c>
      <c r="H168" s="14">
        <f t="shared" si="4"/>
        <v>1294.0101117806328</v>
      </c>
      <c r="I168" s="14">
        <f t="shared" si="5"/>
        <v>11</v>
      </c>
      <c r="J168" s="14" t="s">
        <v>55</v>
      </c>
      <c r="K168" s="14"/>
      <c r="L168" s="14"/>
    </row>
    <row r="169" spans="2:12" x14ac:dyDescent="0.2">
      <c r="B169" s="4">
        <v>42309</v>
      </c>
      <c r="C169" s="1" t="s">
        <v>18</v>
      </c>
      <c r="D169" s="1" t="s">
        <v>7</v>
      </c>
      <c r="E169" s="6">
        <v>1640.7449442349191</v>
      </c>
      <c r="F169" s="14">
        <v>850.30871156201283</v>
      </c>
      <c r="G169" s="1" t="s">
        <v>18</v>
      </c>
      <c r="H169" s="14">
        <f t="shared" si="4"/>
        <v>790.43623267290627</v>
      </c>
      <c r="I169" s="14">
        <f t="shared" si="5"/>
        <v>11</v>
      </c>
      <c r="J169" s="14" t="s">
        <v>55</v>
      </c>
      <c r="K169" s="14"/>
      <c r="L169" s="14"/>
    </row>
    <row r="170" spans="2:12" x14ac:dyDescent="0.2">
      <c r="B170" s="4">
        <v>42309</v>
      </c>
      <c r="C170" s="1" t="s">
        <v>18</v>
      </c>
      <c r="D170" s="1" t="s">
        <v>8</v>
      </c>
      <c r="E170" s="6">
        <v>957.10121747036965</v>
      </c>
      <c r="F170" s="14">
        <v>484.61544330689281</v>
      </c>
      <c r="G170" s="1" t="s">
        <v>18</v>
      </c>
      <c r="H170" s="14">
        <f t="shared" si="4"/>
        <v>472.48577416347683</v>
      </c>
      <c r="I170" s="14">
        <f t="shared" si="5"/>
        <v>11</v>
      </c>
      <c r="J170" s="14" t="s">
        <v>55</v>
      </c>
      <c r="K170" s="14"/>
      <c r="L170" s="14"/>
    </row>
    <row r="171" spans="2:12" x14ac:dyDescent="0.2">
      <c r="B171" s="4">
        <v>42309</v>
      </c>
      <c r="C171" s="1" t="s">
        <v>18</v>
      </c>
      <c r="D171" s="1" t="s">
        <v>9</v>
      </c>
      <c r="E171" s="6">
        <v>1367.2874535290991</v>
      </c>
      <c r="F171" s="14">
        <v>756.76266042241014</v>
      </c>
      <c r="G171" s="1" t="s">
        <v>18</v>
      </c>
      <c r="H171" s="14">
        <f t="shared" si="4"/>
        <v>610.524793106689</v>
      </c>
      <c r="I171" s="14">
        <f t="shared" si="5"/>
        <v>11</v>
      </c>
      <c r="J171" s="14" t="s">
        <v>55</v>
      </c>
      <c r="K171" s="14"/>
      <c r="L171" s="14"/>
    </row>
    <row r="172" spans="2:12" x14ac:dyDescent="0.2">
      <c r="B172" s="4">
        <v>42309</v>
      </c>
      <c r="C172" s="1" t="s">
        <v>19</v>
      </c>
      <c r="D172" s="1" t="s">
        <v>10</v>
      </c>
      <c r="E172" s="6">
        <v>2780.1511555091688</v>
      </c>
      <c r="F172" s="14">
        <v>1607.0749883503549</v>
      </c>
      <c r="G172" s="1" t="s">
        <v>38</v>
      </c>
      <c r="H172" s="14">
        <f t="shared" si="4"/>
        <v>1173.0761671588139</v>
      </c>
      <c r="I172" s="14">
        <f t="shared" si="5"/>
        <v>11</v>
      </c>
      <c r="J172" s="14" t="s">
        <v>55</v>
      </c>
      <c r="K172" s="14"/>
      <c r="L172" s="14"/>
    </row>
    <row r="173" spans="2:12" x14ac:dyDescent="0.2">
      <c r="B173" s="4">
        <v>42309</v>
      </c>
      <c r="C173" s="1" t="s">
        <v>19</v>
      </c>
      <c r="D173" s="1" t="s">
        <v>11</v>
      </c>
      <c r="E173" s="6">
        <v>2187.6599256465588</v>
      </c>
      <c r="F173" s="14">
        <v>1370.9773970269669</v>
      </c>
      <c r="G173" s="1" t="s">
        <v>38</v>
      </c>
      <c r="H173" s="14">
        <f t="shared" si="4"/>
        <v>816.68252861959195</v>
      </c>
      <c r="I173" s="14">
        <f t="shared" si="5"/>
        <v>11</v>
      </c>
      <c r="J173" s="14" t="s">
        <v>55</v>
      </c>
      <c r="K173" s="14"/>
      <c r="L173" s="14"/>
    </row>
    <row r="174" spans="2:12" x14ac:dyDescent="0.2">
      <c r="B174" s="4">
        <v>42309</v>
      </c>
      <c r="C174" s="1" t="s">
        <v>19</v>
      </c>
      <c r="D174" s="1" t="s">
        <v>12</v>
      </c>
      <c r="E174" s="6">
        <v>2688.9986586072287</v>
      </c>
      <c r="F174" s="14">
        <v>1539.0005328672169</v>
      </c>
      <c r="G174" s="1" t="s">
        <v>38</v>
      </c>
      <c r="H174" s="14">
        <f t="shared" si="4"/>
        <v>1149.9981257400118</v>
      </c>
      <c r="I174" s="14">
        <f t="shared" si="5"/>
        <v>11</v>
      </c>
      <c r="J174" s="14" t="s">
        <v>55</v>
      </c>
      <c r="K174" s="14"/>
      <c r="L174" s="14"/>
    </row>
    <row r="175" spans="2:12" x14ac:dyDescent="0.2">
      <c r="B175" s="4">
        <v>42309</v>
      </c>
      <c r="C175" s="1" t="s">
        <v>19</v>
      </c>
      <c r="D175" s="1" t="s">
        <v>13</v>
      </c>
      <c r="E175" s="6">
        <v>2233.2361740975293</v>
      </c>
      <c r="F175" s="14">
        <v>1256.2754308857691</v>
      </c>
      <c r="G175" s="1" t="s">
        <v>38</v>
      </c>
      <c r="H175" s="14">
        <f t="shared" si="4"/>
        <v>976.96074321176025</v>
      </c>
      <c r="I175" s="14">
        <f t="shared" si="5"/>
        <v>11</v>
      </c>
      <c r="J175" s="14" t="s">
        <v>55</v>
      </c>
      <c r="K175" s="14"/>
      <c r="L175" s="14"/>
    </row>
    <row r="176" spans="2:12" x14ac:dyDescent="0.2">
      <c r="B176" s="4">
        <v>42309</v>
      </c>
      <c r="C176" s="1" t="s">
        <v>20</v>
      </c>
      <c r="D176" s="1" t="s">
        <v>15</v>
      </c>
      <c r="E176" s="6">
        <v>3144.7611431169285</v>
      </c>
      <c r="F176" s="14">
        <v>1348.8147218573445</v>
      </c>
      <c r="G176" s="1" t="s">
        <v>20</v>
      </c>
      <c r="H176" s="14">
        <f t="shared" si="4"/>
        <v>1795.946421259584</v>
      </c>
      <c r="I176" s="14">
        <f t="shared" si="5"/>
        <v>11</v>
      </c>
      <c r="J176" s="14" t="s">
        <v>55</v>
      </c>
      <c r="K176" s="14"/>
      <c r="L176" s="14"/>
    </row>
    <row r="177" spans="2:12" x14ac:dyDescent="0.2">
      <c r="B177" s="4">
        <v>42309</v>
      </c>
      <c r="C177" s="1" t="s">
        <v>20</v>
      </c>
      <c r="D177" s="1" t="s">
        <v>16</v>
      </c>
      <c r="E177" s="6">
        <v>2734.5749070581983</v>
      </c>
      <c r="F177" s="14">
        <v>1326.3819231907426</v>
      </c>
      <c r="G177" s="1" t="s">
        <v>20</v>
      </c>
      <c r="H177" s="14">
        <f t="shared" si="4"/>
        <v>1408.1929838674557</v>
      </c>
      <c r="I177" s="14">
        <f t="shared" si="5"/>
        <v>11</v>
      </c>
      <c r="J177" s="14" t="s">
        <v>55</v>
      </c>
      <c r="K177" s="14"/>
      <c r="L177" s="14"/>
    </row>
    <row r="178" spans="2:12" x14ac:dyDescent="0.2">
      <c r="B178" s="4">
        <v>42309</v>
      </c>
      <c r="C178" s="1" t="s">
        <v>20</v>
      </c>
      <c r="D178" s="1" t="s">
        <v>17</v>
      </c>
      <c r="E178" s="6">
        <v>2324.3886709994686</v>
      </c>
      <c r="F178" s="14">
        <v>1087.8955565910298</v>
      </c>
      <c r="G178" s="1" t="s">
        <v>20</v>
      </c>
      <c r="H178" s="14">
        <f t="shared" si="4"/>
        <v>1236.4931144084387</v>
      </c>
      <c r="I178" s="14">
        <f t="shared" si="5"/>
        <v>11</v>
      </c>
      <c r="J178" s="14" t="s">
        <v>55</v>
      </c>
      <c r="K178" s="14"/>
      <c r="L178" s="14"/>
    </row>
    <row r="179" spans="2:12" x14ac:dyDescent="0.2">
      <c r="B179" s="4">
        <v>42309</v>
      </c>
      <c r="C179" s="1" t="s">
        <v>20</v>
      </c>
      <c r="D179" s="1" t="s">
        <v>20</v>
      </c>
      <c r="E179" s="6">
        <v>2142.0836771955892</v>
      </c>
      <c r="F179" s="14">
        <v>921.74430938084436</v>
      </c>
      <c r="G179" s="1" t="s">
        <v>20</v>
      </c>
      <c r="H179" s="14">
        <f t="shared" si="4"/>
        <v>1220.3393678147449</v>
      </c>
      <c r="I179" s="14">
        <f t="shared" si="5"/>
        <v>11</v>
      </c>
      <c r="J179" s="14" t="s">
        <v>55</v>
      </c>
      <c r="K179" s="14"/>
      <c r="L179" s="14"/>
    </row>
    <row r="180" spans="2:12" x14ac:dyDescent="0.2">
      <c r="B180" s="4">
        <v>42339</v>
      </c>
      <c r="C180" s="1" t="s">
        <v>18</v>
      </c>
      <c r="D180" s="1" t="s">
        <v>2</v>
      </c>
      <c r="E180" s="6">
        <v>5965.9309222319716</v>
      </c>
      <c r="F180" s="14">
        <v>3630.5117855577018</v>
      </c>
      <c r="G180" s="1" t="s">
        <v>18</v>
      </c>
      <c r="H180" s="14">
        <f t="shared" si="4"/>
        <v>2335.4191366742698</v>
      </c>
      <c r="I180" s="14">
        <f t="shared" si="5"/>
        <v>12</v>
      </c>
      <c r="J180" s="14" t="s">
        <v>56</v>
      </c>
      <c r="K180" s="14"/>
      <c r="L180" s="14"/>
    </row>
    <row r="181" spans="2:12" x14ac:dyDescent="0.2">
      <c r="B181" s="4">
        <v>42339</v>
      </c>
      <c r="C181" s="1" t="s">
        <v>18</v>
      </c>
      <c r="D181" s="1" t="s">
        <v>3</v>
      </c>
      <c r="E181" s="6">
        <v>4762.7179631263634</v>
      </c>
      <c r="F181" s="14">
        <v>3160.8345375591989</v>
      </c>
      <c r="G181" s="1" t="s">
        <v>18</v>
      </c>
      <c r="H181" s="14">
        <f t="shared" si="4"/>
        <v>1601.8834255671645</v>
      </c>
      <c r="I181" s="14">
        <f t="shared" si="5"/>
        <v>12</v>
      </c>
      <c r="J181" s="14" t="s">
        <v>56</v>
      </c>
      <c r="K181" s="14"/>
      <c r="L181" s="14"/>
    </row>
    <row r="182" spans="2:12" x14ac:dyDescent="0.2">
      <c r="B182" s="4">
        <v>42339</v>
      </c>
      <c r="C182" s="1" t="s">
        <v>18</v>
      </c>
      <c r="D182" s="1" t="s">
        <v>4</v>
      </c>
      <c r="E182" s="6">
        <v>5314.1905693831004</v>
      </c>
      <c r="F182" s="14">
        <v>2763.0067730550536</v>
      </c>
      <c r="G182" s="1" t="s">
        <v>18</v>
      </c>
      <c r="H182" s="14">
        <f t="shared" si="4"/>
        <v>2551.1837963280468</v>
      </c>
      <c r="I182" s="14">
        <f t="shared" si="5"/>
        <v>12</v>
      </c>
      <c r="J182" s="14" t="s">
        <v>56</v>
      </c>
      <c r="K182" s="14"/>
      <c r="L182" s="14"/>
    </row>
    <row r="183" spans="2:12" x14ac:dyDescent="0.2">
      <c r="B183" s="4">
        <v>42339</v>
      </c>
      <c r="C183" s="1" t="s">
        <v>18</v>
      </c>
      <c r="D183" s="1" t="s">
        <v>5</v>
      </c>
      <c r="E183" s="6">
        <v>4161.1114835735598</v>
      </c>
      <c r="F183" s="14">
        <v>1857.630380842711</v>
      </c>
      <c r="G183" s="1" t="s">
        <v>18</v>
      </c>
      <c r="H183" s="14">
        <f t="shared" si="4"/>
        <v>2303.4811027308488</v>
      </c>
      <c r="I183" s="14">
        <f t="shared" si="5"/>
        <v>12</v>
      </c>
      <c r="J183" s="14" t="s">
        <v>56</v>
      </c>
      <c r="K183" s="14"/>
      <c r="L183" s="14"/>
    </row>
    <row r="184" spans="2:12" x14ac:dyDescent="0.2">
      <c r="B184" s="4">
        <v>42339</v>
      </c>
      <c r="C184" s="1" t="s">
        <v>18</v>
      </c>
      <c r="D184" s="1" t="s">
        <v>6</v>
      </c>
      <c r="E184" s="6">
        <v>1804.8194386584114</v>
      </c>
      <c r="F184" s="14">
        <v>1020.8869933053431</v>
      </c>
      <c r="G184" s="1" t="s">
        <v>18</v>
      </c>
      <c r="H184" s="14">
        <f t="shared" si="4"/>
        <v>783.93244535306826</v>
      </c>
      <c r="I184" s="14">
        <f t="shared" si="5"/>
        <v>12</v>
      </c>
      <c r="J184" s="14" t="s">
        <v>56</v>
      </c>
      <c r="K184" s="14"/>
      <c r="L184" s="14"/>
    </row>
    <row r="185" spans="2:12" x14ac:dyDescent="0.2">
      <c r="B185" s="4">
        <v>42339</v>
      </c>
      <c r="C185" s="1" t="s">
        <v>18</v>
      </c>
      <c r="D185" s="1" t="s">
        <v>7</v>
      </c>
      <c r="E185" s="6">
        <v>802.1419727370718</v>
      </c>
      <c r="F185" s="14">
        <v>432.20417536480119</v>
      </c>
      <c r="G185" s="1" t="s">
        <v>18</v>
      </c>
      <c r="H185" s="14">
        <f t="shared" si="4"/>
        <v>369.93779737227061</v>
      </c>
      <c r="I185" s="14">
        <f t="shared" si="5"/>
        <v>12</v>
      </c>
      <c r="J185" s="14" t="s">
        <v>56</v>
      </c>
      <c r="K185" s="14"/>
      <c r="L185" s="14"/>
    </row>
    <row r="186" spans="2:12" x14ac:dyDescent="0.2">
      <c r="B186" s="4">
        <v>42339</v>
      </c>
      <c r="C186" s="1" t="s">
        <v>18</v>
      </c>
      <c r="D186" s="1" t="s">
        <v>8</v>
      </c>
      <c r="E186" s="6">
        <v>551.47260625673675</v>
      </c>
      <c r="F186" s="14">
        <v>257.49997016260198</v>
      </c>
      <c r="G186" s="1" t="s">
        <v>18</v>
      </c>
      <c r="H186" s="14">
        <f t="shared" si="4"/>
        <v>293.97263609413477</v>
      </c>
      <c r="I186" s="14">
        <f t="shared" si="5"/>
        <v>12</v>
      </c>
      <c r="J186" s="14" t="s">
        <v>56</v>
      </c>
      <c r="K186" s="14"/>
      <c r="L186" s="14"/>
    </row>
    <row r="187" spans="2:12" x14ac:dyDescent="0.2">
      <c r="B187" s="4">
        <v>42339</v>
      </c>
      <c r="C187" s="1" t="s">
        <v>18</v>
      </c>
      <c r="D187" s="1" t="s">
        <v>9</v>
      </c>
      <c r="E187" s="6">
        <v>752.00809944100467</v>
      </c>
      <c r="F187" s="14">
        <v>427.94393264333848</v>
      </c>
      <c r="G187" s="1" t="s">
        <v>18</v>
      </c>
      <c r="H187" s="14">
        <f t="shared" si="4"/>
        <v>324.06416679766619</v>
      </c>
      <c r="I187" s="14">
        <f t="shared" si="5"/>
        <v>12</v>
      </c>
      <c r="J187" s="14" t="s">
        <v>56</v>
      </c>
      <c r="K187" s="14"/>
      <c r="L187" s="14"/>
    </row>
    <row r="188" spans="2:12" x14ac:dyDescent="0.2">
      <c r="B188" s="4">
        <v>42339</v>
      </c>
      <c r="C188" s="1" t="s">
        <v>19</v>
      </c>
      <c r="D188" s="1" t="s">
        <v>10</v>
      </c>
      <c r="E188" s="6">
        <v>2055.4888051387466</v>
      </c>
      <c r="F188" s="14">
        <v>1259.4074477802305</v>
      </c>
      <c r="G188" s="1" t="s">
        <v>38</v>
      </c>
      <c r="H188" s="14">
        <f t="shared" si="4"/>
        <v>796.08135735851602</v>
      </c>
      <c r="I188" s="14">
        <f t="shared" si="5"/>
        <v>12</v>
      </c>
      <c r="J188" s="14" t="s">
        <v>56</v>
      </c>
      <c r="K188" s="14"/>
      <c r="L188" s="14"/>
    </row>
    <row r="189" spans="2:12" x14ac:dyDescent="0.2">
      <c r="B189" s="4">
        <v>42339</v>
      </c>
      <c r="C189" s="1" t="s">
        <v>19</v>
      </c>
      <c r="D189" s="1" t="s">
        <v>11</v>
      </c>
      <c r="E189" s="6">
        <v>2406.425918211215</v>
      </c>
      <c r="F189" s="14">
        <v>1448.034009461981</v>
      </c>
      <c r="G189" s="1" t="s">
        <v>38</v>
      </c>
      <c r="H189" s="14">
        <f t="shared" si="4"/>
        <v>958.39190874923406</v>
      </c>
      <c r="I189" s="14">
        <f t="shared" si="5"/>
        <v>12</v>
      </c>
      <c r="J189" s="14" t="s">
        <v>56</v>
      </c>
      <c r="K189" s="14"/>
      <c r="L189" s="14"/>
    </row>
    <row r="190" spans="2:12" x14ac:dyDescent="0.2">
      <c r="B190" s="4">
        <v>42339</v>
      </c>
      <c r="C190" s="1" t="s">
        <v>19</v>
      </c>
      <c r="D190" s="1" t="s">
        <v>12</v>
      </c>
      <c r="E190" s="6">
        <v>3960.5759903892917</v>
      </c>
      <c r="F190" s="14">
        <v>2332.0037818922497</v>
      </c>
      <c r="G190" s="1" t="s">
        <v>38</v>
      </c>
      <c r="H190" s="14">
        <f t="shared" si="4"/>
        <v>1628.5722084970421</v>
      </c>
      <c r="I190" s="14">
        <f t="shared" si="5"/>
        <v>12</v>
      </c>
      <c r="J190" s="14" t="s">
        <v>56</v>
      </c>
      <c r="K190" s="14"/>
      <c r="L190" s="14"/>
    </row>
    <row r="191" spans="2:12" x14ac:dyDescent="0.2">
      <c r="B191" s="4">
        <v>42339</v>
      </c>
      <c r="C191" s="1" t="s">
        <v>19</v>
      </c>
      <c r="D191" s="1" t="s">
        <v>13</v>
      </c>
      <c r="E191" s="6">
        <v>2957.898524467952</v>
      </c>
      <c r="F191" s="14">
        <v>1781.8503754296369</v>
      </c>
      <c r="G191" s="1" t="s">
        <v>38</v>
      </c>
      <c r="H191" s="14">
        <f t="shared" si="4"/>
        <v>1176.0481490383152</v>
      </c>
      <c r="I191" s="14">
        <f t="shared" si="5"/>
        <v>12</v>
      </c>
      <c r="J191" s="14" t="s">
        <v>56</v>
      </c>
      <c r="K191" s="14"/>
      <c r="L191" s="14"/>
    </row>
    <row r="192" spans="2:12" x14ac:dyDescent="0.2">
      <c r="B192" s="4">
        <v>42339</v>
      </c>
      <c r="C192" s="1" t="s">
        <v>20</v>
      </c>
      <c r="D192" s="1" t="s">
        <v>15</v>
      </c>
      <c r="E192" s="6">
        <v>4461.9147233499616</v>
      </c>
      <c r="F192" s="14">
        <v>1970.5703617106738</v>
      </c>
      <c r="G192" s="1" t="s">
        <v>20</v>
      </c>
      <c r="H192" s="14">
        <f t="shared" si="4"/>
        <v>2491.3443616392879</v>
      </c>
      <c r="I192" s="14">
        <f t="shared" si="5"/>
        <v>12</v>
      </c>
      <c r="J192" s="14" t="s">
        <v>56</v>
      </c>
      <c r="K192" s="14"/>
      <c r="L192" s="14"/>
    </row>
    <row r="193" spans="2:12" x14ac:dyDescent="0.2">
      <c r="B193" s="4">
        <v>42339</v>
      </c>
      <c r="C193" s="1" t="s">
        <v>20</v>
      </c>
      <c r="D193" s="1" t="s">
        <v>16</v>
      </c>
      <c r="E193" s="6">
        <v>3459.2372574286223</v>
      </c>
      <c r="F193" s="14">
        <v>1761.8990394384348</v>
      </c>
      <c r="G193" s="1" t="s">
        <v>20</v>
      </c>
      <c r="H193" s="14">
        <f t="shared" si="4"/>
        <v>1697.3382179901876</v>
      </c>
      <c r="I193" s="14">
        <f t="shared" si="5"/>
        <v>12</v>
      </c>
      <c r="J193" s="14" t="s">
        <v>56</v>
      </c>
      <c r="K193" s="14"/>
      <c r="L193" s="14"/>
    </row>
    <row r="194" spans="2:12" x14ac:dyDescent="0.2">
      <c r="B194" s="4">
        <v>42339</v>
      </c>
      <c r="C194" s="1" t="s">
        <v>20</v>
      </c>
      <c r="D194" s="1" t="s">
        <v>17</v>
      </c>
      <c r="E194" s="6">
        <v>3559.5050040207557</v>
      </c>
      <c r="F194" s="14">
        <v>1664.4808793218765</v>
      </c>
      <c r="G194" s="1" t="s">
        <v>20</v>
      </c>
      <c r="H194" s="14">
        <f t="shared" si="4"/>
        <v>1895.0241246988792</v>
      </c>
      <c r="I194" s="14">
        <f t="shared" si="5"/>
        <v>12</v>
      </c>
      <c r="J194" s="14" t="s">
        <v>56</v>
      </c>
      <c r="K194" s="14"/>
      <c r="L194" s="14"/>
    </row>
    <row r="195" spans="2:12" x14ac:dyDescent="0.2">
      <c r="B195" s="4">
        <v>42339</v>
      </c>
      <c r="C195" s="1" t="s">
        <v>20</v>
      </c>
      <c r="D195" s="1" t="s">
        <v>20</v>
      </c>
      <c r="E195" s="6">
        <v>3158.4340176522201</v>
      </c>
      <c r="F195" s="14">
        <v>1544.5104646224395</v>
      </c>
      <c r="G195" s="1" t="s">
        <v>20</v>
      </c>
      <c r="H195" s="14">
        <f t="shared" si="4"/>
        <v>1613.9235530297806</v>
      </c>
      <c r="I195" s="14">
        <f t="shared" si="5"/>
        <v>12</v>
      </c>
      <c r="J195" s="14" t="s">
        <v>56</v>
      </c>
      <c r="K195" s="14"/>
      <c r="L195" s="14"/>
    </row>
    <row r="196" spans="2:12" hidden="1" x14ac:dyDescent="0.2">
      <c r="E196" s="31">
        <f>SUM(E4:E195)</f>
        <v>524449.21666875854</v>
      </c>
      <c r="F196" s="31">
        <f>SUM(F4:F195)</f>
        <v>272424.81634327146</v>
      </c>
      <c r="H196" s="31">
        <f>SUM(H4:H195)</f>
        <v>252024.4003254869</v>
      </c>
    </row>
  </sheetData>
  <autoFilter ref="B3:J196" xr:uid="{00000000-0001-0000-0100-000000000000}">
    <filterColumn colId="0">
      <customFilters>
        <customFilter operator="notEqual" val=" "/>
      </customFilters>
    </filterColumn>
  </autoFilter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B10"/>
  <sheetViews>
    <sheetView workbookViewId="0">
      <selection activeCell="F21" sqref="F21"/>
    </sheetView>
  </sheetViews>
  <sheetFormatPr defaultRowHeight="14.25" x14ac:dyDescent="0.2"/>
  <cols>
    <col min="1" max="1" width="2" style="7" customWidth="1"/>
    <col min="2" max="16384" width="9.140625" style="7"/>
  </cols>
  <sheetData>
    <row r="10" spans="2:2" ht="37.5" x14ac:dyDescent="0.5">
      <c r="B10" s="13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199"/>
  <sheetViews>
    <sheetView workbookViewId="0">
      <selection activeCell="E10" sqref="E10"/>
    </sheetView>
  </sheetViews>
  <sheetFormatPr defaultRowHeight="12" x14ac:dyDescent="0.2"/>
  <cols>
    <col min="1" max="1" width="2" style="1" customWidth="1"/>
    <col min="2" max="2" width="9.140625" style="1"/>
    <col min="3" max="3" width="12.140625" style="1" bestFit="1" customWidth="1"/>
    <col min="4" max="16384" width="9.140625" style="1"/>
  </cols>
  <sheetData>
    <row r="1" spans="2:15" ht="15.75" x14ac:dyDescent="0.25">
      <c r="B1" s="2" t="s">
        <v>25</v>
      </c>
    </row>
    <row r="3" spans="2:15" x14ac:dyDescent="0.2">
      <c r="B3" s="1" t="s">
        <v>31</v>
      </c>
    </row>
    <row r="7" spans="2:15" ht="15" x14ac:dyDescent="0.25">
      <c r="C7" s="20" t="s">
        <v>39</v>
      </c>
      <c r="D7" s="20">
        <v>42005</v>
      </c>
      <c r="E7" s="20">
        <v>42036</v>
      </c>
      <c r="F7" s="20">
        <v>42064</v>
      </c>
      <c r="G7" s="20">
        <v>42095</v>
      </c>
      <c r="H7" s="20">
        <v>42125</v>
      </c>
      <c r="I7" s="20">
        <v>42156</v>
      </c>
      <c r="J7" s="20">
        <v>42186</v>
      </c>
      <c r="K7" s="20">
        <v>42217</v>
      </c>
      <c r="L7" s="20">
        <v>42248</v>
      </c>
      <c r="M7" s="20">
        <v>42278</v>
      </c>
      <c r="N7" s="20">
        <v>42309</v>
      </c>
      <c r="O7" s="20">
        <v>42339</v>
      </c>
    </row>
    <row r="8" spans="2:15" x14ac:dyDescent="0.2">
      <c r="C8" s="1" t="s">
        <v>18</v>
      </c>
      <c r="D8" s="4"/>
    </row>
    <row r="9" spans="2:15" x14ac:dyDescent="0.2">
      <c r="C9" s="1" t="s">
        <v>38</v>
      </c>
      <c r="D9" s="4"/>
    </row>
    <row r="10" spans="2:15" x14ac:dyDescent="0.2">
      <c r="C10" s="1" t="s">
        <v>20</v>
      </c>
      <c r="D10" s="4"/>
    </row>
    <row r="11" spans="2:15" ht="15" x14ac:dyDescent="0.25">
      <c r="B11"/>
      <c r="C11" s="17" t="s">
        <v>41</v>
      </c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2:15" ht="15" x14ac:dyDescent="0.25">
      <c r="B12"/>
      <c r="C12" s="19" t="s">
        <v>42</v>
      </c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2:15" ht="15" x14ac:dyDescent="0.25">
      <c r="B13"/>
      <c r="C13" s="19" t="s">
        <v>43</v>
      </c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2:15" ht="15" x14ac:dyDescent="0.25">
      <c r="B14"/>
      <c r="D14" s="4"/>
    </row>
    <row r="15" spans="2:15" ht="15" x14ac:dyDescent="0.25">
      <c r="B15"/>
      <c r="D15" s="4"/>
    </row>
    <row r="16" spans="2:15" ht="15" x14ac:dyDescent="0.25">
      <c r="B16"/>
      <c r="D16" s="4"/>
    </row>
    <row r="17" spans="2:4" ht="15" x14ac:dyDescent="0.25">
      <c r="B17"/>
      <c r="D17" s="4"/>
    </row>
    <row r="18" spans="2:4" ht="15" x14ac:dyDescent="0.25">
      <c r="B18"/>
      <c r="D18" s="4"/>
    </row>
    <row r="19" spans="2:4" ht="15" x14ac:dyDescent="0.25">
      <c r="B19"/>
      <c r="D19" s="4"/>
    </row>
    <row r="20" spans="2:4" ht="15" x14ac:dyDescent="0.25">
      <c r="B20"/>
      <c r="D20"/>
    </row>
    <row r="21" spans="2:4" ht="15" x14ac:dyDescent="0.25">
      <c r="B21"/>
      <c r="D21"/>
    </row>
    <row r="22" spans="2:4" ht="15" x14ac:dyDescent="0.25">
      <c r="B22"/>
      <c r="D22"/>
    </row>
    <row r="23" spans="2:4" ht="15" x14ac:dyDescent="0.25">
      <c r="B23"/>
      <c r="D23"/>
    </row>
    <row r="24" spans="2:4" ht="15" x14ac:dyDescent="0.25">
      <c r="B24"/>
      <c r="D24"/>
    </row>
    <row r="25" spans="2:4" ht="15" x14ac:dyDescent="0.25">
      <c r="B25"/>
      <c r="D25"/>
    </row>
    <row r="26" spans="2:4" ht="15" x14ac:dyDescent="0.25">
      <c r="B26"/>
      <c r="D26"/>
    </row>
    <row r="27" spans="2:4" ht="15" x14ac:dyDescent="0.25">
      <c r="B27"/>
      <c r="D27"/>
    </row>
    <row r="28" spans="2:4" ht="15" x14ac:dyDescent="0.25">
      <c r="B28"/>
      <c r="D28"/>
    </row>
    <row r="29" spans="2:4" ht="15" x14ac:dyDescent="0.25">
      <c r="B29"/>
      <c r="D29"/>
    </row>
    <row r="30" spans="2:4" ht="15" x14ac:dyDescent="0.25">
      <c r="B30"/>
      <c r="D30"/>
    </row>
    <row r="31" spans="2:4" ht="15" x14ac:dyDescent="0.25">
      <c r="B31"/>
      <c r="D31"/>
    </row>
    <row r="32" spans="2:4" ht="15" x14ac:dyDescent="0.25">
      <c r="B32"/>
      <c r="D32"/>
    </row>
    <row r="33" spans="2:4" ht="15" x14ac:dyDescent="0.25">
      <c r="B33"/>
      <c r="D33"/>
    </row>
    <row r="34" spans="2:4" ht="15" x14ac:dyDescent="0.25">
      <c r="B34"/>
      <c r="D34"/>
    </row>
    <row r="35" spans="2:4" ht="15" x14ac:dyDescent="0.25">
      <c r="B35"/>
      <c r="D35"/>
    </row>
    <row r="36" spans="2:4" ht="15" x14ac:dyDescent="0.25">
      <c r="B36"/>
      <c r="D36"/>
    </row>
    <row r="37" spans="2:4" ht="15" x14ac:dyDescent="0.25">
      <c r="B37"/>
      <c r="D37"/>
    </row>
    <row r="38" spans="2:4" ht="15" x14ac:dyDescent="0.25">
      <c r="B38"/>
      <c r="D38"/>
    </row>
    <row r="39" spans="2:4" ht="15" x14ac:dyDescent="0.25">
      <c r="B39"/>
      <c r="D39"/>
    </row>
    <row r="40" spans="2:4" ht="15" x14ac:dyDescent="0.25">
      <c r="B40"/>
      <c r="D40"/>
    </row>
    <row r="41" spans="2:4" ht="15" x14ac:dyDescent="0.25">
      <c r="B41"/>
      <c r="D41"/>
    </row>
    <row r="42" spans="2:4" ht="15" x14ac:dyDescent="0.25">
      <c r="B42"/>
      <c r="D42"/>
    </row>
    <row r="43" spans="2:4" ht="15" x14ac:dyDescent="0.25">
      <c r="B43"/>
      <c r="D43"/>
    </row>
    <row r="44" spans="2:4" ht="15" x14ac:dyDescent="0.25">
      <c r="B44"/>
      <c r="D44"/>
    </row>
    <row r="45" spans="2:4" ht="15" x14ac:dyDescent="0.25">
      <c r="B45"/>
      <c r="D45"/>
    </row>
    <row r="46" spans="2:4" ht="15" x14ac:dyDescent="0.25">
      <c r="B46"/>
      <c r="D46"/>
    </row>
    <row r="47" spans="2:4" ht="15" x14ac:dyDescent="0.25">
      <c r="B47"/>
      <c r="D47"/>
    </row>
    <row r="48" spans="2:4" ht="15" x14ac:dyDescent="0.25">
      <c r="B48"/>
      <c r="D48"/>
    </row>
    <row r="49" spans="2:4" ht="15" x14ac:dyDescent="0.25">
      <c r="B49"/>
      <c r="D49"/>
    </row>
    <row r="50" spans="2:4" ht="15" x14ac:dyDescent="0.25">
      <c r="B50"/>
      <c r="D50"/>
    </row>
    <row r="51" spans="2:4" ht="15" x14ac:dyDescent="0.25">
      <c r="B51"/>
      <c r="D51"/>
    </row>
    <row r="52" spans="2:4" ht="15" x14ac:dyDescent="0.25">
      <c r="B52"/>
      <c r="D52"/>
    </row>
    <row r="53" spans="2:4" ht="15" x14ac:dyDescent="0.25">
      <c r="B53"/>
      <c r="D53"/>
    </row>
    <row r="54" spans="2:4" ht="15" x14ac:dyDescent="0.25">
      <c r="B54"/>
      <c r="D54"/>
    </row>
    <row r="55" spans="2:4" ht="15" x14ac:dyDescent="0.25">
      <c r="B55"/>
      <c r="D55"/>
    </row>
    <row r="56" spans="2:4" ht="15" x14ac:dyDescent="0.25">
      <c r="B56"/>
      <c r="D56"/>
    </row>
    <row r="57" spans="2:4" ht="15" x14ac:dyDescent="0.25">
      <c r="B57"/>
      <c r="D57"/>
    </row>
    <row r="58" spans="2:4" ht="15" x14ac:dyDescent="0.25">
      <c r="B58"/>
      <c r="D58"/>
    </row>
    <row r="59" spans="2:4" ht="15" x14ac:dyDescent="0.25">
      <c r="B59"/>
      <c r="D59"/>
    </row>
    <row r="60" spans="2:4" ht="15" x14ac:dyDescent="0.25">
      <c r="B60"/>
      <c r="D60"/>
    </row>
    <row r="61" spans="2:4" ht="15" x14ac:dyDescent="0.25">
      <c r="B61"/>
      <c r="D61"/>
    </row>
    <row r="62" spans="2:4" ht="15" x14ac:dyDescent="0.25">
      <c r="B62"/>
      <c r="D62"/>
    </row>
    <row r="63" spans="2:4" ht="15" x14ac:dyDescent="0.25">
      <c r="B63"/>
      <c r="D63"/>
    </row>
    <row r="64" spans="2:4" ht="15" x14ac:dyDescent="0.25">
      <c r="B64"/>
      <c r="D64"/>
    </row>
    <row r="65" spans="2:4" ht="15" x14ac:dyDescent="0.25">
      <c r="B65"/>
      <c r="D65"/>
    </row>
    <row r="66" spans="2:4" ht="15" x14ac:dyDescent="0.25">
      <c r="B66"/>
      <c r="D66"/>
    </row>
    <row r="67" spans="2:4" ht="15" x14ac:dyDescent="0.25">
      <c r="B67"/>
      <c r="D67"/>
    </row>
    <row r="68" spans="2:4" ht="15" x14ac:dyDescent="0.25">
      <c r="B68"/>
      <c r="D68"/>
    </row>
    <row r="69" spans="2:4" ht="15" x14ac:dyDescent="0.25">
      <c r="B69"/>
      <c r="D69"/>
    </row>
    <row r="70" spans="2:4" ht="15" x14ac:dyDescent="0.25">
      <c r="B70"/>
      <c r="D70"/>
    </row>
    <row r="71" spans="2:4" ht="15" x14ac:dyDescent="0.25">
      <c r="B71"/>
      <c r="D71"/>
    </row>
    <row r="72" spans="2:4" ht="15" x14ac:dyDescent="0.25">
      <c r="B72"/>
      <c r="D72"/>
    </row>
    <row r="73" spans="2:4" ht="15" x14ac:dyDescent="0.25">
      <c r="B73"/>
      <c r="D73"/>
    </row>
    <row r="74" spans="2:4" ht="15" x14ac:dyDescent="0.25">
      <c r="B74"/>
      <c r="D74"/>
    </row>
    <row r="75" spans="2:4" ht="15" x14ac:dyDescent="0.25">
      <c r="B75"/>
      <c r="D75"/>
    </row>
    <row r="76" spans="2:4" ht="15" x14ac:dyDescent="0.25">
      <c r="B76"/>
      <c r="D76"/>
    </row>
    <row r="77" spans="2:4" ht="15" x14ac:dyDescent="0.25">
      <c r="B77"/>
      <c r="D77"/>
    </row>
    <row r="78" spans="2:4" ht="15" x14ac:dyDescent="0.25">
      <c r="B78"/>
      <c r="D78"/>
    </row>
    <row r="79" spans="2:4" ht="15" x14ac:dyDescent="0.25">
      <c r="B79"/>
      <c r="D79"/>
    </row>
    <row r="80" spans="2:4" ht="15" x14ac:dyDescent="0.25">
      <c r="B80"/>
      <c r="D80"/>
    </row>
    <row r="81" spans="2:4" ht="15" x14ac:dyDescent="0.25">
      <c r="B81"/>
      <c r="D81"/>
    </row>
    <row r="82" spans="2:4" ht="15" x14ac:dyDescent="0.25">
      <c r="B82"/>
      <c r="D82"/>
    </row>
    <row r="83" spans="2:4" ht="15" x14ac:dyDescent="0.25">
      <c r="B83"/>
      <c r="D83"/>
    </row>
    <row r="84" spans="2:4" ht="15" x14ac:dyDescent="0.25">
      <c r="B84"/>
      <c r="D84"/>
    </row>
    <row r="85" spans="2:4" ht="15" x14ac:dyDescent="0.25">
      <c r="B85"/>
      <c r="D85"/>
    </row>
    <row r="86" spans="2:4" ht="15" x14ac:dyDescent="0.25">
      <c r="B86"/>
      <c r="D86"/>
    </row>
    <row r="87" spans="2:4" ht="15" x14ac:dyDescent="0.25">
      <c r="B87"/>
      <c r="D87"/>
    </row>
    <row r="88" spans="2:4" ht="15" x14ac:dyDescent="0.25">
      <c r="B88"/>
      <c r="D88"/>
    </row>
    <row r="89" spans="2:4" ht="15" x14ac:dyDescent="0.25">
      <c r="B89"/>
      <c r="D89"/>
    </row>
    <row r="90" spans="2:4" ht="15" x14ac:dyDescent="0.25">
      <c r="B90"/>
      <c r="D90"/>
    </row>
    <row r="91" spans="2:4" ht="15" x14ac:dyDescent="0.25">
      <c r="B91"/>
      <c r="D91"/>
    </row>
    <row r="92" spans="2:4" ht="15" x14ac:dyDescent="0.25">
      <c r="B92"/>
      <c r="D92"/>
    </row>
    <row r="93" spans="2:4" ht="15" x14ac:dyDescent="0.25">
      <c r="B93"/>
      <c r="D93"/>
    </row>
    <row r="94" spans="2:4" ht="15" x14ac:dyDescent="0.25">
      <c r="B94"/>
      <c r="D94"/>
    </row>
    <row r="95" spans="2:4" ht="15" x14ac:dyDescent="0.25">
      <c r="B95"/>
      <c r="D95"/>
    </row>
    <row r="96" spans="2:4" ht="15" x14ac:dyDescent="0.25">
      <c r="B96"/>
      <c r="D96"/>
    </row>
    <row r="97" spans="2:4" ht="15" x14ac:dyDescent="0.25">
      <c r="B97"/>
      <c r="D97"/>
    </row>
    <row r="98" spans="2:4" ht="15" x14ac:dyDescent="0.25">
      <c r="B98"/>
      <c r="D98"/>
    </row>
    <row r="99" spans="2:4" ht="15" x14ac:dyDescent="0.25">
      <c r="B99"/>
      <c r="D99"/>
    </row>
    <row r="100" spans="2:4" ht="15" x14ac:dyDescent="0.25">
      <c r="B100"/>
      <c r="D100"/>
    </row>
    <row r="101" spans="2:4" ht="15" x14ac:dyDescent="0.25">
      <c r="B101"/>
      <c r="D101"/>
    </row>
    <row r="102" spans="2:4" ht="15" x14ac:dyDescent="0.25">
      <c r="B102"/>
      <c r="D102"/>
    </row>
    <row r="103" spans="2:4" ht="15" x14ac:dyDescent="0.25">
      <c r="B103"/>
      <c r="D103"/>
    </row>
    <row r="104" spans="2:4" ht="15" x14ac:dyDescent="0.25">
      <c r="B104"/>
      <c r="D104"/>
    </row>
    <row r="105" spans="2:4" ht="15" x14ac:dyDescent="0.25">
      <c r="B105"/>
      <c r="D105"/>
    </row>
    <row r="106" spans="2:4" ht="15" x14ac:dyDescent="0.25">
      <c r="B106"/>
      <c r="D106"/>
    </row>
    <row r="107" spans="2:4" ht="15" x14ac:dyDescent="0.25">
      <c r="B107"/>
      <c r="D107"/>
    </row>
    <row r="108" spans="2:4" ht="15" x14ac:dyDescent="0.25">
      <c r="B108"/>
      <c r="D108"/>
    </row>
    <row r="109" spans="2:4" ht="15" x14ac:dyDescent="0.25">
      <c r="B109"/>
      <c r="D109"/>
    </row>
    <row r="110" spans="2:4" ht="15" x14ac:dyDescent="0.25">
      <c r="B110"/>
      <c r="D110"/>
    </row>
    <row r="111" spans="2:4" ht="15" x14ac:dyDescent="0.25">
      <c r="B111"/>
      <c r="D111"/>
    </row>
    <row r="112" spans="2:4" ht="15" x14ac:dyDescent="0.25">
      <c r="B112"/>
      <c r="D112"/>
    </row>
    <row r="113" spans="2:4" ht="15" x14ac:dyDescent="0.25">
      <c r="B113"/>
      <c r="D113"/>
    </row>
    <row r="114" spans="2:4" ht="15" x14ac:dyDescent="0.25">
      <c r="B114"/>
      <c r="D114"/>
    </row>
    <row r="115" spans="2:4" ht="15" x14ac:dyDescent="0.25">
      <c r="B115"/>
      <c r="D115"/>
    </row>
    <row r="116" spans="2:4" ht="15" x14ac:dyDescent="0.25">
      <c r="B116"/>
      <c r="D116"/>
    </row>
    <row r="117" spans="2:4" ht="15" x14ac:dyDescent="0.25">
      <c r="B117"/>
      <c r="D117"/>
    </row>
    <row r="118" spans="2:4" ht="15" x14ac:dyDescent="0.25">
      <c r="B118"/>
      <c r="D118"/>
    </row>
    <row r="119" spans="2:4" ht="15" x14ac:dyDescent="0.25">
      <c r="B119"/>
      <c r="D119"/>
    </row>
    <row r="120" spans="2:4" ht="15" x14ac:dyDescent="0.25">
      <c r="B120"/>
      <c r="D120"/>
    </row>
    <row r="121" spans="2:4" ht="15" x14ac:dyDescent="0.25">
      <c r="B121"/>
      <c r="D121"/>
    </row>
    <row r="122" spans="2:4" ht="15" x14ac:dyDescent="0.25">
      <c r="B122"/>
      <c r="D122"/>
    </row>
    <row r="123" spans="2:4" ht="15" x14ac:dyDescent="0.25">
      <c r="B123"/>
      <c r="D123"/>
    </row>
    <row r="124" spans="2:4" ht="15" x14ac:dyDescent="0.25">
      <c r="B124"/>
      <c r="D124"/>
    </row>
    <row r="125" spans="2:4" ht="15" x14ac:dyDescent="0.25">
      <c r="B125"/>
      <c r="D125"/>
    </row>
    <row r="126" spans="2:4" ht="15" x14ac:dyDescent="0.25">
      <c r="B126"/>
      <c r="D126"/>
    </row>
    <row r="127" spans="2:4" ht="15" x14ac:dyDescent="0.25">
      <c r="B127"/>
      <c r="D127"/>
    </row>
    <row r="128" spans="2:4" ht="15" x14ac:dyDescent="0.25">
      <c r="B128"/>
      <c r="D128"/>
    </row>
    <row r="129" spans="2:4" ht="15" x14ac:dyDescent="0.25">
      <c r="B129"/>
      <c r="D129"/>
    </row>
    <row r="130" spans="2:4" ht="15" x14ac:dyDescent="0.25">
      <c r="B130"/>
      <c r="D130"/>
    </row>
    <row r="131" spans="2:4" ht="15" x14ac:dyDescent="0.25">
      <c r="B131"/>
      <c r="D131"/>
    </row>
    <row r="132" spans="2:4" ht="15" x14ac:dyDescent="0.25">
      <c r="B132"/>
      <c r="D132"/>
    </row>
    <row r="133" spans="2:4" ht="15" x14ac:dyDescent="0.25">
      <c r="B133"/>
      <c r="D133"/>
    </row>
    <row r="134" spans="2:4" ht="15" x14ac:dyDescent="0.25">
      <c r="B134"/>
      <c r="D134"/>
    </row>
    <row r="135" spans="2:4" ht="15" x14ac:dyDescent="0.25">
      <c r="B135"/>
      <c r="D135"/>
    </row>
    <row r="136" spans="2:4" ht="15" x14ac:dyDescent="0.25">
      <c r="B136"/>
      <c r="D136"/>
    </row>
    <row r="137" spans="2:4" ht="15" x14ac:dyDescent="0.25">
      <c r="B137"/>
      <c r="D137"/>
    </row>
    <row r="138" spans="2:4" ht="15" x14ac:dyDescent="0.25">
      <c r="B138"/>
      <c r="D138"/>
    </row>
    <row r="139" spans="2:4" ht="15" x14ac:dyDescent="0.25">
      <c r="B139"/>
      <c r="D139"/>
    </row>
    <row r="140" spans="2:4" ht="15" x14ac:dyDescent="0.25">
      <c r="B140"/>
      <c r="D140"/>
    </row>
    <row r="141" spans="2:4" ht="15" x14ac:dyDescent="0.25">
      <c r="B141"/>
      <c r="D141"/>
    </row>
    <row r="142" spans="2:4" ht="15" x14ac:dyDescent="0.25">
      <c r="B142"/>
      <c r="D142"/>
    </row>
    <row r="143" spans="2:4" ht="15" x14ac:dyDescent="0.25">
      <c r="B143"/>
      <c r="D143"/>
    </row>
    <row r="144" spans="2:4" ht="15" x14ac:dyDescent="0.25">
      <c r="B144"/>
      <c r="D144"/>
    </row>
    <row r="145" spans="2:4" ht="15" x14ac:dyDescent="0.25">
      <c r="B145"/>
      <c r="D145"/>
    </row>
    <row r="146" spans="2:4" ht="15" x14ac:dyDescent="0.25">
      <c r="B146"/>
      <c r="D146"/>
    </row>
    <row r="147" spans="2:4" ht="15" x14ac:dyDescent="0.25">
      <c r="B147"/>
      <c r="D147"/>
    </row>
    <row r="148" spans="2:4" ht="15" x14ac:dyDescent="0.25">
      <c r="B148"/>
      <c r="D148"/>
    </row>
    <row r="149" spans="2:4" ht="15" x14ac:dyDescent="0.25">
      <c r="B149"/>
      <c r="D149"/>
    </row>
    <row r="150" spans="2:4" ht="15" x14ac:dyDescent="0.25">
      <c r="B150"/>
      <c r="D150"/>
    </row>
    <row r="151" spans="2:4" ht="15" x14ac:dyDescent="0.25">
      <c r="B151"/>
      <c r="D151"/>
    </row>
    <row r="152" spans="2:4" ht="15" x14ac:dyDescent="0.25">
      <c r="B152"/>
      <c r="D152"/>
    </row>
    <row r="153" spans="2:4" ht="15" x14ac:dyDescent="0.25">
      <c r="B153"/>
      <c r="D153"/>
    </row>
    <row r="154" spans="2:4" ht="15" x14ac:dyDescent="0.25">
      <c r="B154"/>
      <c r="D154"/>
    </row>
    <row r="155" spans="2:4" ht="15" x14ac:dyDescent="0.25">
      <c r="B155"/>
      <c r="D155"/>
    </row>
    <row r="156" spans="2:4" ht="15" x14ac:dyDescent="0.25">
      <c r="B156"/>
      <c r="D156"/>
    </row>
    <row r="157" spans="2:4" ht="15" x14ac:dyDescent="0.25">
      <c r="B157"/>
      <c r="D157"/>
    </row>
    <row r="158" spans="2:4" ht="15" x14ac:dyDescent="0.25">
      <c r="B158"/>
      <c r="D158"/>
    </row>
    <row r="159" spans="2:4" ht="15" x14ac:dyDescent="0.25">
      <c r="B159"/>
      <c r="D159"/>
    </row>
    <row r="160" spans="2:4" ht="15" x14ac:dyDescent="0.25">
      <c r="B160"/>
      <c r="D160"/>
    </row>
    <row r="161" spans="2:4" ht="15" x14ac:dyDescent="0.25">
      <c r="B161"/>
      <c r="D161"/>
    </row>
    <row r="162" spans="2:4" ht="15" x14ac:dyDescent="0.25">
      <c r="B162"/>
      <c r="D162"/>
    </row>
    <row r="163" spans="2:4" ht="15" x14ac:dyDescent="0.25">
      <c r="B163"/>
      <c r="D163"/>
    </row>
    <row r="164" spans="2:4" ht="15" x14ac:dyDescent="0.25">
      <c r="B164"/>
      <c r="D164"/>
    </row>
    <row r="165" spans="2:4" ht="15" x14ac:dyDescent="0.25">
      <c r="B165"/>
      <c r="D165"/>
    </row>
    <row r="166" spans="2:4" ht="15" x14ac:dyDescent="0.25">
      <c r="B166"/>
      <c r="D166"/>
    </row>
    <row r="167" spans="2:4" ht="15" x14ac:dyDescent="0.25">
      <c r="B167"/>
      <c r="D167"/>
    </row>
    <row r="168" spans="2:4" ht="15" x14ac:dyDescent="0.25">
      <c r="B168"/>
      <c r="D168"/>
    </row>
    <row r="169" spans="2:4" ht="15" x14ac:dyDescent="0.25">
      <c r="B169"/>
      <c r="D169"/>
    </row>
    <row r="170" spans="2:4" ht="15" x14ac:dyDescent="0.25">
      <c r="B170"/>
      <c r="D170"/>
    </row>
    <row r="171" spans="2:4" ht="15" x14ac:dyDescent="0.25">
      <c r="B171"/>
      <c r="D171"/>
    </row>
    <row r="172" spans="2:4" ht="15" x14ac:dyDescent="0.25">
      <c r="B172"/>
      <c r="D172"/>
    </row>
    <row r="173" spans="2:4" ht="15" x14ac:dyDescent="0.25">
      <c r="B173"/>
      <c r="D173"/>
    </row>
    <row r="174" spans="2:4" ht="15" x14ac:dyDescent="0.25">
      <c r="B174"/>
      <c r="D174"/>
    </row>
    <row r="175" spans="2:4" ht="15" x14ac:dyDescent="0.25">
      <c r="B175"/>
      <c r="D175"/>
    </row>
    <row r="176" spans="2:4" ht="15" x14ac:dyDescent="0.25">
      <c r="B176"/>
      <c r="D176"/>
    </row>
    <row r="177" spans="2:4" ht="15" x14ac:dyDescent="0.25">
      <c r="B177"/>
      <c r="D177"/>
    </row>
    <row r="178" spans="2:4" ht="15" x14ac:dyDescent="0.25">
      <c r="B178"/>
      <c r="D178"/>
    </row>
    <row r="179" spans="2:4" ht="15" x14ac:dyDescent="0.25">
      <c r="B179"/>
      <c r="D179"/>
    </row>
    <row r="180" spans="2:4" ht="15" x14ac:dyDescent="0.25">
      <c r="B180"/>
      <c r="D180"/>
    </row>
    <row r="181" spans="2:4" ht="15" x14ac:dyDescent="0.25">
      <c r="B181"/>
      <c r="D181"/>
    </row>
    <row r="182" spans="2:4" ht="15" x14ac:dyDescent="0.25">
      <c r="B182"/>
      <c r="D182"/>
    </row>
    <row r="183" spans="2:4" ht="15" x14ac:dyDescent="0.25">
      <c r="B183"/>
      <c r="D183"/>
    </row>
    <row r="184" spans="2:4" ht="15" x14ac:dyDescent="0.25">
      <c r="B184"/>
      <c r="D184"/>
    </row>
    <row r="185" spans="2:4" ht="15" x14ac:dyDescent="0.25">
      <c r="B185"/>
      <c r="D185"/>
    </row>
    <row r="186" spans="2:4" ht="15" x14ac:dyDescent="0.25">
      <c r="B186"/>
      <c r="D186"/>
    </row>
    <row r="187" spans="2:4" ht="15" x14ac:dyDescent="0.25">
      <c r="B187"/>
      <c r="D187"/>
    </row>
    <row r="188" spans="2:4" ht="15" x14ac:dyDescent="0.25">
      <c r="B188"/>
      <c r="D188"/>
    </row>
    <row r="189" spans="2:4" ht="15" x14ac:dyDescent="0.25">
      <c r="B189"/>
      <c r="D189"/>
    </row>
    <row r="190" spans="2:4" ht="15" x14ac:dyDescent="0.25">
      <c r="B190"/>
      <c r="D190"/>
    </row>
    <row r="191" spans="2:4" ht="15" x14ac:dyDescent="0.25">
      <c r="B191"/>
      <c r="D191"/>
    </row>
    <row r="192" spans="2:4" ht="15" x14ac:dyDescent="0.25">
      <c r="B192"/>
      <c r="D192"/>
    </row>
    <row r="193" spans="2:4" ht="15" x14ac:dyDescent="0.25">
      <c r="B193"/>
      <c r="D193"/>
    </row>
    <row r="194" spans="2:4" ht="15" x14ac:dyDescent="0.25">
      <c r="B194"/>
      <c r="D194"/>
    </row>
    <row r="195" spans="2:4" ht="15" x14ac:dyDescent="0.25">
      <c r="B195"/>
      <c r="D195"/>
    </row>
    <row r="196" spans="2:4" ht="15" x14ac:dyDescent="0.25">
      <c r="B196"/>
      <c r="D196"/>
    </row>
    <row r="197" spans="2:4" ht="15" x14ac:dyDescent="0.25">
      <c r="B197"/>
      <c r="D197"/>
    </row>
    <row r="198" spans="2:4" ht="15" x14ac:dyDescent="0.25">
      <c r="B198"/>
      <c r="D198"/>
    </row>
    <row r="199" spans="2:4" ht="15" x14ac:dyDescent="0.25">
      <c r="B199"/>
      <c r="D1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4"/>
  <sheetViews>
    <sheetView workbookViewId="0">
      <selection activeCell="B5" sqref="B5"/>
    </sheetView>
  </sheetViews>
  <sheetFormatPr defaultRowHeight="12" x14ac:dyDescent="0.2"/>
  <cols>
    <col min="1" max="1" width="2" style="1" customWidth="1"/>
    <col min="2" max="16384" width="9.140625" style="1"/>
  </cols>
  <sheetData>
    <row r="1" spans="2:2" ht="15.75" x14ac:dyDescent="0.25">
      <c r="B1" s="2" t="s">
        <v>26</v>
      </c>
    </row>
    <row r="3" spans="2:2" x14ac:dyDescent="0.2">
      <c r="B3" s="1" t="s">
        <v>28</v>
      </c>
    </row>
    <row r="4" spans="2:2" x14ac:dyDescent="0.2">
      <c r="B4" s="1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4"/>
  <sheetViews>
    <sheetView workbookViewId="0">
      <selection activeCell="I10" sqref="I10"/>
    </sheetView>
  </sheetViews>
  <sheetFormatPr defaultRowHeight="12" x14ac:dyDescent="0.2"/>
  <cols>
    <col min="1" max="1" width="2" style="1" customWidth="1"/>
    <col min="2" max="16384" width="9.140625" style="1"/>
  </cols>
  <sheetData>
    <row r="1" spans="2:2" ht="15.75" x14ac:dyDescent="0.25">
      <c r="B1" s="2" t="s">
        <v>27</v>
      </c>
    </row>
    <row r="3" spans="2:2" x14ac:dyDescent="0.2">
      <c r="B3" s="1" t="s">
        <v>29</v>
      </c>
    </row>
    <row r="4" spans="2:2" x14ac:dyDescent="0.2">
      <c r="B4" s="1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B29"/>
  <sheetViews>
    <sheetView workbookViewId="0">
      <selection activeCell="B4" sqref="B4"/>
    </sheetView>
  </sheetViews>
  <sheetFormatPr defaultRowHeight="12" x14ac:dyDescent="0.2"/>
  <cols>
    <col min="1" max="1" width="2" style="1" customWidth="1"/>
    <col min="2" max="16384" width="9.140625" style="1"/>
  </cols>
  <sheetData>
    <row r="1" spans="2:2" ht="15.75" x14ac:dyDescent="0.25">
      <c r="B1" s="2" t="s">
        <v>24</v>
      </c>
    </row>
    <row r="3" spans="2:2" x14ac:dyDescent="0.2">
      <c r="B3" s="1" t="s">
        <v>33</v>
      </c>
    </row>
    <row r="4" spans="2:2" x14ac:dyDescent="0.2">
      <c r="B4" s="1" t="s">
        <v>34</v>
      </c>
    </row>
    <row r="29" spans="2:2" ht="15.75" x14ac:dyDescent="0.25">
      <c r="B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 --&gt;</vt:lpstr>
      <vt:lpstr>visualization</vt:lpstr>
      <vt:lpstr>Sheet3</vt:lpstr>
      <vt:lpstr>Data</vt:lpstr>
      <vt:lpstr>Tasks --&gt;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Yekin</cp:lastModifiedBy>
  <dcterms:created xsi:type="dcterms:W3CDTF">2015-12-26T11:23:26Z</dcterms:created>
  <dcterms:modified xsi:type="dcterms:W3CDTF">2022-12-19T18:02:42Z</dcterms:modified>
</cp:coreProperties>
</file>