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USER\OneDrive\Documents\"/>
    </mc:Choice>
  </mc:AlternateContent>
  <xr:revisionPtr revIDLastSave="0" documentId="8_{2CD8600C-9556-4CD2-BE23-06C8598DF472}" xr6:coauthVersionLast="47" xr6:coauthVersionMax="47" xr10:uidLastSave="{00000000-0000-0000-0000-000000000000}"/>
  <bookViews>
    <workbookView xWindow="-110" yWindow="-110" windowWidth="19420" windowHeight="10420" firstSheet="7" activeTab="8" xr2:uid="{00000000-000D-0000-FFFF-FFFF00000000}"/>
  </bookViews>
  <sheets>
    <sheet name="Student Data" sheetId="1" r:id="rId1"/>
    <sheet name="Description" sheetId="5" r:id="rId2"/>
    <sheet name="Descriptive analysis" sheetId="2" r:id="rId3"/>
    <sheet name="Student Data (2)" sheetId="6" r:id="rId4"/>
    <sheet name="Correlation analysis" sheetId="4" r:id="rId5"/>
    <sheet name="CorrelationSTUDYWEEKvsFINALSCOR" sheetId="10" r:id="rId6"/>
    <sheet name="CorrelationExtracurrivsFinalSco" sheetId="11" r:id="rId7"/>
    <sheet name="CorrelationPrevGPAvsMidtermScor" sheetId="12" r:id="rId8"/>
    <sheet name="Regression analysis" sheetId="3" r:id="rId9"/>
    <sheet name="Regression - PreviousGPA" sheetId="8" r:id="rId10"/>
    <sheet name="Regression - Studyhourperweek" sheetId="7" r:id="rId11"/>
    <sheet name="Regression - Attendancemidterm" sheetId="9"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6" l="1"/>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E9" i="2" l="1"/>
  <c r="F8" i="2"/>
  <c r="E8" i="2"/>
  <c r="E6" i="2"/>
  <c r="M32" i="6"/>
  <c r="M31" i="6"/>
  <c r="M30" i="6"/>
  <c r="M29" i="6"/>
  <c r="M28" i="6"/>
  <c r="M27" i="6"/>
  <c r="M26" i="6"/>
  <c r="M25" i="6"/>
  <c r="M24" i="6"/>
  <c r="M23" i="6"/>
  <c r="M22" i="6"/>
  <c r="M21" i="6"/>
  <c r="M20" i="6"/>
  <c r="M19" i="6"/>
  <c r="M18" i="6"/>
  <c r="M17" i="6"/>
  <c r="M16" i="6"/>
  <c r="M15" i="6"/>
  <c r="M14" i="6"/>
  <c r="M13" i="6"/>
  <c r="M12" i="6"/>
  <c r="M11" i="6"/>
  <c r="M10" i="6"/>
  <c r="M9" i="6"/>
  <c r="M8" i="6"/>
  <c r="M7" i="6"/>
  <c r="M6" i="6"/>
  <c r="M5" i="6"/>
  <c r="M4" i="6"/>
  <c r="M3" i="6"/>
</calcChain>
</file>

<file path=xl/sharedStrings.xml><?xml version="1.0" encoding="utf-8"?>
<sst xmlns="http://schemas.openxmlformats.org/spreadsheetml/2006/main" count="272" uniqueCount="104">
  <si>
    <t>StudentID</t>
  </si>
  <si>
    <t>Age</t>
  </si>
  <si>
    <t>Gender</t>
  </si>
  <si>
    <t>StudyHours/Week</t>
  </si>
  <si>
    <t>Attendance (%)</t>
  </si>
  <si>
    <t>PreviousGPA</t>
  </si>
  <si>
    <t>MidtermScore</t>
  </si>
  <si>
    <t>FinalScore</t>
  </si>
  <si>
    <t>ExtraCurricularHours/Week</t>
  </si>
  <si>
    <t>S001</t>
  </si>
  <si>
    <t>Female</t>
  </si>
  <si>
    <t>S002</t>
  </si>
  <si>
    <t>Male</t>
  </si>
  <si>
    <t>S003</t>
  </si>
  <si>
    <t>S004</t>
  </si>
  <si>
    <t>S005</t>
  </si>
  <si>
    <t>S006</t>
  </si>
  <si>
    <t>S007</t>
  </si>
  <si>
    <t>S008</t>
  </si>
  <si>
    <t>S009</t>
  </si>
  <si>
    <t>S010</t>
  </si>
  <si>
    <t>S011</t>
  </si>
  <si>
    <t>S012</t>
  </si>
  <si>
    <t>S013</t>
  </si>
  <si>
    <t>S014</t>
  </si>
  <si>
    <t>S015</t>
  </si>
  <si>
    <t>S016</t>
  </si>
  <si>
    <t>S017</t>
  </si>
  <si>
    <t>S018</t>
  </si>
  <si>
    <t>S019</t>
  </si>
  <si>
    <t>S020</t>
  </si>
  <si>
    <t>S021</t>
  </si>
  <si>
    <t>S022</t>
  </si>
  <si>
    <t>S023</t>
  </si>
  <si>
    <t>S024</t>
  </si>
  <si>
    <t>S025</t>
  </si>
  <si>
    <t>S026</t>
  </si>
  <si>
    <t>S027</t>
  </si>
  <si>
    <t>S028</t>
  </si>
  <si>
    <t>S029</t>
  </si>
  <si>
    <t>S030</t>
  </si>
  <si>
    <t>StudyHours/Week2</t>
  </si>
  <si>
    <t>Dataset: Student Academic Performance and Study Habits</t>
  </si>
  <si>
    <t>This dataset captures 30 student data points across different study habits and academic performance. It includes factors like study hours, attendance, and test scores to practice descriptive analysis, regression, and correlation analysis.</t>
  </si>
  <si>
    <t>Navigate across the other sheets in this Excel workbook to know what questions to use this statistical tools to Solve.</t>
  </si>
  <si>
    <t>Don't forget to import the Data Analysis Toolpak Add Ins (refer to the video for Guide)</t>
  </si>
  <si>
    <t>Descriptive Analysis:</t>
  </si>
  <si>
    <t>1. What is the average FinalScore of the students? What does this tell us about their performance?</t>
  </si>
  <si>
    <r>
      <t>The average final score of the students is</t>
    </r>
    <r>
      <rPr>
        <b/>
        <sz val="11"/>
        <color theme="1"/>
        <rFont val="Calibri"/>
        <charset val="134"/>
        <scheme val="minor"/>
      </rPr>
      <t xml:space="preserve"> 86.9</t>
    </r>
    <r>
      <rPr>
        <sz val="11"/>
        <color theme="1"/>
        <rFont val="Calibri"/>
        <charset val="134"/>
        <scheme val="minor"/>
      </rPr>
      <t xml:space="preserve">. This tells us that on an average, </t>
    </r>
    <r>
      <rPr>
        <b/>
        <sz val="11"/>
        <color theme="1"/>
        <rFont val="Calibri"/>
        <charset val="134"/>
        <scheme val="minor"/>
      </rPr>
      <t>a student scored 86.9 out of the maximum possible marks in the final assessment</t>
    </r>
    <r>
      <rPr>
        <sz val="11"/>
        <color theme="1"/>
        <rFont val="Calibri"/>
        <charset val="134"/>
        <scheme val="minor"/>
      </rPr>
      <t xml:space="preserve">. This suggests that </t>
    </r>
    <r>
      <rPr>
        <b/>
        <sz val="11"/>
        <color theme="1"/>
        <rFont val="Calibri"/>
        <charset val="134"/>
        <scheme val="minor"/>
      </rPr>
      <t>an average student is quite strong, assuming the grading scale is out of 100.</t>
    </r>
  </si>
  <si>
    <t>The range of Studyhours/week = 13</t>
  </si>
  <si>
    <t xml:space="preserve">The range of Attendance = </t>
  </si>
  <si>
    <t>2. What is the range of StudyHours/Week and Attendance? Are there any students with exceptionally high or low values?</t>
  </si>
  <si>
    <r>
      <t>S012, a 19 year old male has 16 studyhour/week and 91% attendance.</t>
    </r>
    <r>
      <rPr>
        <sz val="11"/>
        <color theme="1"/>
        <rFont val="Calibri"/>
        <charset val="134"/>
        <scheme val="minor"/>
      </rPr>
      <t xml:space="preserve"> He scored above the average score of a student.</t>
    </r>
    <r>
      <rPr>
        <b/>
        <sz val="11"/>
        <color theme="1"/>
        <rFont val="Calibri"/>
        <charset val="134"/>
        <scheme val="minor"/>
      </rPr>
      <t xml:space="preserve">
S020, an 18 year ols male has 7 studyhour/week and 84% attendance. </t>
    </r>
    <r>
      <rPr>
        <sz val="11"/>
        <color theme="1"/>
        <rFont val="Calibri"/>
        <charset val="134"/>
        <scheme val="minor"/>
      </rPr>
      <t xml:space="preserve">He scored less than the average score of a student. </t>
    </r>
  </si>
  <si>
    <t>3. What is the standard deviation of MidtermScore? Does it suggest high variability among students?</t>
  </si>
  <si>
    <t>A standard deviation of 4.35 suggest a low variability i.e the scores are relatively close to each other</t>
  </si>
  <si>
    <t>Regression Analysis:</t>
  </si>
  <si>
    <t>1. Does StudyHours/Week significantly affect the FinalScore? Perform a regression analysis to check.</t>
  </si>
  <si>
    <t>2. Explore the relationship between PreviousGPA and FinalScore. Is there a strong prediction power of PreviousGPA on FinalScore?</t>
  </si>
  <si>
    <t>3. Perform a regression using Attendance and MidtermScore as predictors. Which variable has a stronger effect on the FinalScore?</t>
  </si>
  <si>
    <t>Correlation Analysis:</t>
  </si>
  <si>
    <t>1. Is there a correlation between StudyHours/Week and FinalScore? Are students who study more likely to score higher?</t>
  </si>
  <si>
    <t>2. How is ExtraCurricularHours/Week related to FinalScore? Is there any negative or positive correlation?</t>
  </si>
  <si>
    <t>3. Check the correlation between PreviousGPA and MidtermScore. Do students with higher GPA scores tend to do better in their midterms?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</si>
  <si>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</si>
  <si>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</si>
  <si>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</si>
  <si>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</si>
  <si>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</si>
  <si>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</si>
  <si>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</si>
  <si>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</si>
  <si>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</si>
  <si>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</si>
  <si>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</si>
  <si>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</si>
  <si>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</si>
  <si>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</si>
  <si>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</si>
  <si>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</si>
  <si>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</si>
  <si>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</si>
  <si>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</si>
  <si>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</si>
  <si>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</si>
  <si>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</si>
  <si>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</si>
  <si>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</si>
  <si>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</si>
  <si>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RESIDUAL OUTPUT</t>
  </si>
  <si>
    <t>Observation</t>
  </si>
  <si>
    <t>Predicted Y</t>
  </si>
  <si>
    <t>Residuals</t>
  </si>
  <si>
    <t>Attendance</t>
  </si>
  <si>
    <t>X Variable 2</t>
  </si>
  <si>
    <t>Column 1</t>
  </si>
  <si>
    <t>Column 2</t>
  </si>
  <si>
    <t>ExtraCurricularHours/Week2</t>
  </si>
  <si>
    <t>Previous GPA</t>
  </si>
  <si>
    <t>MidtermScore has a stronger effect on the FinalScore than Attendance. This is evident from the p-values: Attendance has a p-value of 0.7727, indicating no significant relationship between Attendance and FinalScore while MidtermScore has a p-value of 0.00000000000000000013, showing a strong significant relationship with FinalScore.</t>
  </si>
  <si>
    <t>The regression analysis check shows that StudyHours/Week significantly affect the FinalScore. Taking fromthe p-value of 0.0000000000013, StudyHours/Week significantly affect Final Score</t>
  </si>
  <si>
    <t>There is a strong prediction power of PreviousGPA on the FinalScore. PreviousGPA has a p-value of 0.000000000046, this indicates that PreviousGPA significantly affect the FinalScore</t>
  </si>
  <si>
    <t>There is a positively strong relationship between StudyHours/Week and FinalScore. A correlation coefficient of 0.92 suggests that students who study more are likely to score higher.</t>
  </si>
  <si>
    <t>There is a positively strong relationship between PreviousGPA and MidtermScore. A correlation coefficient of 0.89 suggests that students who have higher GPA scores tend to do better in their midterms.</t>
  </si>
  <si>
    <t>There is strong negative relationship between ExtraCurricularHours/Week and FinalScore. A correlation co-efficient of -0.83 suggests that students with higher ExtraCurricularHours/Week does not necessary have high FinalScore.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</si>
</sst>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charset val="134"/>
      <scheme val="minor"/>
    </font>
    <font>
      <b/>
      <sz val="11"/>
      <color indexed="9"/>
      <name val="Calibri"/>
      <charset val="134"/>
      <scheme val="minor"/>
    </font>
    <font>
      <sz val="11"/>
      <color indexed="8"/>
      <name val="Calibri"/>
      <charset val="134"/>
      <scheme val="minor"/>
    </font>
    <font>
      <b/>
      <sz val="11"/>
      <color theme="1"/>
      <name val="Calibri"/>
      <charset val="134"/>
      <scheme val="minor"/>
    </font>
    <font>
      <b/>
      <sz val="20"/>
      <color indexed="9"/>
      <name val="Calibri"/>
      <charset val="134"/>
      <scheme val="minor"/>
    </font>
    <font>
      <sz val="16"/>
      <color indexed="8"/>
      <name val="Calibri"/>
      <charset val="134"/>
      <scheme val="minor"/>
    </font>
    <font>
      <b/>
      <sz val="16"/>
      <color rgb="FFFF0000"/>
      <name val="Calibri"/>
      <charset val="134"/>
      <scheme val="minor"/>
    </font>
    <font>
      <i/>
      <sz val="11"/>
      <color theme="1"/>
      <name val="Calibri"/>
      <family val="2"/>
      <scheme val="minor"/>
    </font>
    <font>
      <b/>
      <sz val="11"/>
      <color theme="1"/>
      <name val="Calibri"/>
      <family val="2"/>
      <scheme val="minor"/>
    </font>
    <font>
      <sz val="11"/>
      <color indexed="8"/>
      <name val="Calibri"/>
      <family val="2"/>
      <scheme val="minor"/>
    </font>
    <font>
      <b/>
      <sz val="11"/>
      <color theme="1"/>
      <name val="Calibri"/>
      <family val="2"/>
      <charset val="134"/>
      <scheme val="minor"/>
    </font>
  </fonts>
  <fills count="5">
    <fill>
      <patternFill patternType="none"/>
    </fill>
    <fill>
      <patternFill patternType="gray125"/>
    </fill>
    <fill>
      <patternFill patternType="darkGray">
        <fgColor indexed="21"/>
        <bgColor indexed="17"/>
      </patternFill>
    </fill>
    <fill>
      <patternFill patternType="solid">
        <fgColor indexed="42"/>
        <bgColor indexed="24"/>
      </patternFill>
    </fill>
    <fill>
      <patternFill patternType="solid">
        <fgColor indexed="9"/>
        <bgColor indexed="24"/>
      </patternFill>
    </fill>
  </fills>
  <borders count="4">
    <border>
      <left/>
      <right/>
      <top/>
      <bottom/>
      <diagonal/>
    </border>
    <border>
      <left/>
      <right/>
      <top/>
      <bottom style="thick">
        <color indexed="23"/>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3">
    <xf numFmtId="0" fontId="0" fillId="0" borderId="0" xfId="0"/>
    <xf numFmtId="0" fontId="1" fillId="2" borderId="0" xfId="0" applyFont="1" applyFill="1" applyBorder="1" applyAlignment="1">
      <alignment horizontal="center" vertical="center"/>
    </xf>
    <xf numFmtId="0" fontId="1" fillId="2" borderId="0" xfId="0" applyFont="1" applyFill="1" applyBorder="1" applyAlignment="1">
      <alignment horizontal="center"/>
    </xf>
    <xf numFmtId="0" fontId="2" fillId="3" borderId="0" xfId="0" applyFont="1" applyFill="1" applyBorder="1" applyAlignment="1">
      <alignment vertical="center"/>
    </xf>
    <xf numFmtId="0" fontId="2" fillId="3" borderId="0" xfId="0" applyFont="1" applyFill="1" applyBorder="1" applyAlignment="1"/>
    <xf numFmtId="0" fontId="2" fillId="4" borderId="0" xfId="0" applyFont="1" applyFill="1" applyBorder="1" applyAlignment="1">
      <alignment vertical="center"/>
    </xf>
    <xf numFmtId="0" fontId="2" fillId="4" borderId="0" xfId="0" applyFont="1" applyFill="1" applyBorder="1" applyAlignment="1"/>
    <xf numFmtId="0" fontId="2" fillId="4" borderId="1" xfId="0" applyFont="1" applyFill="1" applyBorder="1" applyAlignment="1">
      <alignment vertical="center"/>
    </xf>
    <xf numFmtId="0" fontId="2" fillId="4" borderId="1" xfId="0" applyFont="1" applyFill="1" applyBorder="1" applyAlignment="1"/>
    <xf numFmtId="0" fontId="0" fillId="0" borderId="0" xfId="0" applyAlignment="1">
      <alignment wrapText="1"/>
    </xf>
    <xf numFmtId="0" fontId="3" fillId="0" borderId="0" xfId="0" applyFont="1"/>
    <xf numFmtId="0" fontId="0" fillId="0" borderId="0" xfId="0" applyFont="1" applyAlignment="1">
      <alignment wrapText="1"/>
    </xf>
    <xf numFmtId="0" fontId="3" fillId="0" borderId="0" xfId="0" applyFont="1" applyAlignment="1">
      <alignment wrapText="1"/>
    </xf>
    <xf numFmtId="0" fontId="3" fillId="0" borderId="0" xfId="0" applyFont="1" applyAlignment="1">
      <alignment wrapText="1"/>
    </xf>
    <xf numFmtId="0" fontId="4" fillId="2" borderId="0" xfId="0" applyFont="1" applyFill="1" applyBorder="1" applyAlignment="1">
      <alignment horizontal="center" vertical="center"/>
    </xf>
    <xf numFmtId="0" fontId="5" fillId="3" borderId="0" xfId="0" applyFont="1" applyFill="1" applyBorder="1" applyAlignment="1"/>
    <xf numFmtId="0" fontId="5" fillId="3" borderId="1" xfId="0" applyFont="1" applyFill="1" applyBorder="1" applyAlignment="1">
      <alignment horizontal="center" vertical="top" wrapText="1"/>
    </xf>
    <xf numFmtId="0" fontId="6" fillId="3" borderId="1" xfId="0" applyFont="1" applyFill="1" applyBorder="1" applyAlignment="1">
      <alignment horizontal="center" wrapText="1"/>
    </xf>
    <xf numFmtId="0" fontId="5" fillId="3" borderId="1" xfId="0" applyFont="1" applyFill="1" applyBorder="1" applyAlignment="1">
      <alignment horizontal="center" wrapText="1"/>
    </xf>
    <xf numFmtId="0" fontId="3" fillId="0" borderId="0" xfId="0" applyFont="1" applyAlignment="1">
      <alignment horizontal="center" vertical="center" wrapText="1"/>
    </xf>
    <xf numFmtId="0" fontId="0" fillId="0" borderId="0" xfId="0" applyAlignment="1">
      <alignment vertical="center" wrapText="1"/>
    </xf>
    <xf numFmtId="0" fontId="0" fillId="0" borderId="0" xfId="0" applyNumberFormat="1" applyAlignment="1">
      <alignment vertical="center" wrapText="1"/>
    </xf>
    <xf numFmtId="0" fontId="0" fillId="0" borderId="0" xfId="0" applyFill="1" applyBorder="1" applyAlignment="1"/>
    <xf numFmtId="0" fontId="0" fillId="0" borderId="2" xfId="0" applyFill="1" applyBorder="1" applyAlignment="1"/>
    <xf numFmtId="0" fontId="7" fillId="0" borderId="3" xfId="0" applyFont="1" applyFill="1" applyBorder="1" applyAlignment="1">
      <alignment horizontal="center"/>
    </xf>
    <xf numFmtId="0" fontId="7" fillId="0" borderId="3" xfId="0" applyFont="1" applyFill="1" applyBorder="1" applyAlignment="1">
      <alignment horizontal="centerContinuous"/>
    </xf>
    <xf numFmtId="0" fontId="9" fillId="4" borderId="0" xfId="0" applyFont="1" applyFill="1" applyBorder="1" applyAlignment="1">
      <alignment vertical="center"/>
    </xf>
    <xf numFmtId="0" fontId="8" fillId="0" borderId="0" xfId="0" applyFont="1" applyAlignment="1">
      <alignment wrapText="1"/>
    </xf>
    <xf numFmtId="0" fontId="10" fillId="0" borderId="0" xfId="0" applyFont="1" applyAlignment="1">
      <alignment horizontal="center" vertical="center" wrapText="1"/>
    </xf>
    <xf numFmtId="0" fontId="1" fillId="2" borderId="0" xfId="0" applyFont="1" applyFill="1" applyBorder="1" applyAlignment="1">
      <alignment horizontal="center" vertical="center" wrapText="1"/>
    </xf>
    <xf numFmtId="0" fontId="2" fillId="3" borderId="0" xfId="0" applyFont="1" applyFill="1" applyBorder="1" applyAlignment="1">
      <alignment vertical="center" wrapText="1"/>
    </xf>
    <xf numFmtId="0" fontId="2" fillId="4" borderId="0" xfId="0" applyFont="1" applyFill="1" applyBorder="1" applyAlignment="1">
      <alignment vertical="center" wrapText="1"/>
    </xf>
    <xf numFmtId="0" fontId="2" fillId="4" borderId="1" xfId="0" applyFont="1" applyFill="1" applyBorder="1" applyAlignment="1">
      <alignment vertical="center" wrapText="1"/>
    </xf>
  </cellXfs>
  <cellStyles count="1">
    <cellStyle name="Normal" xfId="0" builtinId="0"/>
  </cellStyles>
  <dxfs count="13">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alignment vertical="center" wrapText="1"/>
    </dxf>
    <dxf>
      <alignment vertical="center" wrapText="1"/>
    </dxf>
    <dxf>
      <alignment vertical="center" wrapText="1"/>
    </dxf>
    <dxf>
      <alignment vertical="center" wrapText="1"/>
    </dxf>
    <dxf>
      <alignment vertical="center" wrapText="1"/>
    </dxf>
    <dxf>
      <alignment vertical="center" wrapText="1"/>
    </dxf>
    <dxf>
      <alignment vertical="center" wrapText="1"/>
    </dxf>
    <dxf>
      <alignment vertical="center" wrapText="1"/>
    </dxf>
    <dxf>
      <alignment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2:J32" totalsRowShown="0">
  <autoFilter ref="B2:J32" xr:uid="{00000000-0009-0000-0100-000001000000}"/>
  <tableColumns count="9">
    <tableColumn id="1" xr3:uid="{00000000-0010-0000-0000-000001000000}" name="StudentID" dataDxfId="12"/>
    <tableColumn id="2" xr3:uid="{00000000-0010-0000-0000-000002000000}" name="Age" dataDxfId="11"/>
    <tableColumn id="3" xr3:uid="{00000000-0010-0000-0000-000003000000}" name="Gender" dataDxfId="10"/>
    <tableColumn id="4" xr3:uid="{00000000-0010-0000-0000-000004000000}" name="StudyHours/Week" dataDxfId="9"/>
    <tableColumn id="5" xr3:uid="{00000000-0010-0000-0000-000005000000}" name="Attendance (%)" dataDxfId="8"/>
    <tableColumn id="6" xr3:uid="{00000000-0010-0000-0000-000006000000}" name="PreviousGPA" dataDxfId="7"/>
    <tableColumn id="7" xr3:uid="{00000000-0010-0000-0000-000007000000}" name="MidtermScore" dataDxfId="6"/>
    <tableColumn id="8" xr3:uid="{00000000-0010-0000-0000-000008000000}" name="FinalScore" dataDxfId="5"/>
    <tableColumn id="9" xr3:uid="{00000000-0010-0000-0000-000009000000}" name="ExtraCurricularHours/Week" dataDxfId="4"/>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3" displayName="Table1_3" ref="B2:N32" totalsRowShown="0">
  <autoFilter ref="B2:N32" xr:uid="{00000000-0009-0000-0100-000002000000}"/>
  <tableColumns count="13">
    <tableColumn id="1" xr3:uid="{00000000-0010-0000-0100-000001000000}" name="StudentID"/>
    <tableColumn id="2" xr3:uid="{00000000-0010-0000-0100-000002000000}" name="Age"/>
    <tableColumn id="3" xr3:uid="{00000000-0010-0000-0100-000003000000}" name="Gender"/>
    <tableColumn id="4" xr3:uid="{00000000-0010-0000-0100-000004000000}" name="StudyHours/Week"/>
    <tableColumn id="5" xr3:uid="{00000000-0010-0000-0100-000005000000}" name="Attendance (%)"/>
    <tableColumn id="6" xr3:uid="{00000000-0010-0000-0100-000006000000}" name="PreviousGPA"/>
    <tableColumn id="11" xr3:uid="{8DFB9043-7778-4379-844D-BA591F3A7D16}" name="Attendance" dataDxfId="2">
      <calculatedColumnFormula>F3</calculatedColumnFormula>
    </tableColumn>
    <tableColumn id="13" xr3:uid="{337D706B-EE43-46CC-80C5-319D62513170}" name="Previous GPA" dataDxfId="0">
      <calculatedColumnFormula>G3</calculatedColumnFormula>
    </tableColumn>
    <tableColumn id="7" xr3:uid="{00000000-0010-0000-0100-000007000000}" name="MidtermScore"/>
    <tableColumn id="12" xr3:uid="{1BDB2D8B-C392-4AB2-8E3D-02F53BBE3AD7}" name="ExtraCurricularHours/Week" dataDxfId="1">
      <calculatedColumnFormula>N3</calculatedColumnFormula>
    </tableColumn>
    <tableColumn id="8" xr3:uid="{00000000-0010-0000-0100-000008000000}" name="FinalScore"/>
    <tableColumn id="10" xr3:uid="{00000000-0010-0000-0100-00000A000000}" name="StudyHours/Week2" dataDxfId="3">
      <calculatedColumnFormula>E3</calculatedColumnFormula>
    </tableColumn>
    <tableColumn id="9" xr3:uid="{00000000-0010-0000-0100-000009000000}" name="ExtraCurricularHours/Week2"/>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32"/>
  <sheetViews>
    <sheetView zoomScale="90" zoomScaleNormal="90" workbookViewId="0">
      <selection activeCell="K11" sqref="K11"/>
    </sheetView>
  </sheetViews>
  <sheetFormatPr defaultColWidth="9" defaultRowHeight="14.5"/>
  <cols>
    <col min="2" max="2" width="12.26953125" customWidth="1"/>
    <col min="4" max="4" width="9.81640625" customWidth="1"/>
    <col min="5" max="5" width="19.453125" customWidth="1"/>
    <col min="6" max="6" width="16.81640625" customWidth="1"/>
    <col min="7" max="7" width="14.7265625" customWidth="1"/>
    <col min="8" max="8" width="15.81640625" customWidth="1"/>
    <col min="9" max="9" width="13.453125" customWidth="1"/>
    <col min="10" max="10" width="27.453125" customWidth="1"/>
  </cols>
  <sheetData>
    <row r="2" spans="2:10">
      <c r="B2" s="19" t="s">
        <v>0</v>
      </c>
      <c r="C2" s="19" t="s">
        <v>1</v>
      </c>
      <c r="D2" s="19" t="s">
        <v>2</v>
      </c>
      <c r="E2" s="19" t="s">
        <v>3</v>
      </c>
      <c r="F2" s="19" t="s">
        <v>4</v>
      </c>
      <c r="G2" s="19" t="s">
        <v>5</v>
      </c>
      <c r="H2" s="19" t="s">
        <v>6</v>
      </c>
      <c r="I2" s="19" t="s">
        <v>7</v>
      </c>
      <c r="J2" s="19" t="s">
        <v>8</v>
      </c>
    </row>
    <row r="3" spans="2:10">
      <c r="B3" s="20" t="s">
        <v>9</v>
      </c>
      <c r="C3" s="20">
        <v>18</v>
      </c>
      <c r="D3" s="20" t="s">
        <v>10</v>
      </c>
      <c r="E3" s="20">
        <v>12</v>
      </c>
      <c r="F3" s="20">
        <v>90</v>
      </c>
      <c r="G3" s="20">
        <v>3.5</v>
      </c>
      <c r="H3" s="20">
        <v>78</v>
      </c>
      <c r="I3" s="20">
        <v>85</v>
      </c>
      <c r="J3" s="20">
        <v>4</v>
      </c>
    </row>
    <row r="4" spans="2:10">
      <c r="B4" s="20" t="s">
        <v>11</v>
      </c>
      <c r="C4" s="20">
        <v>20</v>
      </c>
      <c r="D4" s="20" t="s">
        <v>12</v>
      </c>
      <c r="E4" s="20">
        <v>15</v>
      </c>
      <c r="F4" s="20">
        <v>85</v>
      </c>
      <c r="G4" s="20">
        <v>3.8</v>
      </c>
      <c r="H4" s="20">
        <v>82</v>
      </c>
      <c r="I4" s="20">
        <v>89</v>
      </c>
      <c r="J4" s="20">
        <v>2</v>
      </c>
    </row>
    <row r="5" spans="2:10">
      <c r="B5" s="20" t="s">
        <v>13</v>
      </c>
      <c r="C5" s="20">
        <v>19</v>
      </c>
      <c r="D5" s="20" t="s">
        <v>10</v>
      </c>
      <c r="E5" s="20">
        <v>8</v>
      </c>
      <c r="F5" s="20">
        <v>95</v>
      </c>
      <c r="G5" s="20">
        <v>3.2</v>
      </c>
      <c r="H5" s="20">
        <v>75</v>
      </c>
      <c r="I5" s="20">
        <v>80</v>
      </c>
      <c r="J5" s="20">
        <v>6</v>
      </c>
    </row>
    <row r="6" spans="2:10">
      <c r="B6" s="20" t="s">
        <v>14</v>
      </c>
      <c r="C6" s="20">
        <v>21</v>
      </c>
      <c r="D6" s="20" t="s">
        <v>12</v>
      </c>
      <c r="E6" s="20">
        <v>20</v>
      </c>
      <c r="F6" s="20">
        <v>80</v>
      </c>
      <c r="G6" s="20">
        <v>3.7</v>
      </c>
      <c r="H6" s="20">
        <v>88</v>
      </c>
      <c r="I6" s="20">
        <v>92</v>
      </c>
      <c r="J6" s="20">
        <v>3</v>
      </c>
    </row>
    <row r="7" spans="2:10">
      <c r="B7" s="20" t="s">
        <v>15</v>
      </c>
      <c r="C7" s="20">
        <v>18</v>
      </c>
      <c r="D7" s="20" t="s">
        <v>10</v>
      </c>
      <c r="E7" s="20">
        <v>10</v>
      </c>
      <c r="F7" s="20">
        <v>93</v>
      </c>
      <c r="G7" s="20">
        <v>3.4</v>
      </c>
      <c r="H7" s="20">
        <v>81</v>
      </c>
      <c r="I7" s="20">
        <v>87</v>
      </c>
      <c r="J7" s="20">
        <v>5</v>
      </c>
    </row>
    <row r="8" spans="2:10">
      <c r="B8" s="20" t="s">
        <v>16</v>
      </c>
      <c r="C8" s="20">
        <v>19</v>
      </c>
      <c r="D8" s="20" t="s">
        <v>12</v>
      </c>
      <c r="E8" s="20">
        <v>16</v>
      </c>
      <c r="F8" s="20">
        <v>88</v>
      </c>
      <c r="G8" s="20">
        <v>3.9</v>
      </c>
      <c r="H8" s="20">
        <v>85</v>
      </c>
      <c r="I8" s="20">
        <v>91</v>
      </c>
      <c r="J8" s="20">
        <v>1</v>
      </c>
    </row>
    <row r="9" spans="2:10">
      <c r="B9" s="20" t="s">
        <v>17</v>
      </c>
      <c r="C9" s="20">
        <v>20</v>
      </c>
      <c r="D9" s="20" t="s">
        <v>10</v>
      </c>
      <c r="E9" s="20">
        <v>14</v>
      </c>
      <c r="F9" s="20">
        <v>87</v>
      </c>
      <c r="G9" s="20">
        <v>3.6</v>
      </c>
      <c r="H9" s="20">
        <v>84</v>
      </c>
      <c r="I9" s="20">
        <v>90</v>
      </c>
      <c r="J9" s="20">
        <v>4</v>
      </c>
    </row>
    <row r="10" spans="2:10">
      <c r="B10" s="20" t="s">
        <v>18</v>
      </c>
      <c r="C10" s="20">
        <v>21</v>
      </c>
      <c r="D10" s="20" t="s">
        <v>12</v>
      </c>
      <c r="E10" s="20">
        <v>7</v>
      </c>
      <c r="F10" s="20">
        <v>92</v>
      </c>
      <c r="G10" s="20">
        <v>3.1</v>
      </c>
      <c r="H10" s="20">
        <v>74</v>
      </c>
      <c r="I10" s="20">
        <v>79</v>
      </c>
      <c r="J10" s="20">
        <v>7</v>
      </c>
    </row>
    <row r="11" spans="2:10">
      <c r="B11" s="20" t="s">
        <v>19</v>
      </c>
      <c r="C11" s="20">
        <v>19</v>
      </c>
      <c r="D11" s="20" t="s">
        <v>10</v>
      </c>
      <c r="E11" s="20">
        <v>11</v>
      </c>
      <c r="F11" s="20">
        <v>89</v>
      </c>
      <c r="G11" s="20">
        <v>3.3</v>
      </c>
      <c r="H11" s="20">
        <v>77</v>
      </c>
      <c r="I11" s="20">
        <v>83</v>
      </c>
      <c r="J11" s="20">
        <v>5</v>
      </c>
    </row>
    <row r="12" spans="2:10">
      <c r="B12" s="20" t="s">
        <v>20</v>
      </c>
      <c r="C12" s="20">
        <v>22</v>
      </c>
      <c r="D12" s="20" t="s">
        <v>12</v>
      </c>
      <c r="E12" s="20">
        <v>18</v>
      </c>
      <c r="F12" s="20">
        <v>86</v>
      </c>
      <c r="G12" s="20">
        <v>3.8</v>
      </c>
      <c r="H12" s="20">
        <v>86</v>
      </c>
      <c r="I12" s="20">
        <v>91</v>
      </c>
      <c r="J12" s="20">
        <v>2</v>
      </c>
    </row>
    <row r="13" spans="2:10">
      <c r="B13" s="20" t="s">
        <v>21</v>
      </c>
      <c r="C13" s="20">
        <v>20</v>
      </c>
      <c r="D13" s="20" t="s">
        <v>10</v>
      </c>
      <c r="E13" s="20">
        <v>13</v>
      </c>
      <c r="F13" s="20">
        <v>88</v>
      </c>
      <c r="G13" s="20">
        <v>3.6</v>
      </c>
      <c r="H13" s="20">
        <v>83</v>
      </c>
      <c r="I13" s="20">
        <v>88</v>
      </c>
      <c r="J13" s="20">
        <v>3</v>
      </c>
    </row>
    <row r="14" spans="2:10">
      <c r="B14" s="20" t="s">
        <v>22</v>
      </c>
      <c r="C14" s="20">
        <v>19</v>
      </c>
      <c r="D14" s="20" t="s">
        <v>12</v>
      </c>
      <c r="E14" s="20">
        <v>16</v>
      </c>
      <c r="F14" s="20">
        <v>91</v>
      </c>
      <c r="G14" s="20">
        <v>3.5</v>
      </c>
      <c r="H14" s="20">
        <v>85</v>
      </c>
      <c r="I14" s="20">
        <v>90</v>
      </c>
      <c r="J14" s="20">
        <v>4</v>
      </c>
    </row>
    <row r="15" spans="2:10">
      <c r="B15" s="20" t="s">
        <v>23</v>
      </c>
      <c r="C15" s="20">
        <v>18</v>
      </c>
      <c r="D15" s="20" t="s">
        <v>10</v>
      </c>
      <c r="E15" s="20">
        <v>9</v>
      </c>
      <c r="F15" s="20">
        <v>94</v>
      </c>
      <c r="G15" s="20">
        <v>3.3</v>
      </c>
      <c r="H15" s="20">
        <v>79</v>
      </c>
      <c r="I15" s="20">
        <v>82</v>
      </c>
      <c r="J15" s="20">
        <v>5</v>
      </c>
    </row>
    <row r="16" spans="2:10">
      <c r="B16" s="20" t="s">
        <v>24</v>
      </c>
      <c r="C16" s="20">
        <v>21</v>
      </c>
      <c r="D16" s="20" t="s">
        <v>12</v>
      </c>
      <c r="E16" s="20">
        <v>12</v>
      </c>
      <c r="F16" s="20">
        <v>87</v>
      </c>
      <c r="G16" s="20">
        <v>3.7</v>
      </c>
      <c r="H16" s="20">
        <v>82</v>
      </c>
      <c r="I16" s="20">
        <v>86</v>
      </c>
      <c r="J16" s="20">
        <v>2</v>
      </c>
    </row>
    <row r="17" spans="2:10">
      <c r="B17" s="20" t="s">
        <v>25</v>
      </c>
      <c r="C17" s="20">
        <v>22</v>
      </c>
      <c r="D17" s="20" t="s">
        <v>10</v>
      </c>
      <c r="E17" s="20">
        <v>10</v>
      </c>
      <c r="F17" s="20">
        <v>85</v>
      </c>
      <c r="G17" s="20">
        <v>3.2</v>
      </c>
      <c r="H17" s="20">
        <v>78</v>
      </c>
      <c r="I17" s="20">
        <v>81</v>
      </c>
      <c r="J17" s="20">
        <v>6</v>
      </c>
    </row>
    <row r="18" spans="2:10">
      <c r="B18" s="20" t="s">
        <v>26</v>
      </c>
      <c r="C18" s="20">
        <v>19</v>
      </c>
      <c r="D18" s="20" t="s">
        <v>12</v>
      </c>
      <c r="E18" s="20">
        <v>14</v>
      </c>
      <c r="F18" s="20">
        <v>89</v>
      </c>
      <c r="G18" s="20">
        <v>3.8</v>
      </c>
      <c r="H18" s="20">
        <v>87</v>
      </c>
      <c r="I18" s="20">
        <v>92</v>
      </c>
      <c r="J18" s="20">
        <v>3</v>
      </c>
    </row>
    <row r="19" spans="2:10">
      <c r="B19" s="20" t="s">
        <v>27</v>
      </c>
      <c r="C19" s="20">
        <v>20</v>
      </c>
      <c r="D19" s="20" t="s">
        <v>10</v>
      </c>
      <c r="E19" s="20">
        <v>11</v>
      </c>
      <c r="F19" s="20">
        <v>93</v>
      </c>
      <c r="G19" s="20">
        <v>3.4</v>
      </c>
      <c r="H19" s="20">
        <v>81</v>
      </c>
      <c r="I19" s="20">
        <v>86</v>
      </c>
      <c r="J19" s="20">
        <v>4</v>
      </c>
    </row>
    <row r="20" spans="2:10">
      <c r="B20" s="20" t="s">
        <v>28</v>
      </c>
      <c r="C20" s="20">
        <v>21</v>
      </c>
      <c r="D20" s="20" t="s">
        <v>12</v>
      </c>
      <c r="E20" s="20">
        <v>18</v>
      </c>
      <c r="F20" s="20">
        <v>86</v>
      </c>
      <c r="G20" s="20">
        <v>3.9</v>
      </c>
      <c r="H20" s="20">
        <v>88</v>
      </c>
      <c r="I20" s="20">
        <v>93</v>
      </c>
      <c r="J20" s="20">
        <v>1</v>
      </c>
    </row>
    <row r="21" spans="2:10">
      <c r="B21" s="20" t="s">
        <v>29</v>
      </c>
      <c r="C21" s="20">
        <v>22</v>
      </c>
      <c r="D21" s="20" t="s">
        <v>10</v>
      </c>
      <c r="E21" s="20">
        <v>15</v>
      </c>
      <c r="F21" s="20">
        <v>90</v>
      </c>
      <c r="G21" s="20">
        <v>3.6</v>
      </c>
      <c r="H21" s="20">
        <v>84</v>
      </c>
      <c r="I21" s="20">
        <v>89</v>
      </c>
      <c r="J21" s="20">
        <v>5</v>
      </c>
    </row>
    <row r="22" spans="2:10">
      <c r="B22" s="20" t="s">
        <v>30</v>
      </c>
      <c r="C22" s="20">
        <v>18</v>
      </c>
      <c r="D22" s="20" t="s">
        <v>12</v>
      </c>
      <c r="E22" s="20">
        <v>7</v>
      </c>
      <c r="F22" s="20">
        <v>84</v>
      </c>
      <c r="G22" s="20">
        <v>3.1</v>
      </c>
      <c r="H22" s="20">
        <v>73</v>
      </c>
      <c r="I22" s="20">
        <v>78</v>
      </c>
      <c r="J22" s="20">
        <v>6</v>
      </c>
    </row>
    <row r="23" spans="2:10">
      <c r="B23" s="20" t="s">
        <v>31</v>
      </c>
      <c r="C23" s="20">
        <v>19</v>
      </c>
      <c r="D23" s="20" t="s">
        <v>10</v>
      </c>
      <c r="E23" s="20">
        <v>17</v>
      </c>
      <c r="F23" s="20">
        <v>88</v>
      </c>
      <c r="G23" s="20">
        <v>3.5</v>
      </c>
      <c r="H23" s="20">
        <v>86</v>
      </c>
      <c r="I23" s="20">
        <v>91</v>
      </c>
      <c r="J23" s="20">
        <v>2</v>
      </c>
    </row>
    <row r="24" spans="2:10">
      <c r="B24" s="20" t="s">
        <v>32</v>
      </c>
      <c r="C24" s="20">
        <v>20</v>
      </c>
      <c r="D24" s="20" t="s">
        <v>12</v>
      </c>
      <c r="E24" s="20">
        <v>12</v>
      </c>
      <c r="F24" s="20">
        <v>89</v>
      </c>
      <c r="G24" s="20">
        <v>3.7</v>
      </c>
      <c r="H24" s="20">
        <v>82</v>
      </c>
      <c r="I24" s="20">
        <v>87</v>
      </c>
      <c r="J24" s="20">
        <v>3</v>
      </c>
    </row>
    <row r="25" spans="2:10">
      <c r="B25" s="20" t="s">
        <v>33</v>
      </c>
      <c r="C25" s="20">
        <v>21</v>
      </c>
      <c r="D25" s="20" t="s">
        <v>10</v>
      </c>
      <c r="E25" s="20">
        <v>8</v>
      </c>
      <c r="F25" s="20">
        <v>92</v>
      </c>
      <c r="G25" s="20">
        <v>3.2</v>
      </c>
      <c r="H25" s="20">
        <v>76</v>
      </c>
      <c r="I25" s="20">
        <v>81</v>
      </c>
      <c r="J25" s="20">
        <v>7</v>
      </c>
    </row>
    <row r="26" spans="2:10">
      <c r="B26" s="20" t="s">
        <v>34</v>
      </c>
      <c r="C26" s="20">
        <v>19</v>
      </c>
      <c r="D26" s="20" t="s">
        <v>12</v>
      </c>
      <c r="E26" s="20">
        <v>19</v>
      </c>
      <c r="F26" s="20">
        <v>85</v>
      </c>
      <c r="G26" s="20">
        <v>3.9</v>
      </c>
      <c r="H26" s="20">
        <v>89</v>
      </c>
      <c r="I26" s="20">
        <v>94</v>
      </c>
      <c r="J26" s="20">
        <v>1</v>
      </c>
    </row>
    <row r="27" spans="2:10">
      <c r="B27" s="20" t="s">
        <v>35</v>
      </c>
      <c r="C27" s="20">
        <v>20</v>
      </c>
      <c r="D27" s="20" t="s">
        <v>10</v>
      </c>
      <c r="E27" s="20">
        <v>13</v>
      </c>
      <c r="F27" s="20">
        <v>91</v>
      </c>
      <c r="G27" s="20">
        <v>3.6</v>
      </c>
      <c r="H27" s="20">
        <v>83</v>
      </c>
      <c r="I27" s="20">
        <v>88</v>
      </c>
      <c r="J27" s="20">
        <v>4</v>
      </c>
    </row>
    <row r="28" spans="2:10">
      <c r="B28" s="20" t="s">
        <v>36</v>
      </c>
      <c r="C28" s="20">
        <v>18</v>
      </c>
      <c r="D28" s="20" t="s">
        <v>12</v>
      </c>
      <c r="E28" s="20">
        <v>10</v>
      </c>
      <c r="F28" s="20">
        <v>87</v>
      </c>
      <c r="G28" s="20">
        <v>3.4</v>
      </c>
      <c r="H28" s="20">
        <v>80</v>
      </c>
      <c r="I28" s="20">
        <v>85</v>
      </c>
      <c r="J28" s="20">
        <v>5</v>
      </c>
    </row>
    <row r="29" spans="2:10">
      <c r="B29" s="20" t="s">
        <v>37</v>
      </c>
      <c r="C29" s="20">
        <v>22</v>
      </c>
      <c r="D29" s="20" t="s">
        <v>10</v>
      </c>
      <c r="E29" s="20">
        <v>14</v>
      </c>
      <c r="F29" s="20">
        <v>90</v>
      </c>
      <c r="G29" s="20">
        <v>3.8</v>
      </c>
      <c r="H29" s="20">
        <v>86</v>
      </c>
      <c r="I29" s="20">
        <v>91</v>
      </c>
      <c r="J29" s="20">
        <v>3</v>
      </c>
    </row>
    <row r="30" spans="2:10">
      <c r="B30" s="20" t="s">
        <v>38</v>
      </c>
      <c r="C30" s="20">
        <v>19</v>
      </c>
      <c r="D30" s="20" t="s">
        <v>12</v>
      </c>
      <c r="E30" s="20">
        <v>16</v>
      </c>
      <c r="F30" s="20">
        <v>89</v>
      </c>
      <c r="G30" s="20">
        <v>3.5</v>
      </c>
      <c r="H30" s="20">
        <v>85</v>
      </c>
      <c r="I30" s="20">
        <v>90</v>
      </c>
      <c r="J30" s="20">
        <v>2</v>
      </c>
    </row>
    <row r="31" spans="2:10">
      <c r="B31" s="20" t="s">
        <v>39</v>
      </c>
      <c r="C31" s="20">
        <v>21</v>
      </c>
      <c r="D31" s="20" t="s">
        <v>10</v>
      </c>
      <c r="E31" s="20">
        <v>11</v>
      </c>
      <c r="F31" s="20">
        <v>93</v>
      </c>
      <c r="G31" s="20">
        <v>3.7</v>
      </c>
      <c r="H31" s="20">
        <v>82</v>
      </c>
      <c r="I31" s="20">
        <v>86</v>
      </c>
      <c r="J31" s="20">
        <v>6</v>
      </c>
    </row>
    <row r="32" spans="2:10">
      <c r="B32" s="20" t="s">
        <v>40</v>
      </c>
      <c r="C32" s="20">
        <v>20</v>
      </c>
      <c r="D32" s="20" t="s">
        <v>12</v>
      </c>
      <c r="E32" s="20">
        <v>12</v>
      </c>
      <c r="F32" s="20">
        <v>85</v>
      </c>
      <c r="G32" s="20">
        <v>3.3</v>
      </c>
      <c r="H32" s="20">
        <v>78</v>
      </c>
      <c r="I32" s="20">
        <v>82</v>
      </c>
      <c r="J32" s="20">
        <v>5</v>
      </c>
    </row>
  </sheetData>
  <conditionalFormatting sqref="E3:E32">
    <cfRule type="iconSet" priority="2">
      <iconSet iconSet="3Arrows">
        <cfvo type="percent" val="0"/>
        <cfvo type="percent" val="33"/>
        <cfvo type="percent" val="67"/>
      </iconSet>
    </cfRule>
  </conditionalFormatting>
  <conditionalFormatting sqref="F3:F32">
    <cfRule type="iconSet" priority="1">
      <iconSet iconSet="3Arrows">
        <cfvo type="percent" val="0"/>
        <cfvo type="percent" val="33"/>
        <cfvo type="percent" val="67"/>
      </iconSet>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E6B36-31E8-4802-A252-15B1623A57A1}">
  <dimension ref="A1:I54"/>
  <sheetViews>
    <sheetView workbookViewId="0">
      <selection activeCell="E18" sqref="E18"/>
    </sheetView>
  </sheetViews>
  <sheetFormatPr defaultRowHeight="14.5"/>
  <cols>
    <col min="5" max="5" width="19.7265625" customWidth="1"/>
  </cols>
  <sheetData>
    <row r="1" spans="1:9">
      <c r="A1" t="s">
        <v>63</v>
      </c>
    </row>
    <row r="2" spans="1:9" ht="15" thickBot="1"/>
    <row r="3" spans="1:9">
      <c r="A3" s="25" t="s">
        <v>64</v>
      </c>
      <c r="B3" s="25"/>
    </row>
    <row r="4" spans="1:9">
      <c r="A4" s="22" t="s">
        <v>65</v>
      </c>
      <c r="B4" s="22">
        <v>0.89013254135495523</v>
      </c>
    </row>
    <row r="5" spans="1:9">
      <c r="A5" s="22" t="s">
        <v>66</v>
      </c>
      <c r="B5" s="22">
        <v>0.79233594117903106</v>
      </c>
    </row>
    <row r="6" spans="1:9">
      <c r="A6" s="22" t="s">
        <v>67</v>
      </c>
      <c r="B6" s="22">
        <v>0.78491936764971082</v>
      </c>
    </row>
    <row r="7" spans="1:9">
      <c r="A7" s="22" t="s">
        <v>68</v>
      </c>
      <c r="B7" s="22">
        <v>2.0717072914428978</v>
      </c>
    </row>
    <row r="8" spans="1:9" ht="15" thickBot="1">
      <c r="A8" s="23" t="s">
        <v>69</v>
      </c>
      <c r="B8" s="23">
        <v>30</v>
      </c>
    </row>
    <row r="10" spans="1:9" ht="15" thickBot="1">
      <c r="A10" t="s">
        <v>70</v>
      </c>
    </row>
    <row r="11" spans="1:9">
      <c r="A11" s="24"/>
      <c r="B11" s="24" t="s">
        <v>75</v>
      </c>
      <c r="C11" s="24" t="s">
        <v>76</v>
      </c>
      <c r="D11" s="24" t="s">
        <v>77</v>
      </c>
      <c r="E11" s="24" t="s">
        <v>78</v>
      </c>
      <c r="F11" s="24" t="s">
        <v>79</v>
      </c>
    </row>
    <row r="12" spans="1:9">
      <c r="A12" s="22" t="s">
        <v>71</v>
      </c>
      <c r="B12" s="22">
        <v>1</v>
      </c>
      <c r="C12" s="22">
        <v>458.52480916030532</v>
      </c>
      <c r="D12" s="22">
        <v>458.52480916030532</v>
      </c>
      <c r="E12" s="22">
        <v>106.83315388793073</v>
      </c>
      <c r="F12" s="22">
        <v>4.617086988378681E-11</v>
      </c>
    </row>
    <row r="13" spans="1:9">
      <c r="A13" s="22" t="s">
        <v>72</v>
      </c>
      <c r="B13" s="22">
        <v>28</v>
      </c>
      <c r="C13" s="22">
        <v>120.17519083969471</v>
      </c>
      <c r="D13" s="22">
        <v>4.2919711014176682</v>
      </c>
      <c r="E13" s="22"/>
      <c r="F13" s="22"/>
    </row>
    <row r="14" spans="1:9" ht="15" thickBot="1">
      <c r="A14" s="23" t="s">
        <v>73</v>
      </c>
      <c r="B14" s="23">
        <v>29</v>
      </c>
      <c r="C14" s="23">
        <v>578.70000000000005</v>
      </c>
      <c r="D14" s="23"/>
      <c r="E14" s="23"/>
      <c r="F14" s="23"/>
    </row>
    <row r="15" spans="1:9" ht="15" thickBot="1"/>
    <row r="16" spans="1:9">
      <c r="A16" s="24"/>
      <c r="B16" s="24" t="s">
        <v>80</v>
      </c>
      <c r="C16" s="24" t="s">
        <v>68</v>
      </c>
      <c r="D16" s="24" t="s">
        <v>81</v>
      </c>
      <c r="E16" s="24" t="s">
        <v>82</v>
      </c>
      <c r="F16" s="24" t="s">
        <v>83</v>
      </c>
      <c r="G16" s="24" t="s">
        <v>84</v>
      </c>
      <c r="H16" s="24" t="s">
        <v>85</v>
      </c>
      <c r="I16" s="24" t="s">
        <v>86</v>
      </c>
    </row>
    <row r="17" spans="1:9">
      <c r="A17" s="22" t="s">
        <v>74</v>
      </c>
      <c r="B17" s="22">
        <v>29.65190839694656</v>
      </c>
      <c r="C17" s="22">
        <v>5.5516019386083784</v>
      </c>
      <c r="D17" s="22">
        <v>5.3411445425749333</v>
      </c>
      <c r="E17" s="22">
        <v>1.0920956150778071E-5</v>
      </c>
      <c r="F17" s="22">
        <v>18.279967337496835</v>
      </c>
      <c r="G17" s="22">
        <v>41.023849456396285</v>
      </c>
      <c r="H17" s="22">
        <v>18.279967337496835</v>
      </c>
      <c r="I17" s="22">
        <v>41.023849456396285</v>
      </c>
    </row>
    <row r="18" spans="1:9" ht="15" thickBot="1">
      <c r="A18" s="23" t="s">
        <v>87</v>
      </c>
      <c r="B18" s="23">
        <v>16.202290076335881</v>
      </c>
      <c r="C18" s="23">
        <v>1.567557132421993</v>
      </c>
      <c r="D18" s="23">
        <v>10.336012475221322</v>
      </c>
      <c r="E18" s="23">
        <v>4.617086988378648E-11</v>
      </c>
      <c r="F18" s="23">
        <v>12.991294851110597</v>
      </c>
      <c r="G18" s="23">
        <v>19.413285301561167</v>
      </c>
      <c r="H18" s="23">
        <v>12.991294851110597</v>
      </c>
      <c r="I18" s="23">
        <v>19.413285301561167</v>
      </c>
    </row>
    <row r="22" spans="1:9">
      <c r="A22" t="s">
        <v>88</v>
      </c>
    </row>
    <row r="23" spans="1:9" ht="15" thickBot="1"/>
    <row r="24" spans="1:9">
      <c r="A24" s="24" t="s">
        <v>89</v>
      </c>
      <c r="B24" s="24" t="s">
        <v>90</v>
      </c>
      <c r="C24" s="24" t="s">
        <v>91</v>
      </c>
    </row>
    <row r="25" spans="1:9">
      <c r="A25" s="22">
        <v>1</v>
      </c>
      <c r="B25" s="22">
        <v>86.359923664122135</v>
      </c>
      <c r="C25" s="22">
        <v>-1.3599236641221353</v>
      </c>
    </row>
    <row r="26" spans="1:9">
      <c r="A26" s="22">
        <v>2</v>
      </c>
      <c r="B26" s="22">
        <v>91.220610687022912</v>
      </c>
      <c r="C26" s="22">
        <v>-2.2206106870229121</v>
      </c>
    </row>
    <row r="27" spans="1:9">
      <c r="A27" s="22">
        <v>3</v>
      </c>
      <c r="B27" s="22">
        <v>81.499236641221387</v>
      </c>
      <c r="C27" s="22">
        <v>-1.4992366412213869</v>
      </c>
    </row>
    <row r="28" spans="1:9">
      <c r="A28" s="22">
        <v>4</v>
      </c>
      <c r="B28" s="22">
        <v>89.600381679389329</v>
      </c>
      <c r="C28" s="22">
        <v>2.3996183206106707</v>
      </c>
    </row>
    <row r="29" spans="1:9">
      <c r="A29" s="22">
        <v>5</v>
      </c>
      <c r="B29" s="22">
        <v>84.739694656488552</v>
      </c>
      <c r="C29" s="22">
        <v>2.2603053435114475</v>
      </c>
    </row>
    <row r="30" spans="1:9">
      <c r="A30" s="22">
        <v>6</v>
      </c>
      <c r="B30" s="22">
        <v>92.840839694656495</v>
      </c>
      <c r="C30" s="22">
        <v>-1.8408396946564949</v>
      </c>
    </row>
    <row r="31" spans="1:9">
      <c r="A31" s="22">
        <v>7</v>
      </c>
      <c r="B31" s="22">
        <v>87.980152671755732</v>
      </c>
      <c r="C31" s="22">
        <v>2.0198473282442677</v>
      </c>
    </row>
    <row r="32" spans="1:9">
      <c r="A32" s="22">
        <v>8</v>
      </c>
      <c r="B32" s="22">
        <v>79.87900763358779</v>
      </c>
      <c r="C32" s="22">
        <v>-0.87900763358778988</v>
      </c>
    </row>
    <row r="33" spans="1:3">
      <c r="A33" s="22">
        <v>9</v>
      </c>
      <c r="B33" s="22">
        <v>83.11946564885497</v>
      </c>
      <c r="C33" s="22">
        <v>-0.11946564885496969</v>
      </c>
    </row>
    <row r="34" spans="1:3">
      <c r="A34" s="22">
        <v>10</v>
      </c>
      <c r="B34" s="22">
        <v>91.220610687022912</v>
      </c>
      <c r="C34" s="22">
        <v>-0.22061068702291209</v>
      </c>
    </row>
    <row r="35" spans="1:3">
      <c r="A35" s="22">
        <v>11</v>
      </c>
      <c r="B35" s="22">
        <v>87.980152671755732</v>
      </c>
      <c r="C35" s="22">
        <v>1.9847328244267715E-2</v>
      </c>
    </row>
    <row r="36" spans="1:3">
      <c r="A36" s="22">
        <v>12</v>
      </c>
      <c r="B36" s="22">
        <v>86.359923664122135</v>
      </c>
      <c r="C36" s="22">
        <v>3.6400763358778647</v>
      </c>
    </row>
    <row r="37" spans="1:3">
      <c r="A37" s="22">
        <v>13</v>
      </c>
      <c r="B37" s="22">
        <v>83.11946564885497</v>
      </c>
      <c r="C37" s="22">
        <v>-1.1194656488549697</v>
      </c>
    </row>
    <row r="38" spans="1:3">
      <c r="A38" s="22">
        <v>14</v>
      </c>
      <c r="B38" s="22">
        <v>89.600381679389329</v>
      </c>
      <c r="C38" s="22">
        <v>-3.6003816793893293</v>
      </c>
    </row>
    <row r="39" spans="1:3">
      <c r="A39" s="22">
        <v>15</v>
      </c>
      <c r="B39" s="22">
        <v>81.499236641221387</v>
      </c>
      <c r="C39" s="22">
        <v>-0.49923664122138689</v>
      </c>
    </row>
    <row r="40" spans="1:3">
      <c r="A40" s="22">
        <v>16</v>
      </c>
      <c r="B40" s="22">
        <v>91.220610687022912</v>
      </c>
      <c r="C40" s="22">
        <v>0.77938931297708791</v>
      </c>
    </row>
    <row r="41" spans="1:3">
      <c r="A41" s="22">
        <v>17</v>
      </c>
      <c r="B41" s="22">
        <v>84.739694656488552</v>
      </c>
      <c r="C41" s="22">
        <v>1.2603053435114475</v>
      </c>
    </row>
    <row r="42" spans="1:3">
      <c r="A42" s="22">
        <v>18</v>
      </c>
      <c r="B42" s="22">
        <v>92.840839694656495</v>
      </c>
      <c r="C42" s="22">
        <v>0.15916030534350512</v>
      </c>
    </row>
    <row r="43" spans="1:3">
      <c r="A43" s="22">
        <v>19</v>
      </c>
      <c r="B43" s="22">
        <v>87.980152671755732</v>
      </c>
      <c r="C43" s="22">
        <v>1.0198473282442677</v>
      </c>
    </row>
    <row r="44" spans="1:3">
      <c r="A44" s="22">
        <v>20</v>
      </c>
      <c r="B44" s="22">
        <v>79.87900763358779</v>
      </c>
      <c r="C44" s="22">
        <v>-1.8790076335877899</v>
      </c>
    </row>
    <row r="45" spans="1:3">
      <c r="A45" s="22">
        <v>21</v>
      </c>
      <c r="B45" s="22">
        <v>86.359923664122135</v>
      </c>
      <c r="C45" s="22">
        <v>4.6400763358778647</v>
      </c>
    </row>
    <row r="46" spans="1:3">
      <c r="A46" s="22">
        <v>22</v>
      </c>
      <c r="B46" s="22">
        <v>89.600381679389329</v>
      </c>
      <c r="C46" s="22">
        <v>-2.6003816793893293</v>
      </c>
    </row>
    <row r="47" spans="1:3">
      <c r="A47" s="22">
        <v>23</v>
      </c>
      <c r="B47" s="22">
        <v>81.499236641221387</v>
      </c>
      <c r="C47" s="22">
        <v>-0.49923664122138689</v>
      </c>
    </row>
    <row r="48" spans="1:3">
      <c r="A48" s="22">
        <v>24</v>
      </c>
      <c r="B48" s="22">
        <v>92.840839694656495</v>
      </c>
      <c r="C48" s="22">
        <v>1.1591603053435051</v>
      </c>
    </row>
    <row r="49" spans="1:3">
      <c r="A49" s="22">
        <v>25</v>
      </c>
      <c r="B49" s="22">
        <v>87.980152671755732</v>
      </c>
      <c r="C49" s="22">
        <v>1.9847328244267715E-2</v>
      </c>
    </row>
    <row r="50" spans="1:3">
      <c r="A50" s="22">
        <v>26</v>
      </c>
      <c r="B50" s="22">
        <v>84.739694656488552</v>
      </c>
      <c r="C50" s="22">
        <v>0.26030534351144752</v>
      </c>
    </row>
    <row r="51" spans="1:3">
      <c r="A51" s="22">
        <v>27</v>
      </c>
      <c r="B51" s="22">
        <v>91.220610687022912</v>
      </c>
      <c r="C51" s="22">
        <v>-0.22061068702291209</v>
      </c>
    </row>
    <row r="52" spans="1:3">
      <c r="A52" s="22">
        <v>28</v>
      </c>
      <c r="B52" s="22">
        <v>86.359923664122135</v>
      </c>
      <c r="C52" s="22">
        <v>3.6400763358778647</v>
      </c>
    </row>
    <row r="53" spans="1:3">
      <c r="A53" s="22">
        <v>29</v>
      </c>
      <c r="B53" s="22">
        <v>89.600381679389329</v>
      </c>
      <c r="C53" s="22">
        <v>-3.6003816793893293</v>
      </c>
    </row>
    <row r="54" spans="1:3" ht="15" thickBot="1">
      <c r="A54" s="23">
        <v>30</v>
      </c>
      <c r="B54" s="23">
        <v>83.11946564885497</v>
      </c>
      <c r="C54" s="23">
        <v>-1.1194656488549697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E5944-10D5-4463-9501-F635980C21BE}">
  <dimension ref="A1:I54"/>
  <sheetViews>
    <sheetView workbookViewId="0">
      <selection activeCell="E18" sqref="E18"/>
    </sheetView>
  </sheetViews>
  <sheetFormatPr defaultRowHeight="14.5"/>
  <cols>
    <col min="1" max="1" width="13.1796875" customWidth="1"/>
    <col min="2" max="2" width="14.26953125" customWidth="1"/>
    <col min="3" max="3" width="14.08984375" customWidth="1"/>
    <col min="5" max="5" width="14.453125" customWidth="1"/>
    <col min="6" max="6" width="16.54296875" customWidth="1"/>
    <col min="7" max="7" width="10.6328125" customWidth="1"/>
    <col min="8" max="8" width="13.6328125" customWidth="1"/>
    <col min="9" max="9" width="10.81640625" customWidth="1"/>
  </cols>
  <sheetData>
    <row r="1" spans="1:9">
      <c r="A1" t="s">
        <v>63</v>
      </c>
    </row>
    <row r="2" spans="1:9" ht="15" thickBot="1"/>
    <row r="3" spans="1:9">
      <c r="A3" s="25" t="s">
        <v>64</v>
      </c>
      <c r="B3" s="25"/>
    </row>
    <row r="4" spans="1:9">
      <c r="A4" s="22" t="s">
        <v>65</v>
      </c>
      <c r="B4" s="22">
        <v>0.91603404440106229</v>
      </c>
    </row>
    <row r="5" spans="1:9">
      <c r="A5" s="22" t="s">
        <v>66</v>
      </c>
      <c r="B5" s="22">
        <v>0.8391183705017673</v>
      </c>
    </row>
    <row r="6" spans="1:9">
      <c r="A6" s="22" t="s">
        <v>67</v>
      </c>
      <c r="B6" s="22">
        <v>0.83337259801968755</v>
      </c>
    </row>
    <row r="7" spans="1:9">
      <c r="A7" s="22" t="s">
        <v>68</v>
      </c>
      <c r="B7" s="22">
        <v>1.8234797874886208</v>
      </c>
    </row>
    <row r="8" spans="1:9" ht="15" thickBot="1">
      <c r="A8" s="23" t="s">
        <v>69</v>
      </c>
      <c r="B8" s="23">
        <v>30</v>
      </c>
    </row>
    <row r="10" spans="1:9" ht="15" thickBot="1">
      <c r="A10" t="s">
        <v>70</v>
      </c>
    </row>
    <row r="11" spans="1:9">
      <c r="A11" s="24"/>
      <c r="B11" s="24" t="s">
        <v>75</v>
      </c>
      <c r="C11" s="24" t="s">
        <v>76</v>
      </c>
      <c r="D11" s="24" t="s">
        <v>77</v>
      </c>
      <c r="E11" s="24" t="s">
        <v>78</v>
      </c>
      <c r="F11" s="24" t="s">
        <v>79</v>
      </c>
    </row>
    <row r="12" spans="1:9">
      <c r="A12" s="22" t="s">
        <v>71</v>
      </c>
      <c r="B12" s="22">
        <v>1</v>
      </c>
      <c r="C12" s="22">
        <v>485.5978010093728</v>
      </c>
      <c r="D12" s="22">
        <v>485.5978010093728</v>
      </c>
      <c r="E12" s="22">
        <v>146.04100199213599</v>
      </c>
      <c r="F12" s="22">
        <v>1.2616166637958462E-12</v>
      </c>
    </row>
    <row r="13" spans="1:9">
      <c r="A13" s="22" t="s">
        <v>72</v>
      </c>
      <c r="B13" s="22">
        <v>28</v>
      </c>
      <c r="C13" s="22">
        <v>93.102198990627272</v>
      </c>
      <c r="D13" s="22">
        <v>3.3250785353795456</v>
      </c>
      <c r="E13" s="22"/>
      <c r="F13" s="22"/>
    </row>
    <row r="14" spans="1:9" ht="15" thickBot="1">
      <c r="A14" s="23" t="s">
        <v>73</v>
      </c>
      <c r="B14" s="23">
        <v>29</v>
      </c>
      <c r="C14" s="23">
        <v>578.70000000000005</v>
      </c>
      <c r="D14" s="23"/>
      <c r="E14" s="23"/>
      <c r="F14" s="23"/>
    </row>
    <row r="15" spans="1:9" ht="15" thickBot="1"/>
    <row r="16" spans="1:9">
      <c r="A16" s="24"/>
      <c r="B16" s="24" t="s">
        <v>80</v>
      </c>
      <c r="C16" s="24" t="s">
        <v>68</v>
      </c>
      <c r="D16" s="24" t="s">
        <v>81</v>
      </c>
      <c r="E16" s="24" t="s">
        <v>82</v>
      </c>
      <c r="F16" s="24" t="s">
        <v>83</v>
      </c>
      <c r="G16" s="24" t="s">
        <v>84</v>
      </c>
      <c r="H16" s="24" t="s">
        <v>85</v>
      </c>
      <c r="I16" s="24" t="s">
        <v>86</v>
      </c>
    </row>
    <row r="17" spans="1:9">
      <c r="A17" s="22" t="s">
        <v>74</v>
      </c>
      <c r="B17" s="22">
        <v>72.080749819754871</v>
      </c>
      <c r="C17" s="22">
        <v>1.270666332976806</v>
      </c>
      <c r="D17" s="22">
        <v>56.726733013292638</v>
      </c>
      <c r="E17" s="22">
        <v>1.8954770188110788E-30</v>
      </c>
      <c r="F17" s="22">
        <v>69.477907828446405</v>
      </c>
      <c r="G17" s="22">
        <v>74.683591811063337</v>
      </c>
      <c r="H17" s="22">
        <v>69.477907828446405</v>
      </c>
      <c r="I17" s="22">
        <v>74.683591811063337</v>
      </c>
    </row>
    <row r="18" spans="1:9" ht="15" thickBot="1">
      <c r="A18" s="23" t="s">
        <v>87</v>
      </c>
      <c r="B18" s="23">
        <v>1.1458183129055515</v>
      </c>
      <c r="C18" s="23">
        <v>9.4815285485499001E-2</v>
      </c>
      <c r="D18" s="23">
        <v>12.08474252899647</v>
      </c>
      <c r="E18" s="23">
        <v>1.2616166637958506E-12</v>
      </c>
      <c r="F18" s="23">
        <v>0.95159800496570035</v>
      </c>
      <c r="G18" s="23">
        <v>1.3400386208454027</v>
      </c>
      <c r="H18" s="23">
        <v>0.95159800496570035</v>
      </c>
      <c r="I18" s="23">
        <v>1.3400386208454027</v>
      </c>
    </row>
    <row r="22" spans="1:9">
      <c r="A22" t="s">
        <v>88</v>
      </c>
    </row>
    <row r="23" spans="1:9" ht="15" thickBot="1"/>
    <row r="24" spans="1:9">
      <c r="A24" s="24" t="s">
        <v>89</v>
      </c>
      <c r="B24" s="24" t="s">
        <v>90</v>
      </c>
      <c r="C24" s="24" t="s">
        <v>91</v>
      </c>
    </row>
    <row r="25" spans="1:9">
      <c r="A25" s="22">
        <v>1</v>
      </c>
      <c r="B25" s="22">
        <v>85.830569574621492</v>
      </c>
      <c r="C25" s="22">
        <v>-0.83056957462149228</v>
      </c>
    </row>
    <row r="26" spans="1:9">
      <c r="A26" s="22">
        <v>2</v>
      </c>
      <c r="B26" s="22">
        <v>89.268024513338148</v>
      </c>
      <c r="C26" s="22">
        <v>-0.26802451333814759</v>
      </c>
    </row>
    <row r="27" spans="1:9">
      <c r="A27" s="22">
        <v>3</v>
      </c>
      <c r="B27" s="22">
        <v>81.24729632299929</v>
      </c>
      <c r="C27" s="22">
        <v>-1.2472963229992899</v>
      </c>
    </row>
    <row r="28" spans="1:9">
      <c r="A28" s="22">
        <v>4</v>
      </c>
      <c r="B28" s="22">
        <v>94.997116077865897</v>
      </c>
      <c r="C28" s="22">
        <v>-2.997116077865897</v>
      </c>
    </row>
    <row r="29" spans="1:9">
      <c r="A29" s="22">
        <v>5</v>
      </c>
      <c r="B29" s="22">
        <v>83.538932948810384</v>
      </c>
      <c r="C29" s="22">
        <v>3.461067051189616</v>
      </c>
    </row>
    <row r="30" spans="1:9">
      <c r="A30" s="22">
        <v>6</v>
      </c>
      <c r="B30" s="22">
        <v>90.413842826243695</v>
      </c>
      <c r="C30" s="22">
        <v>0.58615717375630538</v>
      </c>
    </row>
    <row r="31" spans="1:9">
      <c r="A31" s="22">
        <v>7</v>
      </c>
      <c r="B31" s="22">
        <v>88.122206200432601</v>
      </c>
      <c r="C31" s="22">
        <v>1.8777937995673994</v>
      </c>
    </row>
    <row r="32" spans="1:9">
      <c r="A32" s="22">
        <v>8</v>
      </c>
      <c r="B32" s="22">
        <v>80.101478010093729</v>
      </c>
      <c r="C32" s="22">
        <v>-1.1014780100937287</v>
      </c>
    </row>
    <row r="33" spans="1:3">
      <c r="A33" s="22">
        <v>9</v>
      </c>
      <c r="B33" s="22">
        <v>84.684751261715945</v>
      </c>
      <c r="C33" s="22">
        <v>-1.6847512617159452</v>
      </c>
    </row>
    <row r="34" spans="1:3">
      <c r="A34" s="22">
        <v>10</v>
      </c>
      <c r="B34" s="22">
        <v>92.705479452054789</v>
      </c>
      <c r="C34" s="22">
        <v>-1.7054794520547887</v>
      </c>
    </row>
    <row r="35" spans="1:3">
      <c r="A35" s="22">
        <v>11</v>
      </c>
      <c r="B35" s="22">
        <v>86.976387887527039</v>
      </c>
      <c r="C35" s="22">
        <v>1.0236121124729607</v>
      </c>
    </row>
    <row r="36" spans="1:3">
      <c r="A36" s="22">
        <v>12</v>
      </c>
      <c r="B36" s="22">
        <v>90.413842826243695</v>
      </c>
      <c r="C36" s="22">
        <v>-0.41384282624369462</v>
      </c>
    </row>
    <row r="37" spans="1:3">
      <c r="A37" s="22">
        <v>13</v>
      </c>
      <c r="B37" s="22">
        <v>82.393114635904837</v>
      </c>
      <c r="C37" s="22">
        <v>-0.39311463590483697</v>
      </c>
    </row>
    <row r="38" spans="1:3">
      <c r="A38" s="22">
        <v>14</v>
      </c>
      <c r="B38" s="22">
        <v>85.830569574621492</v>
      </c>
      <c r="C38" s="22">
        <v>0.16943042537850772</v>
      </c>
    </row>
    <row r="39" spans="1:3">
      <c r="A39" s="22">
        <v>15</v>
      </c>
      <c r="B39" s="22">
        <v>83.538932948810384</v>
      </c>
      <c r="C39" s="22">
        <v>-2.538932948810384</v>
      </c>
    </row>
    <row r="40" spans="1:3">
      <c r="A40" s="22">
        <v>16</v>
      </c>
      <c r="B40" s="22">
        <v>88.122206200432601</v>
      </c>
      <c r="C40" s="22">
        <v>3.8777937995673994</v>
      </c>
    </row>
    <row r="41" spans="1:3">
      <c r="A41" s="22">
        <v>17</v>
      </c>
      <c r="B41" s="22">
        <v>84.684751261715945</v>
      </c>
      <c r="C41" s="22">
        <v>1.3152487382840548</v>
      </c>
    </row>
    <row r="42" spans="1:3">
      <c r="A42" s="22">
        <v>18</v>
      </c>
      <c r="B42" s="22">
        <v>92.705479452054789</v>
      </c>
      <c r="C42" s="22">
        <v>0.29452054794521132</v>
      </c>
    </row>
    <row r="43" spans="1:3">
      <c r="A43" s="22">
        <v>19</v>
      </c>
      <c r="B43" s="22">
        <v>89.268024513338148</v>
      </c>
      <c r="C43" s="22">
        <v>-0.26802451333814759</v>
      </c>
    </row>
    <row r="44" spans="1:3">
      <c r="A44" s="22">
        <v>20</v>
      </c>
      <c r="B44" s="22">
        <v>80.101478010093729</v>
      </c>
      <c r="C44" s="22">
        <v>-2.1014780100937287</v>
      </c>
    </row>
    <row r="45" spans="1:3">
      <c r="A45" s="22">
        <v>21</v>
      </c>
      <c r="B45" s="22">
        <v>91.559661139149242</v>
      </c>
      <c r="C45" s="22">
        <v>-0.55966113914924165</v>
      </c>
    </row>
    <row r="46" spans="1:3">
      <c r="A46" s="22">
        <v>22</v>
      </c>
      <c r="B46" s="22">
        <v>85.830569574621492</v>
      </c>
      <c r="C46" s="22">
        <v>1.1694304253785077</v>
      </c>
    </row>
    <row r="47" spans="1:3">
      <c r="A47" s="22">
        <v>23</v>
      </c>
      <c r="B47" s="22">
        <v>81.24729632299929</v>
      </c>
      <c r="C47" s="22">
        <v>-0.24729632299928994</v>
      </c>
    </row>
    <row r="48" spans="1:3">
      <c r="A48" s="22">
        <v>24</v>
      </c>
      <c r="B48" s="22">
        <v>93.85129776496035</v>
      </c>
      <c r="C48" s="22">
        <v>0.14870223503965008</v>
      </c>
    </row>
    <row r="49" spans="1:3">
      <c r="A49" s="22">
        <v>25</v>
      </c>
      <c r="B49" s="22">
        <v>86.976387887527039</v>
      </c>
      <c r="C49" s="22">
        <v>1.0236121124729607</v>
      </c>
    </row>
    <row r="50" spans="1:3">
      <c r="A50" s="22">
        <v>26</v>
      </c>
      <c r="B50" s="22">
        <v>83.538932948810384</v>
      </c>
      <c r="C50" s="22">
        <v>1.461067051189616</v>
      </c>
    </row>
    <row r="51" spans="1:3">
      <c r="A51" s="22">
        <v>27</v>
      </c>
      <c r="B51" s="22">
        <v>88.122206200432601</v>
      </c>
      <c r="C51" s="22">
        <v>2.8777937995673994</v>
      </c>
    </row>
    <row r="52" spans="1:3">
      <c r="A52" s="22">
        <v>28</v>
      </c>
      <c r="B52" s="22">
        <v>90.413842826243695</v>
      </c>
      <c r="C52" s="22">
        <v>-0.41384282624369462</v>
      </c>
    </row>
    <row r="53" spans="1:3">
      <c r="A53" s="22">
        <v>29</v>
      </c>
      <c r="B53" s="22">
        <v>84.684751261715945</v>
      </c>
      <c r="C53" s="22">
        <v>1.3152487382840548</v>
      </c>
    </row>
    <row r="54" spans="1:3" ht="15" thickBot="1">
      <c r="A54" s="23">
        <v>30</v>
      </c>
      <c r="B54" s="23">
        <v>85.830569574621492</v>
      </c>
      <c r="C54" s="23">
        <v>-3.8305695746214923</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9DBD6-B5CF-4E6B-B8DD-46BF2C01BED0}">
  <dimension ref="A1:I55"/>
  <sheetViews>
    <sheetView workbookViewId="0">
      <selection activeCell="I10" sqref="I10"/>
    </sheetView>
  </sheetViews>
  <sheetFormatPr defaultRowHeight="14.5"/>
  <cols>
    <col min="5" max="5" width="20" customWidth="1"/>
    <col min="9" max="9" width="15.08984375" customWidth="1"/>
  </cols>
  <sheetData>
    <row r="1" spans="1:9">
      <c r="A1" t="s">
        <v>63</v>
      </c>
    </row>
    <row r="2" spans="1:9" ht="15" thickBot="1"/>
    <row r="3" spans="1:9">
      <c r="A3" s="25" t="s">
        <v>64</v>
      </c>
      <c r="B3" s="25"/>
    </row>
    <row r="4" spans="1:9">
      <c r="A4" s="22" t="s">
        <v>65</v>
      </c>
      <c r="B4" s="22">
        <v>0.97912524054346362</v>
      </c>
    </row>
    <row r="5" spans="1:9">
      <c r="A5" s="22" t="s">
        <v>66</v>
      </c>
      <c r="B5" s="22">
        <v>0.95868623666929542</v>
      </c>
    </row>
    <row r="6" spans="1:9">
      <c r="A6" s="22" t="s">
        <v>67</v>
      </c>
      <c r="B6" s="22">
        <v>0.95562595790405802</v>
      </c>
    </row>
    <row r="7" spans="1:9">
      <c r="A7" s="22" t="s">
        <v>68</v>
      </c>
      <c r="B7" s="22">
        <v>0.94100566455331913</v>
      </c>
    </row>
    <row r="8" spans="1:9" ht="15" thickBot="1">
      <c r="A8" s="23" t="s">
        <v>69</v>
      </c>
      <c r="B8" s="23">
        <v>30</v>
      </c>
    </row>
    <row r="10" spans="1:9" ht="15" thickBot="1">
      <c r="A10" t="s">
        <v>70</v>
      </c>
    </row>
    <row r="11" spans="1:9">
      <c r="A11" s="24"/>
      <c r="B11" s="24" t="s">
        <v>75</v>
      </c>
      <c r="C11" s="24" t="s">
        <v>76</v>
      </c>
      <c r="D11" s="24" t="s">
        <v>77</v>
      </c>
      <c r="E11" s="24" t="s">
        <v>78</v>
      </c>
      <c r="F11" s="24" t="s">
        <v>79</v>
      </c>
    </row>
    <row r="12" spans="1:9">
      <c r="A12" s="22" t="s">
        <v>71</v>
      </c>
      <c r="B12" s="22">
        <v>2</v>
      </c>
      <c r="C12" s="22">
        <v>554.79172516052131</v>
      </c>
      <c r="D12" s="22">
        <v>277.39586258026065</v>
      </c>
      <c r="E12" s="22">
        <v>313.2676171724292</v>
      </c>
      <c r="F12" s="22">
        <v>2.0762479825488165E-19</v>
      </c>
    </row>
    <row r="13" spans="1:9">
      <c r="A13" s="22" t="s">
        <v>72</v>
      </c>
      <c r="B13" s="22">
        <v>27</v>
      </c>
      <c r="C13" s="22">
        <v>23.908274839478711</v>
      </c>
      <c r="D13" s="22">
        <v>0.8854916607214337</v>
      </c>
      <c r="E13" s="22"/>
      <c r="F13" s="22"/>
    </row>
    <row r="14" spans="1:9" ht="15" thickBot="1">
      <c r="A14" s="23" t="s">
        <v>73</v>
      </c>
      <c r="B14" s="23">
        <v>29</v>
      </c>
      <c r="C14" s="23">
        <v>578.70000000000005</v>
      </c>
      <c r="D14" s="23"/>
      <c r="E14" s="23"/>
      <c r="F14" s="23"/>
    </row>
    <row r="15" spans="1:9" ht="15" thickBot="1"/>
    <row r="16" spans="1:9">
      <c r="A16" s="24"/>
      <c r="B16" s="24" t="s">
        <v>80</v>
      </c>
      <c r="C16" s="24" t="s">
        <v>68</v>
      </c>
      <c r="D16" s="24" t="s">
        <v>81</v>
      </c>
      <c r="E16" s="24" t="s">
        <v>82</v>
      </c>
      <c r="F16" s="24" t="s">
        <v>83</v>
      </c>
      <c r="G16" s="24" t="s">
        <v>84</v>
      </c>
      <c r="H16" s="24" t="s">
        <v>85</v>
      </c>
      <c r="I16" s="24" t="s">
        <v>86</v>
      </c>
    </row>
    <row r="17" spans="1:9">
      <c r="A17" s="22" t="s">
        <v>74</v>
      </c>
      <c r="B17" s="22">
        <v>2.8195924050083079</v>
      </c>
      <c r="C17" s="22">
        <v>6.7930412114029961</v>
      </c>
      <c r="D17" s="22">
        <v>0.41507070504375243</v>
      </c>
      <c r="E17" s="22">
        <v>0.68137000991253427</v>
      </c>
      <c r="F17" s="22">
        <v>-11.118576852256568</v>
      </c>
      <c r="G17" s="22">
        <v>16.757761662273182</v>
      </c>
      <c r="H17" s="22">
        <v>-11.118576852256568</v>
      </c>
      <c r="I17" s="22">
        <v>16.757761662273182</v>
      </c>
    </row>
    <row r="18" spans="1:9">
      <c r="A18" s="22" t="s">
        <v>87</v>
      </c>
      <c r="B18" s="22">
        <v>1.5789721328761594E-2</v>
      </c>
      <c r="C18" s="22">
        <v>5.4138174214920183E-2</v>
      </c>
      <c r="D18" s="22">
        <v>0.29165596287157453</v>
      </c>
      <c r="E18" s="22">
        <v>0.77277880250810349</v>
      </c>
      <c r="F18" s="22">
        <v>-9.529263663193778E-2</v>
      </c>
      <c r="G18" s="22">
        <v>0.12687207928946098</v>
      </c>
      <c r="H18" s="22">
        <v>-9.529263663193778E-2</v>
      </c>
      <c r="I18" s="22">
        <v>0.12687207928946098</v>
      </c>
    </row>
    <row r="19" spans="1:9" ht="15" thickBot="1">
      <c r="A19" s="23" t="s">
        <v>93</v>
      </c>
      <c r="B19" s="23">
        <v>1.0095220917354157</v>
      </c>
      <c r="C19" s="23">
        <v>4.2509610342539139E-2</v>
      </c>
      <c r="D19" s="23">
        <v>23.748090928163421</v>
      </c>
      <c r="E19" s="23">
        <v>1.2558496597758542E-19</v>
      </c>
      <c r="F19" s="23">
        <v>0.92229957599090795</v>
      </c>
      <c r="G19" s="23">
        <v>1.0967446074799234</v>
      </c>
      <c r="H19" s="23">
        <v>0.92229957599090795</v>
      </c>
      <c r="I19" s="23">
        <v>1.0967446074799234</v>
      </c>
    </row>
    <row r="23" spans="1:9">
      <c r="A23" t="s">
        <v>88</v>
      </c>
    </row>
    <row r="24" spans="1:9" ht="15" thickBot="1"/>
    <row r="25" spans="1:9">
      <c r="A25" s="24" t="s">
        <v>89</v>
      </c>
      <c r="B25" s="24" t="s">
        <v>90</v>
      </c>
      <c r="C25" s="24" t="s">
        <v>91</v>
      </c>
    </row>
    <row r="26" spans="1:9">
      <c r="A26" s="22">
        <v>1</v>
      </c>
      <c r="B26" s="22">
        <v>82.983390479959283</v>
      </c>
      <c r="C26" s="22">
        <v>2.016609520040717</v>
      </c>
    </row>
    <row r="27" spans="1:9">
      <c r="A27" s="22">
        <v>2</v>
      </c>
      <c r="B27" s="22">
        <v>86.942530240257128</v>
      </c>
      <c r="C27" s="22">
        <v>2.0574697597428724</v>
      </c>
    </row>
    <row r="28" spans="1:9">
      <c r="A28" s="22">
        <v>3</v>
      </c>
      <c r="B28" s="22">
        <v>80.033772811396844</v>
      </c>
      <c r="C28" s="22">
        <v>-3.3772811396843849E-2</v>
      </c>
    </row>
    <row r="29" spans="1:9">
      <c r="A29" s="22">
        <v>4</v>
      </c>
      <c r="B29" s="22">
        <v>92.920714184025812</v>
      </c>
      <c r="C29" s="22">
        <v>-0.92071418402581173</v>
      </c>
    </row>
    <row r="30" spans="1:9">
      <c r="A30" s="22">
        <v>5</v>
      </c>
      <c r="B30" s="22">
        <v>86.059325919151803</v>
      </c>
      <c r="C30" s="22">
        <v>0.94067408084819704</v>
      </c>
    </row>
    <row r="31" spans="1:9">
      <c r="A31" s="22">
        <v>6</v>
      </c>
      <c r="B31" s="22">
        <v>90.018465679449662</v>
      </c>
      <c r="C31" s="22">
        <v>0.98153432055033818</v>
      </c>
    </row>
    <row r="32" spans="1:9">
      <c r="A32" s="22">
        <v>7</v>
      </c>
      <c r="B32" s="22">
        <v>88.993153866385484</v>
      </c>
      <c r="C32" s="22">
        <v>1.0068461336145162</v>
      </c>
    </row>
    <row r="33" spans="1:3">
      <c r="A33" s="22">
        <v>8</v>
      </c>
      <c r="B33" s="22">
        <v>78.976881555675135</v>
      </c>
      <c r="C33" s="22">
        <v>2.3118444324865095E-2</v>
      </c>
    </row>
    <row r="34" spans="1:3">
      <c r="A34" s="22">
        <v>9</v>
      </c>
      <c r="B34" s="22">
        <v>81.958078666895091</v>
      </c>
      <c r="C34" s="22">
        <v>1.0419213331049093</v>
      </c>
    </row>
    <row r="35" spans="1:3">
      <c r="A35" s="22">
        <v>10</v>
      </c>
      <c r="B35" s="22">
        <v>90.996408328527565</v>
      </c>
      <c r="C35" s="22">
        <v>3.5916714724351095E-3</v>
      </c>
    </row>
    <row r="36" spans="1:3">
      <c r="A36" s="22">
        <v>11</v>
      </c>
      <c r="B36" s="22">
        <v>87.999421495978837</v>
      </c>
      <c r="C36" s="22">
        <v>5.7850402116343957E-4</v>
      </c>
    </row>
    <row r="37" spans="1:3">
      <c r="A37" s="22">
        <v>12</v>
      </c>
      <c r="B37" s="22">
        <v>90.065834843435951</v>
      </c>
      <c r="C37" s="22">
        <v>-6.5834843435951029E-2</v>
      </c>
    </row>
    <row r="38" spans="1:3">
      <c r="A38" s="22">
        <v>13</v>
      </c>
      <c r="B38" s="22">
        <v>84.05607145700975</v>
      </c>
      <c r="C38" s="22">
        <v>-2.0560714570097502</v>
      </c>
    </row>
    <row r="39" spans="1:3">
      <c r="A39" s="22">
        <v>14</v>
      </c>
      <c r="B39" s="22">
        <v>86.974109682914658</v>
      </c>
      <c r="C39" s="22">
        <v>-0.97410968291465849</v>
      </c>
    </row>
    <row r="40" spans="1:3">
      <c r="A40" s="22">
        <v>15</v>
      </c>
      <c r="B40" s="22">
        <v>82.904441873315477</v>
      </c>
      <c r="C40" s="22">
        <v>-1.9044418733154771</v>
      </c>
    </row>
    <row r="41" spans="1:3">
      <c r="A41" s="22">
        <v>16</v>
      </c>
      <c r="B41" s="22">
        <v>92.05329958424926</v>
      </c>
      <c r="C41" s="22">
        <v>-5.3299584249259624E-2</v>
      </c>
    </row>
    <row r="42" spans="1:3">
      <c r="A42" s="22">
        <v>17</v>
      </c>
      <c r="B42" s="22">
        <v>86.059325919151803</v>
      </c>
      <c r="C42" s="22">
        <v>-5.9325919151802964E-2</v>
      </c>
    </row>
    <row r="43" spans="1:3">
      <c r="A43" s="22">
        <v>18</v>
      </c>
      <c r="B43" s="22">
        <v>93.01545251199839</v>
      </c>
      <c r="C43" s="22">
        <v>-1.545251199839015E-2</v>
      </c>
    </row>
    <row r="44" spans="1:3">
      <c r="A44" s="22">
        <v>19</v>
      </c>
      <c r="B44" s="22">
        <v>89.040523030371773</v>
      </c>
      <c r="C44" s="22">
        <v>-4.0523030371772961E-2</v>
      </c>
    </row>
    <row r="45" spans="1:3">
      <c r="A45" s="22">
        <v>20</v>
      </c>
      <c r="B45" s="22">
        <v>77.84104169330962</v>
      </c>
      <c r="C45" s="22">
        <v>0.15895830669037991</v>
      </c>
    </row>
    <row r="46" spans="1:3">
      <c r="A46" s="22">
        <v>21</v>
      </c>
      <c r="B46" s="22">
        <v>91.027987771185082</v>
      </c>
      <c r="C46" s="22">
        <v>-2.7987771185081556E-2</v>
      </c>
    </row>
    <row r="47" spans="1:3">
      <c r="A47" s="22">
        <v>22</v>
      </c>
      <c r="B47" s="22">
        <v>87.005689125572175</v>
      </c>
      <c r="C47" s="22">
        <v>-5.6891255721751577E-3</v>
      </c>
    </row>
    <row r="48" spans="1:3">
      <c r="A48" s="22">
        <v>23</v>
      </c>
      <c r="B48" s="22">
        <v>80.995925739145974</v>
      </c>
      <c r="C48" s="22">
        <v>4.0742608540256242E-3</v>
      </c>
    </row>
    <row r="49" spans="1:3">
      <c r="A49" s="22">
        <v>24</v>
      </c>
      <c r="B49" s="22">
        <v>94.009184882405037</v>
      </c>
      <c r="C49" s="22">
        <v>-9.1848824050373423E-3</v>
      </c>
    </row>
    <row r="50" spans="1:3">
      <c r="A50" s="22">
        <v>25</v>
      </c>
      <c r="B50" s="22">
        <v>88.046790659965126</v>
      </c>
      <c r="C50" s="22">
        <v>-4.6790659965125769E-2</v>
      </c>
    </row>
    <row r="51" spans="1:3">
      <c r="A51" s="22">
        <v>26</v>
      </c>
      <c r="B51" s="22">
        <v>84.955065499443833</v>
      </c>
      <c r="C51" s="22">
        <v>4.4934500556166768E-2</v>
      </c>
    </row>
    <row r="52" spans="1:3">
      <c r="A52" s="22">
        <v>27</v>
      </c>
      <c r="B52" s="22">
        <v>91.059567213842612</v>
      </c>
      <c r="C52" s="22">
        <v>-5.9567213842612432E-2</v>
      </c>
    </row>
    <row r="53" spans="1:3">
      <c r="A53" s="22">
        <v>28</v>
      </c>
      <c r="B53" s="22">
        <v>90.03425540077842</v>
      </c>
      <c r="C53" s="22">
        <v>-3.4255400778420153E-2</v>
      </c>
    </row>
    <row r="54" spans="1:3">
      <c r="A54" s="22">
        <v>29</v>
      </c>
      <c r="B54" s="22">
        <v>87.068848010887223</v>
      </c>
      <c r="C54" s="22">
        <v>-1.0688480108872227</v>
      </c>
    </row>
    <row r="55" spans="1:3" ht="15" thickBot="1">
      <c r="A55" s="23">
        <v>30</v>
      </c>
      <c r="B55" s="23">
        <v>82.904441873315477</v>
      </c>
      <c r="C55" s="23">
        <v>-0.9044418733154771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5:D10"/>
  <sheetViews>
    <sheetView showGridLines="0" zoomScale="70" zoomScaleNormal="70" workbookViewId="0">
      <selection activeCell="D23" sqref="D23"/>
    </sheetView>
  </sheetViews>
  <sheetFormatPr defaultColWidth="9" defaultRowHeight="14.5"/>
  <cols>
    <col min="4" max="4" width="120.26953125" customWidth="1"/>
  </cols>
  <sheetData>
    <row r="5" spans="4:4" ht="26">
      <c r="D5" s="14" t="s">
        <v>42</v>
      </c>
    </row>
    <row r="6" spans="4:4" ht="21">
      <c r="D6" s="15"/>
    </row>
    <row r="7" spans="4:4" ht="63">
      <c r="D7" s="16" t="s">
        <v>43</v>
      </c>
    </row>
    <row r="8" spans="4:4" ht="42">
      <c r="D8" s="17" t="s">
        <v>44</v>
      </c>
    </row>
    <row r="9" spans="4:4" ht="21">
      <c r="D9" s="18"/>
    </row>
    <row r="10" spans="4:4" ht="21">
      <c r="D10" s="18" t="s">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4:G9"/>
  <sheetViews>
    <sheetView topLeftCell="C7" workbookViewId="0">
      <selection activeCell="C11" sqref="C11"/>
    </sheetView>
  </sheetViews>
  <sheetFormatPr defaultColWidth="9" defaultRowHeight="14.5"/>
  <cols>
    <col min="4" max="4" width="111" customWidth="1"/>
    <col min="5" max="5" width="29.36328125" customWidth="1"/>
    <col min="6" max="6" width="59" style="9" customWidth="1"/>
    <col min="7" max="7" width="27.453125" customWidth="1"/>
  </cols>
  <sheetData>
    <row r="4" spans="4:7">
      <c r="D4" s="1" t="s">
        <v>46</v>
      </c>
    </row>
    <row r="5" spans="4:7">
      <c r="D5" s="3"/>
    </row>
    <row r="6" spans="4:7" ht="66" customHeight="1">
      <c r="D6" s="3" t="s">
        <v>47</v>
      </c>
      <c r="E6" s="10">
        <f>AVERAGE('Student Data'!I3:I32)</f>
        <v>86.9</v>
      </c>
      <c r="F6" s="11" t="s">
        <v>48</v>
      </c>
    </row>
    <row r="7" spans="4:7" ht="66" customHeight="1">
      <c r="D7" s="3"/>
      <c r="E7" s="10" t="s">
        <v>49</v>
      </c>
      <c r="F7" s="12" t="s">
        <v>50</v>
      </c>
    </row>
    <row r="8" spans="4:7" ht="150" customHeight="1">
      <c r="D8" s="5" t="s">
        <v>51</v>
      </c>
      <c r="E8" s="10">
        <f>MAX('Student Data'!E3:E32)-MIN('Student Data'!E3:E32)</f>
        <v>13</v>
      </c>
      <c r="F8" s="13">
        <f>MAX('Student Data'!F3:F32)-MIN('Student Data'!F3:'Student Data'!E3:E32)</f>
        <v>88</v>
      </c>
      <c r="G8" s="12" t="s">
        <v>52</v>
      </c>
    </row>
    <row r="9" spans="4:7" ht="29">
      <c r="D9" s="7" t="s">
        <v>53</v>
      </c>
      <c r="E9">
        <f>STDEV('Student Data'!H3:H32)</f>
        <v>4.3497919094104276</v>
      </c>
      <c r="F9" s="12" t="s">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32"/>
  <sheetViews>
    <sheetView topLeftCell="B11" zoomScale="90" zoomScaleNormal="90" workbookViewId="0">
      <selection activeCell="K11" sqref="K11"/>
    </sheetView>
  </sheetViews>
  <sheetFormatPr defaultColWidth="9" defaultRowHeight="14.5"/>
  <cols>
    <col min="2" max="2" width="12.26953125" customWidth="1"/>
    <col min="4" max="4" width="9.81640625" customWidth="1"/>
    <col min="5" max="5" width="19.453125" customWidth="1"/>
    <col min="6" max="6" width="16.81640625" customWidth="1"/>
    <col min="7" max="8" width="14.7265625" customWidth="1"/>
    <col min="9" max="9" width="15.81640625" customWidth="1"/>
    <col min="10" max="10" width="13.453125" customWidth="1"/>
    <col min="11" max="11" width="19.36328125" customWidth="1"/>
    <col min="12" max="12" width="27.453125" customWidth="1"/>
  </cols>
  <sheetData>
    <row r="2" spans="2:14" ht="43.5">
      <c r="B2" s="19" t="s">
        <v>0</v>
      </c>
      <c r="C2" s="19" t="s">
        <v>1</v>
      </c>
      <c r="D2" s="19" t="s">
        <v>2</v>
      </c>
      <c r="E2" s="19" t="s">
        <v>3</v>
      </c>
      <c r="F2" s="19" t="s">
        <v>4</v>
      </c>
      <c r="G2" s="19" t="s">
        <v>5</v>
      </c>
      <c r="H2" s="28" t="s">
        <v>92</v>
      </c>
      <c r="I2" s="28" t="s">
        <v>97</v>
      </c>
      <c r="J2" s="19" t="s">
        <v>6</v>
      </c>
      <c r="K2" s="28" t="s">
        <v>8</v>
      </c>
      <c r="L2" s="19" t="s">
        <v>7</v>
      </c>
      <c r="M2" s="19" t="s">
        <v>41</v>
      </c>
      <c r="N2" s="19" t="s">
        <v>96</v>
      </c>
    </row>
    <row r="3" spans="2:14">
      <c r="B3" s="20" t="s">
        <v>9</v>
      </c>
      <c r="C3" s="20">
        <v>18</v>
      </c>
      <c r="D3" s="20" t="s">
        <v>10</v>
      </c>
      <c r="E3" s="20">
        <v>12</v>
      </c>
      <c r="F3" s="20">
        <v>90</v>
      </c>
      <c r="G3" s="20">
        <v>3.5</v>
      </c>
      <c r="H3" s="20">
        <f t="shared" ref="H3:H32" si="0">F3</f>
        <v>90</v>
      </c>
      <c r="I3" s="20">
        <f t="shared" ref="I3:I32" si="1">G3</f>
        <v>3.5</v>
      </c>
      <c r="J3" s="20">
        <v>78</v>
      </c>
      <c r="K3" s="20">
        <f t="shared" ref="K3:K32" si="2">N3</f>
        <v>4</v>
      </c>
      <c r="L3" s="20">
        <v>85</v>
      </c>
      <c r="M3" s="21">
        <f>E3</f>
        <v>12</v>
      </c>
      <c r="N3" s="20">
        <v>4</v>
      </c>
    </row>
    <row r="4" spans="2:14">
      <c r="B4" s="20" t="s">
        <v>11</v>
      </c>
      <c r="C4" s="20">
        <v>20</v>
      </c>
      <c r="D4" s="20" t="s">
        <v>12</v>
      </c>
      <c r="E4" s="20">
        <v>15</v>
      </c>
      <c r="F4" s="20">
        <v>85</v>
      </c>
      <c r="G4" s="20">
        <v>3.8</v>
      </c>
      <c r="H4" s="20">
        <f t="shared" si="0"/>
        <v>85</v>
      </c>
      <c r="I4" s="20">
        <f t="shared" si="1"/>
        <v>3.8</v>
      </c>
      <c r="J4" s="20">
        <v>82</v>
      </c>
      <c r="K4" s="20">
        <f t="shared" si="2"/>
        <v>2</v>
      </c>
      <c r="L4" s="20">
        <v>89</v>
      </c>
      <c r="M4" s="21">
        <f>E4</f>
        <v>15</v>
      </c>
      <c r="N4" s="20">
        <v>2</v>
      </c>
    </row>
    <row r="5" spans="2:14">
      <c r="B5" s="20" t="s">
        <v>13</v>
      </c>
      <c r="C5" s="20">
        <v>19</v>
      </c>
      <c r="D5" s="20" t="s">
        <v>10</v>
      </c>
      <c r="E5" s="20">
        <v>8</v>
      </c>
      <c r="F5" s="20">
        <v>95</v>
      </c>
      <c r="G5" s="20">
        <v>3.2</v>
      </c>
      <c r="H5" s="20">
        <f t="shared" si="0"/>
        <v>95</v>
      </c>
      <c r="I5" s="20">
        <f t="shared" si="1"/>
        <v>3.2</v>
      </c>
      <c r="J5" s="20">
        <v>75</v>
      </c>
      <c r="K5" s="20">
        <f t="shared" si="2"/>
        <v>6</v>
      </c>
      <c r="L5" s="20">
        <v>80</v>
      </c>
      <c r="M5" s="21">
        <f>E5</f>
        <v>8</v>
      </c>
      <c r="N5" s="20">
        <v>6</v>
      </c>
    </row>
    <row r="6" spans="2:14">
      <c r="B6" s="20" t="s">
        <v>14</v>
      </c>
      <c r="C6" s="20">
        <v>21</v>
      </c>
      <c r="D6" s="20" t="s">
        <v>12</v>
      </c>
      <c r="E6" s="20">
        <v>20</v>
      </c>
      <c r="F6" s="20">
        <v>80</v>
      </c>
      <c r="G6" s="20">
        <v>3.7</v>
      </c>
      <c r="H6" s="20">
        <f t="shared" si="0"/>
        <v>80</v>
      </c>
      <c r="I6" s="20">
        <f t="shared" si="1"/>
        <v>3.7</v>
      </c>
      <c r="J6" s="20">
        <v>88</v>
      </c>
      <c r="K6" s="20">
        <f t="shared" si="2"/>
        <v>3</v>
      </c>
      <c r="L6" s="20">
        <v>92</v>
      </c>
      <c r="M6" s="21">
        <f>E6</f>
        <v>20</v>
      </c>
      <c r="N6" s="20">
        <v>3</v>
      </c>
    </row>
    <row r="7" spans="2:14">
      <c r="B7" s="20" t="s">
        <v>15</v>
      </c>
      <c r="C7" s="20">
        <v>18</v>
      </c>
      <c r="D7" s="20" t="s">
        <v>10</v>
      </c>
      <c r="E7" s="20">
        <v>10</v>
      </c>
      <c r="F7" s="20">
        <v>93</v>
      </c>
      <c r="G7" s="20">
        <v>3.4</v>
      </c>
      <c r="H7" s="20">
        <f t="shared" si="0"/>
        <v>93</v>
      </c>
      <c r="I7" s="20">
        <f t="shared" si="1"/>
        <v>3.4</v>
      </c>
      <c r="J7" s="20">
        <v>81</v>
      </c>
      <c r="K7" s="20">
        <f t="shared" si="2"/>
        <v>5</v>
      </c>
      <c r="L7" s="20">
        <v>87</v>
      </c>
      <c r="M7" s="21">
        <f>E7</f>
        <v>10</v>
      </c>
      <c r="N7" s="20">
        <v>5</v>
      </c>
    </row>
    <row r="8" spans="2:14">
      <c r="B8" s="20" t="s">
        <v>16</v>
      </c>
      <c r="C8" s="20">
        <v>19</v>
      </c>
      <c r="D8" s="20" t="s">
        <v>12</v>
      </c>
      <c r="E8" s="20">
        <v>16</v>
      </c>
      <c r="F8" s="20">
        <v>88</v>
      </c>
      <c r="G8" s="20">
        <v>3.9</v>
      </c>
      <c r="H8" s="20">
        <f t="shared" si="0"/>
        <v>88</v>
      </c>
      <c r="I8" s="20">
        <f t="shared" si="1"/>
        <v>3.9</v>
      </c>
      <c r="J8" s="20">
        <v>85</v>
      </c>
      <c r="K8" s="20">
        <f t="shared" si="2"/>
        <v>1</v>
      </c>
      <c r="L8" s="20">
        <v>91</v>
      </c>
      <c r="M8" s="21">
        <f>E8</f>
        <v>16</v>
      </c>
      <c r="N8" s="20">
        <v>1</v>
      </c>
    </row>
    <row r="9" spans="2:14">
      <c r="B9" s="20" t="s">
        <v>17</v>
      </c>
      <c r="C9" s="20">
        <v>20</v>
      </c>
      <c r="D9" s="20" t="s">
        <v>10</v>
      </c>
      <c r="E9" s="20">
        <v>14</v>
      </c>
      <c r="F9" s="20">
        <v>87</v>
      </c>
      <c r="G9" s="20">
        <v>3.6</v>
      </c>
      <c r="H9" s="20">
        <f t="shared" si="0"/>
        <v>87</v>
      </c>
      <c r="I9" s="20">
        <f t="shared" si="1"/>
        <v>3.6</v>
      </c>
      <c r="J9" s="20">
        <v>84</v>
      </c>
      <c r="K9" s="20">
        <f t="shared" si="2"/>
        <v>4</v>
      </c>
      <c r="L9" s="20">
        <v>90</v>
      </c>
      <c r="M9" s="21">
        <f>E9</f>
        <v>14</v>
      </c>
      <c r="N9" s="20">
        <v>4</v>
      </c>
    </row>
    <row r="10" spans="2:14">
      <c r="B10" s="20" t="s">
        <v>18</v>
      </c>
      <c r="C10" s="20">
        <v>21</v>
      </c>
      <c r="D10" s="20" t="s">
        <v>12</v>
      </c>
      <c r="E10" s="20">
        <v>7</v>
      </c>
      <c r="F10" s="20">
        <v>92</v>
      </c>
      <c r="G10" s="20">
        <v>3.1</v>
      </c>
      <c r="H10" s="20">
        <f t="shared" si="0"/>
        <v>92</v>
      </c>
      <c r="I10" s="20">
        <f t="shared" si="1"/>
        <v>3.1</v>
      </c>
      <c r="J10" s="20">
        <v>74</v>
      </c>
      <c r="K10" s="20">
        <f t="shared" si="2"/>
        <v>7</v>
      </c>
      <c r="L10" s="20">
        <v>79</v>
      </c>
      <c r="M10" s="21">
        <f>E10</f>
        <v>7</v>
      </c>
      <c r="N10" s="20">
        <v>7</v>
      </c>
    </row>
    <row r="11" spans="2:14">
      <c r="B11" s="20" t="s">
        <v>19</v>
      </c>
      <c r="C11" s="20">
        <v>19</v>
      </c>
      <c r="D11" s="20" t="s">
        <v>10</v>
      </c>
      <c r="E11" s="20">
        <v>11</v>
      </c>
      <c r="F11" s="20">
        <v>89</v>
      </c>
      <c r="G11" s="20">
        <v>3.3</v>
      </c>
      <c r="H11" s="20">
        <f t="shared" si="0"/>
        <v>89</v>
      </c>
      <c r="I11" s="20">
        <f t="shared" si="1"/>
        <v>3.3</v>
      </c>
      <c r="J11" s="20">
        <v>77</v>
      </c>
      <c r="K11" s="20">
        <f t="shared" si="2"/>
        <v>5</v>
      </c>
      <c r="L11" s="20">
        <v>83</v>
      </c>
      <c r="M11" s="21">
        <f>E11</f>
        <v>11</v>
      </c>
      <c r="N11" s="20">
        <v>5</v>
      </c>
    </row>
    <row r="12" spans="2:14">
      <c r="B12" s="20" t="s">
        <v>20</v>
      </c>
      <c r="C12" s="20">
        <v>22</v>
      </c>
      <c r="D12" s="20" t="s">
        <v>12</v>
      </c>
      <c r="E12" s="20">
        <v>18</v>
      </c>
      <c r="F12" s="20">
        <v>86</v>
      </c>
      <c r="G12" s="20">
        <v>3.8</v>
      </c>
      <c r="H12" s="20">
        <f t="shared" si="0"/>
        <v>86</v>
      </c>
      <c r="I12" s="20">
        <f t="shared" si="1"/>
        <v>3.8</v>
      </c>
      <c r="J12" s="20">
        <v>86</v>
      </c>
      <c r="K12" s="20">
        <f t="shared" si="2"/>
        <v>2</v>
      </c>
      <c r="L12" s="20">
        <v>91</v>
      </c>
      <c r="M12" s="21">
        <f>E12</f>
        <v>18</v>
      </c>
      <c r="N12" s="20">
        <v>2</v>
      </c>
    </row>
    <row r="13" spans="2:14">
      <c r="B13" s="20" t="s">
        <v>21</v>
      </c>
      <c r="C13" s="20">
        <v>20</v>
      </c>
      <c r="D13" s="20" t="s">
        <v>10</v>
      </c>
      <c r="E13" s="20">
        <v>13</v>
      </c>
      <c r="F13" s="20">
        <v>88</v>
      </c>
      <c r="G13" s="20">
        <v>3.6</v>
      </c>
      <c r="H13" s="20">
        <f t="shared" si="0"/>
        <v>88</v>
      </c>
      <c r="I13" s="20">
        <f t="shared" si="1"/>
        <v>3.6</v>
      </c>
      <c r="J13" s="20">
        <v>83</v>
      </c>
      <c r="K13" s="20">
        <f t="shared" si="2"/>
        <v>3</v>
      </c>
      <c r="L13" s="20">
        <v>88</v>
      </c>
      <c r="M13" s="21">
        <f>E13</f>
        <v>13</v>
      </c>
      <c r="N13" s="20">
        <v>3</v>
      </c>
    </row>
    <row r="14" spans="2:14">
      <c r="B14" s="20" t="s">
        <v>22</v>
      </c>
      <c r="C14" s="20">
        <v>19</v>
      </c>
      <c r="D14" s="20" t="s">
        <v>12</v>
      </c>
      <c r="E14" s="20">
        <v>16</v>
      </c>
      <c r="F14" s="20">
        <v>91</v>
      </c>
      <c r="G14" s="20">
        <v>3.5</v>
      </c>
      <c r="H14" s="20">
        <f t="shared" si="0"/>
        <v>91</v>
      </c>
      <c r="I14" s="20">
        <f t="shared" si="1"/>
        <v>3.5</v>
      </c>
      <c r="J14" s="20">
        <v>85</v>
      </c>
      <c r="K14" s="20">
        <f t="shared" si="2"/>
        <v>4</v>
      </c>
      <c r="L14" s="20">
        <v>90</v>
      </c>
      <c r="M14" s="21">
        <f>E14</f>
        <v>16</v>
      </c>
      <c r="N14" s="20">
        <v>4</v>
      </c>
    </row>
    <row r="15" spans="2:14">
      <c r="B15" s="20" t="s">
        <v>23</v>
      </c>
      <c r="C15" s="20">
        <v>18</v>
      </c>
      <c r="D15" s="20" t="s">
        <v>10</v>
      </c>
      <c r="E15" s="20">
        <v>9</v>
      </c>
      <c r="F15" s="20">
        <v>94</v>
      </c>
      <c r="G15" s="20">
        <v>3.3</v>
      </c>
      <c r="H15" s="20">
        <f t="shared" si="0"/>
        <v>94</v>
      </c>
      <c r="I15" s="20">
        <f t="shared" si="1"/>
        <v>3.3</v>
      </c>
      <c r="J15" s="20">
        <v>79</v>
      </c>
      <c r="K15" s="20">
        <f t="shared" si="2"/>
        <v>5</v>
      </c>
      <c r="L15" s="20">
        <v>82</v>
      </c>
      <c r="M15" s="21">
        <f>E15</f>
        <v>9</v>
      </c>
      <c r="N15" s="20">
        <v>5</v>
      </c>
    </row>
    <row r="16" spans="2:14">
      <c r="B16" s="20" t="s">
        <v>24</v>
      </c>
      <c r="C16" s="20">
        <v>21</v>
      </c>
      <c r="D16" s="20" t="s">
        <v>12</v>
      </c>
      <c r="E16" s="20">
        <v>12</v>
      </c>
      <c r="F16" s="20">
        <v>87</v>
      </c>
      <c r="G16" s="20">
        <v>3.7</v>
      </c>
      <c r="H16" s="20">
        <f t="shared" si="0"/>
        <v>87</v>
      </c>
      <c r="I16" s="20">
        <f t="shared" si="1"/>
        <v>3.7</v>
      </c>
      <c r="J16" s="20">
        <v>82</v>
      </c>
      <c r="K16" s="20">
        <f t="shared" si="2"/>
        <v>2</v>
      </c>
      <c r="L16" s="20">
        <v>86</v>
      </c>
      <c r="M16" s="21">
        <f>E16</f>
        <v>12</v>
      </c>
      <c r="N16" s="20">
        <v>2</v>
      </c>
    </row>
    <row r="17" spans="2:14">
      <c r="B17" s="20" t="s">
        <v>25</v>
      </c>
      <c r="C17" s="20">
        <v>22</v>
      </c>
      <c r="D17" s="20" t="s">
        <v>10</v>
      </c>
      <c r="E17" s="20">
        <v>10</v>
      </c>
      <c r="F17" s="20">
        <v>85</v>
      </c>
      <c r="G17" s="20">
        <v>3.2</v>
      </c>
      <c r="H17" s="20">
        <f t="shared" si="0"/>
        <v>85</v>
      </c>
      <c r="I17" s="20">
        <f t="shared" si="1"/>
        <v>3.2</v>
      </c>
      <c r="J17" s="20">
        <v>78</v>
      </c>
      <c r="K17" s="20">
        <f t="shared" si="2"/>
        <v>6</v>
      </c>
      <c r="L17" s="20">
        <v>81</v>
      </c>
      <c r="M17" s="21">
        <f>E17</f>
        <v>10</v>
      </c>
      <c r="N17" s="20">
        <v>6</v>
      </c>
    </row>
    <row r="18" spans="2:14">
      <c r="B18" s="20" t="s">
        <v>26</v>
      </c>
      <c r="C18" s="20">
        <v>19</v>
      </c>
      <c r="D18" s="20" t="s">
        <v>12</v>
      </c>
      <c r="E18" s="20">
        <v>14</v>
      </c>
      <c r="F18" s="20">
        <v>89</v>
      </c>
      <c r="G18" s="20">
        <v>3.8</v>
      </c>
      <c r="H18" s="20">
        <f t="shared" si="0"/>
        <v>89</v>
      </c>
      <c r="I18" s="20">
        <f t="shared" si="1"/>
        <v>3.8</v>
      </c>
      <c r="J18" s="20">
        <v>87</v>
      </c>
      <c r="K18" s="20">
        <f t="shared" si="2"/>
        <v>3</v>
      </c>
      <c r="L18" s="20">
        <v>92</v>
      </c>
      <c r="M18" s="21">
        <f>E18</f>
        <v>14</v>
      </c>
      <c r="N18" s="20">
        <v>3</v>
      </c>
    </row>
    <row r="19" spans="2:14">
      <c r="B19" s="20" t="s">
        <v>27</v>
      </c>
      <c r="C19" s="20">
        <v>20</v>
      </c>
      <c r="D19" s="20" t="s">
        <v>10</v>
      </c>
      <c r="E19" s="20">
        <v>11</v>
      </c>
      <c r="F19" s="20">
        <v>93</v>
      </c>
      <c r="G19" s="20">
        <v>3.4</v>
      </c>
      <c r="H19" s="20">
        <f t="shared" si="0"/>
        <v>93</v>
      </c>
      <c r="I19" s="20">
        <f t="shared" si="1"/>
        <v>3.4</v>
      </c>
      <c r="J19" s="20">
        <v>81</v>
      </c>
      <c r="K19" s="20">
        <f t="shared" si="2"/>
        <v>4</v>
      </c>
      <c r="L19" s="20">
        <v>86</v>
      </c>
      <c r="M19" s="21">
        <f>E19</f>
        <v>11</v>
      </c>
      <c r="N19" s="20">
        <v>4</v>
      </c>
    </row>
    <row r="20" spans="2:14">
      <c r="B20" s="20" t="s">
        <v>28</v>
      </c>
      <c r="C20" s="20">
        <v>21</v>
      </c>
      <c r="D20" s="20" t="s">
        <v>12</v>
      </c>
      <c r="E20" s="20">
        <v>18</v>
      </c>
      <c r="F20" s="20">
        <v>86</v>
      </c>
      <c r="G20" s="20">
        <v>3.9</v>
      </c>
      <c r="H20" s="20">
        <f t="shared" si="0"/>
        <v>86</v>
      </c>
      <c r="I20" s="20">
        <f t="shared" si="1"/>
        <v>3.9</v>
      </c>
      <c r="J20" s="20">
        <v>88</v>
      </c>
      <c r="K20" s="20">
        <f t="shared" si="2"/>
        <v>1</v>
      </c>
      <c r="L20" s="20">
        <v>93</v>
      </c>
      <c r="M20" s="21">
        <f>E20</f>
        <v>18</v>
      </c>
      <c r="N20" s="20">
        <v>1</v>
      </c>
    </row>
    <row r="21" spans="2:14">
      <c r="B21" s="20" t="s">
        <v>29</v>
      </c>
      <c r="C21" s="20">
        <v>22</v>
      </c>
      <c r="D21" s="20" t="s">
        <v>10</v>
      </c>
      <c r="E21" s="20">
        <v>15</v>
      </c>
      <c r="F21" s="20">
        <v>90</v>
      </c>
      <c r="G21" s="20">
        <v>3.6</v>
      </c>
      <c r="H21" s="20">
        <f t="shared" si="0"/>
        <v>90</v>
      </c>
      <c r="I21" s="20">
        <f t="shared" si="1"/>
        <v>3.6</v>
      </c>
      <c r="J21" s="20">
        <v>84</v>
      </c>
      <c r="K21" s="20">
        <f t="shared" si="2"/>
        <v>5</v>
      </c>
      <c r="L21" s="20">
        <v>89</v>
      </c>
      <c r="M21" s="21">
        <f>E21</f>
        <v>15</v>
      </c>
      <c r="N21" s="20">
        <v>5</v>
      </c>
    </row>
    <row r="22" spans="2:14">
      <c r="B22" s="20" t="s">
        <v>30</v>
      </c>
      <c r="C22" s="20">
        <v>18</v>
      </c>
      <c r="D22" s="20" t="s">
        <v>12</v>
      </c>
      <c r="E22" s="20">
        <v>7</v>
      </c>
      <c r="F22" s="20">
        <v>84</v>
      </c>
      <c r="G22" s="20">
        <v>3.1</v>
      </c>
      <c r="H22" s="20">
        <f t="shared" si="0"/>
        <v>84</v>
      </c>
      <c r="I22" s="20">
        <f t="shared" si="1"/>
        <v>3.1</v>
      </c>
      <c r="J22" s="20">
        <v>73</v>
      </c>
      <c r="K22" s="20">
        <f t="shared" si="2"/>
        <v>6</v>
      </c>
      <c r="L22" s="20">
        <v>78</v>
      </c>
      <c r="M22" s="21">
        <f>E22</f>
        <v>7</v>
      </c>
      <c r="N22" s="20">
        <v>6</v>
      </c>
    </row>
    <row r="23" spans="2:14">
      <c r="B23" s="20" t="s">
        <v>31</v>
      </c>
      <c r="C23" s="20">
        <v>19</v>
      </c>
      <c r="D23" s="20" t="s">
        <v>10</v>
      </c>
      <c r="E23" s="20">
        <v>17</v>
      </c>
      <c r="F23" s="20">
        <v>88</v>
      </c>
      <c r="G23" s="20">
        <v>3.5</v>
      </c>
      <c r="H23" s="20">
        <f t="shared" si="0"/>
        <v>88</v>
      </c>
      <c r="I23" s="20">
        <f t="shared" si="1"/>
        <v>3.5</v>
      </c>
      <c r="J23" s="20">
        <v>86</v>
      </c>
      <c r="K23" s="20">
        <f t="shared" si="2"/>
        <v>2</v>
      </c>
      <c r="L23" s="20">
        <v>91</v>
      </c>
      <c r="M23" s="21">
        <f>E23</f>
        <v>17</v>
      </c>
      <c r="N23" s="20">
        <v>2</v>
      </c>
    </row>
    <row r="24" spans="2:14">
      <c r="B24" s="20" t="s">
        <v>32</v>
      </c>
      <c r="C24" s="20">
        <v>20</v>
      </c>
      <c r="D24" s="20" t="s">
        <v>12</v>
      </c>
      <c r="E24" s="20">
        <v>12</v>
      </c>
      <c r="F24" s="20">
        <v>89</v>
      </c>
      <c r="G24" s="20">
        <v>3.7</v>
      </c>
      <c r="H24" s="20">
        <f t="shared" si="0"/>
        <v>89</v>
      </c>
      <c r="I24" s="20">
        <f t="shared" si="1"/>
        <v>3.7</v>
      </c>
      <c r="J24" s="20">
        <v>82</v>
      </c>
      <c r="K24" s="20">
        <f t="shared" si="2"/>
        <v>3</v>
      </c>
      <c r="L24" s="20">
        <v>87</v>
      </c>
      <c r="M24" s="21">
        <f>E24</f>
        <v>12</v>
      </c>
      <c r="N24" s="20">
        <v>3</v>
      </c>
    </row>
    <row r="25" spans="2:14">
      <c r="B25" s="20" t="s">
        <v>33</v>
      </c>
      <c r="C25" s="20">
        <v>21</v>
      </c>
      <c r="D25" s="20" t="s">
        <v>10</v>
      </c>
      <c r="E25" s="20">
        <v>8</v>
      </c>
      <c r="F25" s="20">
        <v>92</v>
      </c>
      <c r="G25" s="20">
        <v>3.2</v>
      </c>
      <c r="H25" s="20">
        <f t="shared" si="0"/>
        <v>92</v>
      </c>
      <c r="I25" s="20">
        <f t="shared" si="1"/>
        <v>3.2</v>
      </c>
      <c r="J25" s="20">
        <v>76</v>
      </c>
      <c r="K25" s="20">
        <f t="shared" si="2"/>
        <v>7</v>
      </c>
      <c r="L25" s="20">
        <v>81</v>
      </c>
      <c r="M25" s="21">
        <f>E25</f>
        <v>8</v>
      </c>
      <c r="N25" s="20">
        <v>7</v>
      </c>
    </row>
    <row r="26" spans="2:14">
      <c r="B26" s="20" t="s">
        <v>34</v>
      </c>
      <c r="C26" s="20">
        <v>19</v>
      </c>
      <c r="D26" s="20" t="s">
        <v>12</v>
      </c>
      <c r="E26" s="20">
        <v>19</v>
      </c>
      <c r="F26" s="20">
        <v>85</v>
      </c>
      <c r="G26" s="20">
        <v>3.9</v>
      </c>
      <c r="H26" s="20">
        <f t="shared" si="0"/>
        <v>85</v>
      </c>
      <c r="I26" s="20">
        <f t="shared" si="1"/>
        <v>3.9</v>
      </c>
      <c r="J26" s="20">
        <v>89</v>
      </c>
      <c r="K26" s="20">
        <f t="shared" si="2"/>
        <v>1</v>
      </c>
      <c r="L26" s="20">
        <v>94</v>
      </c>
      <c r="M26" s="21">
        <f>E26</f>
        <v>19</v>
      </c>
      <c r="N26" s="20">
        <v>1</v>
      </c>
    </row>
    <row r="27" spans="2:14">
      <c r="B27" s="20" t="s">
        <v>35</v>
      </c>
      <c r="C27" s="20">
        <v>20</v>
      </c>
      <c r="D27" s="20" t="s">
        <v>10</v>
      </c>
      <c r="E27" s="20">
        <v>13</v>
      </c>
      <c r="F27" s="20">
        <v>91</v>
      </c>
      <c r="G27" s="20">
        <v>3.6</v>
      </c>
      <c r="H27" s="20">
        <f t="shared" si="0"/>
        <v>91</v>
      </c>
      <c r="I27" s="20">
        <f t="shared" si="1"/>
        <v>3.6</v>
      </c>
      <c r="J27" s="20">
        <v>83</v>
      </c>
      <c r="K27" s="20">
        <f t="shared" si="2"/>
        <v>4</v>
      </c>
      <c r="L27" s="20">
        <v>88</v>
      </c>
      <c r="M27" s="21">
        <f>E27</f>
        <v>13</v>
      </c>
      <c r="N27" s="20">
        <v>4</v>
      </c>
    </row>
    <row r="28" spans="2:14">
      <c r="B28" s="20" t="s">
        <v>36</v>
      </c>
      <c r="C28" s="20">
        <v>18</v>
      </c>
      <c r="D28" s="20" t="s">
        <v>12</v>
      </c>
      <c r="E28" s="20">
        <v>10</v>
      </c>
      <c r="F28" s="20">
        <v>87</v>
      </c>
      <c r="G28" s="20">
        <v>3.4</v>
      </c>
      <c r="H28" s="20">
        <f t="shared" si="0"/>
        <v>87</v>
      </c>
      <c r="I28" s="20">
        <f t="shared" si="1"/>
        <v>3.4</v>
      </c>
      <c r="J28" s="20">
        <v>80</v>
      </c>
      <c r="K28" s="20">
        <f t="shared" si="2"/>
        <v>5</v>
      </c>
      <c r="L28" s="20">
        <v>85</v>
      </c>
      <c r="M28" s="21">
        <f>E28</f>
        <v>10</v>
      </c>
      <c r="N28" s="20">
        <v>5</v>
      </c>
    </row>
    <row r="29" spans="2:14">
      <c r="B29" s="20" t="s">
        <v>37</v>
      </c>
      <c r="C29" s="20">
        <v>22</v>
      </c>
      <c r="D29" s="20" t="s">
        <v>10</v>
      </c>
      <c r="E29" s="20">
        <v>14</v>
      </c>
      <c r="F29" s="20">
        <v>90</v>
      </c>
      <c r="G29" s="20">
        <v>3.8</v>
      </c>
      <c r="H29" s="20">
        <f t="shared" si="0"/>
        <v>90</v>
      </c>
      <c r="I29" s="20">
        <f t="shared" si="1"/>
        <v>3.8</v>
      </c>
      <c r="J29" s="20">
        <v>86</v>
      </c>
      <c r="K29" s="20">
        <f t="shared" si="2"/>
        <v>3</v>
      </c>
      <c r="L29" s="20">
        <v>91</v>
      </c>
      <c r="M29" s="21">
        <f>E29</f>
        <v>14</v>
      </c>
      <c r="N29" s="20">
        <v>3</v>
      </c>
    </row>
    <row r="30" spans="2:14">
      <c r="B30" s="20" t="s">
        <v>38</v>
      </c>
      <c r="C30" s="20">
        <v>19</v>
      </c>
      <c r="D30" s="20" t="s">
        <v>12</v>
      </c>
      <c r="E30" s="20">
        <v>16</v>
      </c>
      <c r="F30" s="20">
        <v>89</v>
      </c>
      <c r="G30" s="20">
        <v>3.5</v>
      </c>
      <c r="H30" s="20">
        <f t="shared" si="0"/>
        <v>89</v>
      </c>
      <c r="I30" s="20">
        <f t="shared" si="1"/>
        <v>3.5</v>
      </c>
      <c r="J30" s="20">
        <v>85</v>
      </c>
      <c r="K30" s="20">
        <f t="shared" si="2"/>
        <v>2</v>
      </c>
      <c r="L30" s="20">
        <v>90</v>
      </c>
      <c r="M30" s="21">
        <f>E30</f>
        <v>16</v>
      </c>
      <c r="N30" s="20">
        <v>2</v>
      </c>
    </row>
    <row r="31" spans="2:14">
      <c r="B31" s="20" t="s">
        <v>39</v>
      </c>
      <c r="C31" s="20">
        <v>21</v>
      </c>
      <c r="D31" s="20" t="s">
        <v>10</v>
      </c>
      <c r="E31" s="20">
        <v>11</v>
      </c>
      <c r="F31" s="20">
        <v>93</v>
      </c>
      <c r="G31" s="20">
        <v>3.7</v>
      </c>
      <c r="H31" s="20">
        <f t="shared" si="0"/>
        <v>93</v>
      </c>
      <c r="I31" s="20">
        <f t="shared" si="1"/>
        <v>3.7</v>
      </c>
      <c r="J31" s="20">
        <v>82</v>
      </c>
      <c r="K31" s="20">
        <f t="shared" si="2"/>
        <v>6</v>
      </c>
      <c r="L31" s="20">
        <v>86</v>
      </c>
      <c r="M31" s="21">
        <f>E31</f>
        <v>11</v>
      </c>
      <c r="N31" s="20">
        <v>6</v>
      </c>
    </row>
    <row r="32" spans="2:14">
      <c r="B32" s="20" t="s">
        <v>40</v>
      </c>
      <c r="C32" s="20">
        <v>20</v>
      </c>
      <c r="D32" s="20" t="s">
        <v>12</v>
      </c>
      <c r="E32" s="20">
        <v>12</v>
      </c>
      <c r="F32" s="20">
        <v>85</v>
      </c>
      <c r="G32" s="20">
        <v>3.3</v>
      </c>
      <c r="H32" s="20">
        <f t="shared" si="0"/>
        <v>85</v>
      </c>
      <c r="I32" s="20">
        <f t="shared" si="1"/>
        <v>3.3</v>
      </c>
      <c r="J32" s="20">
        <v>78</v>
      </c>
      <c r="K32" s="20">
        <f t="shared" si="2"/>
        <v>5</v>
      </c>
      <c r="L32" s="20">
        <v>82</v>
      </c>
      <c r="M32" s="21">
        <f>E32</f>
        <v>12</v>
      </c>
      <c r="N32" s="20">
        <v>5</v>
      </c>
    </row>
  </sheetData>
  <conditionalFormatting sqref="E3:E32">
    <cfRule type="iconSet" priority="2">
      <iconSet iconSet="3Arrows">
        <cfvo type="percent" val="0"/>
        <cfvo type="percent" val="33"/>
        <cfvo type="percent" val="67"/>
      </iconSet>
    </cfRule>
  </conditionalFormatting>
  <conditionalFormatting sqref="F3:F32">
    <cfRule type="iconSet" priority="1">
      <iconSet iconSet="3Arrows">
        <cfvo type="percent" val="0"/>
        <cfvo type="percent" val="33"/>
        <cfvo type="percent" val="67"/>
      </iconSet>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D4:F8"/>
  <sheetViews>
    <sheetView topLeftCell="D1" workbookViewId="0">
      <selection activeCell="F2" sqref="F2"/>
    </sheetView>
  </sheetViews>
  <sheetFormatPr defaultColWidth="9" defaultRowHeight="14.5"/>
  <cols>
    <col min="4" max="4" width="97.90625" style="9" customWidth="1"/>
    <col min="6" max="6" width="56.08984375" customWidth="1"/>
  </cols>
  <sheetData>
    <row r="4" spans="4:6">
      <c r="D4" s="29" t="s">
        <v>59</v>
      </c>
      <c r="E4" s="2"/>
    </row>
    <row r="5" spans="4:6">
      <c r="D5" s="30"/>
      <c r="E5" s="4"/>
    </row>
    <row r="6" spans="4:6" ht="58">
      <c r="D6" s="30" t="s">
        <v>60</v>
      </c>
      <c r="E6" s="4"/>
      <c r="F6" s="27" t="s">
        <v>101</v>
      </c>
    </row>
    <row r="7" spans="4:6" ht="72.5">
      <c r="D7" s="31" t="s">
        <v>61</v>
      </c>
      <c r="E7" s="6"/>
      <c r="F7" s="27" t="s">
        <v>103</v>
      </c>
    </row>
    <row r="8" spans="4:6" ht="58">
      <c r="D8" s="32" t="s">
        <v>62</v>
      </c>
      <c r="E8" s="8"/>
      <c r="F8" s="27" t="s">
        <v>102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9BC92-958F-4FCF-B20C-52C6869BCFD8}">
  <dimension ref="A1:C3"/>
  <sheetViews>
    <sheetView workbookViewId="0">
      <selection activeCell="C9" sqref="C9"/>
    </sheetView>
  </sheetViews>
  <sheetFormatPr defaultRowHeight="14.5"/>
  <sheetData>
    <row r="1" spans="1:3">
      <c r="A1" s="24"/>
      <c r="B1" s="24" t="s">
        <v>94</v>
      </c>
      <c r="C1" s="24" t="s">
        <v>95</v>
      </c>
    </row>
    <row r="2" spans="1:3">
      <c r="A2" s="22" t="s">
        <v>94</v>
      </c>
      <c r="B2" s="22">
        <v>1</v>
      </c>
      <c r="C2" s="22"/>
    </row>
    <row r="3" spans="1:3" ht="15" thickBot="1">
      <c r="A3" s="23" t="s">
        <v>95</v>
      </c>
      <c r="B3" s="23">
        <v>0.91603404440106195</v>
      </c>
      <c r="C3" s="23">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C4B5B-B636-4C7C-834C-F2CE7FA849B7}">
  <dimension ref="A1:C3"/>
  <sheetViews>
    <sheetView workbookViewId="0">
      <selection activeCell="B1" sqref="B1"/>
    </sheetView>
  </sheetViews>
  <sheetFormatPr defaultRowHeight="14.5"/>
  <sheetData>
    <row r="1" spans="1:3">
      <c r="A1" s="24"/>
      <c r="B1" s="24" t="s">
        <v>94</v>
      </c>
      <c r="C1" s="24" t="s">
        <v>95</v>
      </c>
    </row>
    <row r="2" spans="1:3">
      <c r="A2" s="22" t="s">
        <v>94</v>
      </c>
      <c r="B2" s="22">
        <v>1</v>
      </c>
      <c r="C2" s="22"/>
    </row>
    <row r="3" spans="1:3" ht="15" thickBot="1">
      <c r="A3" s="23" t="s">
        <v>95</v>
      </c>
      <c r="B3" s="23">
        <v>-0.83627073749229863</v>
      </c>
      <c r="C3" s="2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17291-FD2F-4026-987F-8DD592716EEF}">
  <dimension ref="A1:C3"/>
  <sheetViews>
    <sheetView workbookViewId="0">
      <selection sqref="A1:C3"/>
    </sheetView>
  </sheetViews>
  <sheetFormatPr defaultRowHeight="14.5"/>
  <sheetData>
    <row r="1" spans="1:3">
      <c r="A1" s="24"/>
      <c r="B1" s="24" t="s">
        <v>94</v>
      </c>
      <c r="C1" s="24" t="s">
        <v>95</v>
      </c>
    </row>
    <row r="2" spans="1:3">
      <c r="A2" s="22" t="s">
        <v>94</v>
      </c>
      <c r="B2" s="22">
        <v>1</v>
      </c>
      <c r="C2" s="22"/>
    </row>
    <row r="3" spans="1:3" ht="15" thickBot="1">
      <c r="A3" s="23" t="s">
        <v>95</v>
      </c>
      <c r="B3" s="23">
        <v>0.86891998048085495</v>
      </c>
      <c r="C3" s="23">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4:E8"/>
  <sheetViews>
    <sheetView tabSelected="1" topLeftCell="D3" workbookViewId="0">
      <selection activeCell="D10" sqref="D10"/>
    </sheetView>
  </sheetViews>
  <sheetFormatPr defaultColWidth="9" defaultRowHeight="14.5"/>
  <cols>
    <col min="4" max="4" width="119.81640625" customWidth="1"/>
    <col min="5" max="5" width="65.26953125" style="9" customWidth="1"/>
  </cols>
  <sheetData>
    <row r="4" spans="4:5">
      <c r="D4" s="1" t="s">
        <v>55</v>
      </c>
    </row>
    <row r="5" spans="4:5">
      <c r="D5" s="3"/>
    </row>
    <row r="6" spans="4:5" ht="58">
      <c r="D6" s="3" t="s">
        <v>56</v>
      </c>
      <c r="E6" s="27" t="s">
        <v>99</v>
      </c>
    </row>
    <row r="7" spans="4:5" ht="43.5">
      <c r="D7" s="26" t="s">
        <v>57</v>
      </c>
      <c r="E7" s="27" t="s">
        <v>100</v>
      </c>
    </row>
    <row r="8" spans="4:5" ht="87">
      <c r="D8" s="7" t="s">
        <v>58</v>
      </c>
      <c r="E8" s="27"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Student Data</vt:lpstr>
      <vt:lpstr>Description</vt:lpstr>
      <vt:lpstr>Descriptive analysis</vt:lpstr>
      <vt:lpstr>Student Data (2)</vt:lpstr>
      <vt:lpstr>Correlation analysis</vt:lpstr>
      <vt:lpstr>CorrelationSTUDYWEEKvsFINALSCOR</vt:lpstr>
      <vt:lpstr>CorrelationExtracurrivsFinalSco</vt:lpstr>
      <vt:lpstr>CorrelationPrevGPAvsMidtermScor</vt:lpstr>
      <vt:lpstr>Regression analysis</vt:lpstr>
      <vt:lpstr>Regression - PreviousGPA</vt:lpstr>
      <vt:lpstr>Regression - Studyhourperweek</vt:lpstr>
      <vt:lpstr>Regression - Attendancemidterm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dc:creator>
  <cp:lastModifiedBy>USER</cp:lastModifiedBy>
  <dcterms:created xsi:type="dcterms:W3CDTF">2024-09-30T13:21:00Z</dcterms:created>
  <dcterms:modified xsi:type="dcterms:W3CDTF">2025-03-26T10:02:37Z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36E3096308B7474E9239A7D5B219D640_13</vt:lpwstr>
  </property>
  <property fmtid="{D5CDD505-2E9C-101B-9397-08002B2CF9AE}" pid="3" name="KSOProductBuildVer">
    <vt:lpwstr>1033-12.2.0.20326</vt:lpwstr>
  </property>
</Properties>
</file>