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dsull/Documents/FelsherLab/Signature/qpcr/aars_expression/summary_one_sample/"/>
    </mc:Choice>
  </mc:AlternateContent>
  <xr:revisionPtr revIDLastSave="0" documentId="13_ncr:1_{68DA3FC1-511A-3F46-8895-5D2A8CE7E089}" xr6:coauthVersionLast="43" xr6:coauthVersionMax="43" xr10:uidLastSave="{00000000-0000-0000-0000-000000000000}"/>
  <bookViews>
    <workbookView xWindow="3400" yWindow="2220" windowWidth="27320" windowHeight="14400" tabRatio="500" xr2:uid="{00000000-000D-0000-FFFF-FFFF00000000}"/>
  </bookViews>
  <sheets>
    <sheet name="Sheet1" sheetId="1" r:id="rId1"/>
  </sheet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J16" i="1" s="1"/>
  <c r="H16" i="1"/>
  <c r="G22" i="1"/>
  <c r="I22" i="1" s="1"/>
  <c r="H22" i="1"/>
  <c r="K22" i="1"/>
  <c r="G23" i="1"/>
  <c r="I23" i="1" s="1"/>
  <c r="H23" i="1"/>
  <c r="G24" i="1"/>
  <c r="I24" i="1" s="1"/>
  <c r="H24" i="1"/>
  <c r="G15" i="1"/>
  <c r="I15" i="1" s="1"/>
  <c r="H15" i="1"/>
  <c r="J15" i="1"/>
  <c r="I12" i="1"/>
  <c r="G8" i="1"/>
  <c r="I8" i="1" s="1"/>
  <c r="H8" i="1"/>
  <c r="K8" i="1"/>
  <c r="D64" i="1"/>
  <c r="D57" i="1"/>
  <c r="D50" i="1"/>
  <c r="D43" i="1"/>
  <c r="D36" i="1"/>
  <c r="D29" i="1"/>
  <c r="D22" i="1"/>
  <c r="D15" i="1"/>
  <c r="D8" i="1"/>
  <c r="I16" i="1" l="1"/>
  <c r="K16" i="1"/>
  <c r="J22" i="1"/>
  <c r="K24" i="1"/>
  <c r="J23" i="1"/>
  <c r="J24" i="1"/>
  <c r="K23" i="1"/>
  <c r="K15" i="1"/>
  <c r="J8" i="1"/>
  <c r="H19" i="1"/>
  <c r="G18" i="1"/>
  <c r="G10" i="1"/>
  <c r="H4" i="1"/>
  <c r="H5" i="1"/>
  <c r="D37" i="1"/>
  <c r="D41" i="1"/>
  <c r="D42" i="1"/>
  <c r="D40" i="1"/>
  <c r="G21" i="1" s="1"/>
  <c r="D39" i="1"/>
  <c r="G20" i="1" s="1"/>
  <c r="D38" i="1"/>
  <c r="D35" i="1"/>
  <c r="D34" i="1"/>
  <c r="D30" i="1"/>
  <c r="D33" i="1"/>
  <c r="D32" i="1"/>
  <c r="D31" i="1"/>
  <c r="D28" i="1"/>
  <c r="D27" i="1"/>
  <c r="G6" i="1" s="1"/>
  <c r="D26" i="1"/>
  <c r="G5" i="1" s="1"/>
  <c r="D25" i="1"/>
  <c r="D21" i="1"/>
  <c r="D19" i="1"/>
  <c r="H21" i="1" s="1"/>
  <c r="D16" i="1"/>
  <c r="H18" i="1" s="1"/>
  <c r="J18" i="1" s="1"/>
  <c r="D20" i="1"/>
  <c r="D18" i="1"/>
  <c r="H20" i="1" s="1"/>
  <c r="D17" i="1"/>
  <c r="G19" i="1" s="1"/>
  <c r="D14" i="1"/>
  <c r="D13" i="1"/>
  <c r="H14" i="1" s="1"/>
  <c r="D12" i="1"/>
  <c r="H13" i="1" s="1"/>
  <c r="D11" i="1"/>
  <c r="H12" i="1" s="1"/>
  <c r="D10" i="1"/>
  <c r="H11" i="1" s="1"/>
  <c r="D9" i="1"/>
  <c r="H10" i="1" s="1"/>
  <c r="D7" i="1"/>
  <c r="H7" i="1" s="1"/>
  <c r="D6" i="1"/>
  <c r="H6" i="1" s="1"/>
  <c r="D5" i="1"/>
  <c r="D4" i="1"/>
  <c r="G4" i="1" s="1"/>
  <c r="D63" i="1"/>
  <c r="D62" i="1"/>
  <c r="D61" i="1"/>
  <c r="D60" i="1"/>
  <c r="D59" i="1"/>
  <c r="D58" i="1"/>
  <c r="D55" i="1"/>
  <c r="G14" i="1" s="1"/>
  <c r="D56" i="1"/>
  <c r="D54" i="1"/>
  <c r="G13" i="1" s="1"/>
  <c r="D53" i="1"/>
  <c r="D52" i="1"/>
  <c r="D51" i="1"/>
  <c r="D49" i="1"/>
  <c r="D48" i="1"/>
  <c r="D47" i="1"/>
  <c r="D46" i="1"/>
  <c r="D45" i="1"/>
  <c r="D44" i="1"/>
  <c r="D24" i="1"/>
  <c r="D23" i="1"/>
  <c r="D3" i="1"/>
  <c r="G3" i="1" s="1"/>
  <c r="D2" i="1"/>
  <c r="G2" i="1" s="1"/>
  <c r="I2" i="1" l="1"/>
  <c r="I21" i="1"/>
  <c r="J21" i="1"/>
  <c r="K21" i="1"/>
  <c r="K10" i="1"/>
  <c r="K6" i="1"/>
  <c r="J6" i="1"/>
  <c r="I6" i="1"/>
  <c r="K18" i="1"/>
  <c r="I3" i="1"/>
  <c r="J13" i="1"/>
  <c r="I13" i="1"/>
  <c r="K13" i="1"/>
  <c r="I20" i="1"/>
  <c r="J20" i="1"/>
  <c r="K20" i="1"/>
  <c r="I14" i="1"/>
  <c r="K14" i="1"/>
  <c r="J14" i="1"/>
  <c r="I5" i="1"/>
  <c r="K5" i="1"/>
  <c r="J5" i="1"/>
  <c r="I19" i="1"/>
  <c r="J19" i="1"/>
  <c r="K19" i="1"/>
  <c r="J4" i="1"/>
  <c r="I4" i="1"/>
  <c r="K4" i="1"/>
  <c r="G12" i="1"/>
  <c r="G7" i="1"/>
  <c r="G11" i="1"/>
  <c r="J10" i="1"/>
  <c r="I18" i="1"/>
  <c r="I10" i="1"/>
  <c r="H3" i="1"/>
  <c r="J3" i="1" s="1"/>
  <c r="H2" i="1"/>
  <c r="K2" i="1" s="1"/>
  <c r="J11" i="1" l="1"/>
  <c r="K11" i="1"/>
  <c r="I11" i="1"/>
  <c r="K3" i="1"/>
  <c r="J2" i="1"/>
  <c r="J12" i="1"/>
  <c r="K12" i="1"/>
  <c r="I7" i="1"/>
  <c r="K7" i="1"/>
  <c r="J7" i="1"/>
</calcChain>
</file>

<file path=xl/sharedStrings.xml><?xml version="1.0" encoding="utf-8"?>
<sst xmlns="http://schemas.openxmlformats.org/spreadsheetml/2006/main" count="159" uniqueCount="28">
  <si>
    <t>Sample Name</t>
  </si>
  <si>
    <t>Target Name</t>
  </si>
  <si>
    <t>Delta Ct Mean</t>
  </si>
  <si>
    <t>Delta Delta Ct</t>
  </si>
  <si>
    <t>2^-ddct</t>
  </si>
  <si>
    <t>hMYC</t>
  </si>
  <si>
    <t>Delta Delta Ct Mean</t>
  </si>
  <si>
    <t>Delta Delta Ct Std Dev</t>
  </si>
  <si>
    <t>2^-ddct Mean + StdDev</t>
  </si>
  <si>
    <t>2^-ddct Mean - StdDev</t>
  </si>
  <si>
    <t>mMARS2</t>
  </si>
  <si>
    <t>EC4</t>
  </si>
  <si>
    <t>EC4 +dox24</t>
  </si>
  <si>
    <t>EC4 +dox48</t>
  </si>
  <si>
    <t>EC4 P16</t>
  </si>
  <si>
    <t>EC4 P16 +dox24</t>
  </si>
  <si>
    <t>EC4 P16 +dox48</t>
  </si>
  <si>
    <t>EC4 P5</t>
  </si>
  <si>
    <t>EC4 P5 +dox24</t>
  </si>
  <si>
    <t>EC4 P5 +dox48</t>
  </si>
  <si>
    <t>EC4 P15</t>
  </si>
  <si>
    <t>EC4 P15 +dox24</t>
  </si>
  <si>
    <t>EC4 P15 +dox48</t>
  </si>
  <si>
    <t>mUCK2</t>
  </si>
  <si>
    <t>mYBX3</t>
  </si>
  <si>
    <t>mNOP56</t>
  </si>
  <si>
    <t>mNOB1</t>
  </si>
  <si>
    <t>mSLC46A3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</si>
</sst>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0000000000000"/>
    <numFmt numFmtId="166" formatCode="#,##0.000000000000000"/>
    <numFmt numFmtId="167" formatCode="#,##0.00000000000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 applyBorder="1"/>
    <xf numFmtId="0" fontId="0" fillId="0" borderId="0" xfId="0" applyBorder="1"/>
    <xf numFmtId="167" fontId="0" fillId="0" borderId="0" xfId="0" applyNumberFormat="1"/>
    <xf numFmtId="0" fontId="4" fillId="0" borderId="0" xfId="0" applyFont="1"/>
    <xf numFmtId="164" fontId="3" fillId="0" borderId="0" xfId="0" applyNumberFormat="1" applyFont="1"/>
    <xf numFmtId="0" fontId="3" fillId="0" borderId="1" xfId="0" applyFont="1" applyBorder="1"/>
    <xf numFmtId="0" fontId="3" fillId="0" borderId="0" xfId="0" applyFont="1" applyBorder="1"/>
    <xf numFmtId="0" fontId="3" fillId="0" borderId="0" xfId="0" applyFont="1"/>
    <xf numFmtId="164" fontId="4" fillId="0" borderId="0" xfId="0" applyNumberFormat="1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tabSelected="1" zoomScale="125" workbookViewId="0">
      <pane ySplit="1" topLeftCell="A2" activePane="bottomLeft" state="frozen"/>
      <selection pane="bottomLeft" activeCell="I16" sqref="I16"/>
    </sheetView>
  </sheetViews>
  <sheetFormatPr baseColWidth="10" defaultRowHeight="16" x14ac:dyDescent="0.2"/>
  <cols>
    <col min="1" max="1" width="17.33203125" customWidth="1"/>
    <col min="3" max="3" width="16.1640625" customWidth="1"/>
    <col min="4" max="4" width="12.6640625" customWidth="1"/>
    <col min="5" max="5" width="12.6640625" style="4" customWidth="1"/>
    <col min="6" max="6" width="12.6640625" style="7" customWidth="1"/>
    <col min="7" max="7" width="19.1640625" customWidth="1"/>
    <col min="8" max="8" width="24.1640625" customWidth="1"/>
    <col min="9" max="9" width="38" customWidth="1"/>
    <col min="10" max="10" width="23.1640625" customWidth="1"/>
    <col min="11" max="11" width="24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4" t="s">
        <v>11</v>
      </c>
      <c r="G1" t="s">
        <v>6</v>
      </c>
      <c r="H1" t="s">
        <v>7</v>
      </c>
      <c r="I1" t="s">
        <v>4</v>
      </c>
      <c r="J1" t="s">
        <v>8</v>
      </c>
      <c r="K1" t="s">
        <v>9</v>
      </c>
    </row>
    <row r="2" spans="1:12" x14ac:dyDescent="0.2">
      <c r="A2" s="13" t="s">
        <v>17</v>
      </c>
      <c r="B2" s="13" t="s">
        <v>5</v>
      </c>
      <c r="C2" s="10">
        <v>-4.7733333333333334</v>
      </c>
      <c r="D2" s="10">
        <f>C2-C$2</f>
        <v>0</v>
      </c>
      <c r="E2" s="5"/>
      <c r="F2" s="6" t="s">
        <v>5</v>
      </c>
      <c r="G2" s="1">
        <f>AVERAGE(D2,D23,D44)</f>
        <v>0</v>
      </c>
      <c r="H2" s="1">
        <f>STDEV(D2,D23,D44)</f>
        <v>0</v>
      </c>
      <c r="I2" s="2">
        <f>2^-G2</f>
        <v>1</v>
      </c>
      <c r="J2" s="8">
        <f>2^-(G2-H2)</f>
        <v>1</v>
      </c>
      <c r="K2" s="8">
        <f>2^-(G2+H2)</f>
        <v>1</v>
      </c>
      <c r="L2" s="1"/>
    </row>
    <row r="3" spans="1:12" x14ac:dyDescent="0.2">
      <c r="A3" s="13" t="s">
        <v>17</v>
      </c>
      <c r="B3" s="13" t="s">
        <v>10</v>
      </c>
      <c r="C3" s="10">
        <v>4.5003333333333302</v>
      </c>
      <c r="D3" s="10">
        <f>C3-C$3</f>
        <v>0</v>
      </c>
      <c r="E3" s="5"/>
      <c r="F3" s="6" t="s">
        <v>10</v>
      </c>
      <c r="G3" s="1">
        <f>AVERAGE(D3,D24,D45)</f>
        <v>0</v>
      </c>
      <c r="H3" s="1">
        <f>STDEV(D3,D24,D45)</f>
        <v>0</v>
      </c>
      <c r="I3" s="2">
        <f t="shared" ref="I3:I7" si="0">2^-G3</f>
        <v>1</v>
      </c>
      <c r="J3" s="8">
        <f t="shared" ref="J3:J7" si="1">2^-(G3-H3)</f>
        <v>1</v>
      </c>
      <c r="K3" s="8">
        <f t="shared" ref="K3:K7" si="2">2^-(G3+H3)</f>
        <v>1</v>
      </c>
      <c r="L3" s="1"/>
    </row>
    <row r="4" spans="1:12" x14ac:dyDescent="0.2">
      <c r="A4" s="13" t="s">
        <v>17</v>
      </c>
      <c r="B4" s="13" t="s">
        <v>23</v>
      </c>
      <c r="C4" s="10">
        <v>-0.27400000000000091</v>
      </c>
      <c r="D4" s="10">
        <f>C4-C$4</f>
        <v>0</v>
      </c>
      <c r="E4" s="5"/>
      <c r="F4" s="6" t="s">
        <v>23</v>
      </c>
      <c r="G4" s="1">
        <f>AVERAGE(D4,D25,D46)</f>
        <v>0</v>
      </c>
      <c r="H4" s="1">
        <f>STDEV(D4,D25,D46)</f>
        <v>0</v>
      </c>
      <c r="I4" s="2">
        <f t="shared" si="0"/>
        <v>1</v>
      </c>
      <c r="J4" s="8">
        <f t="shared" si="1"/>
        <v>1</v>
      </c>
      <c r="K4" s="8">
        <f t="shared" si="2"/>
        <v>1</v>
      </c>
      <c r="L4" s="1"/>
    </row>
    <row r="5" spans="1:12" x14ac:dyDescent="0.2">
      <c r="A5" s="13" t="s">
        <v>17</v>
      </c>
      <c r="B5" s="13" t="s">
        <v>24</v>
      </c>
      <c r="C5" s="10">
        <v>-2.4310000000000009</v>
      </c>
      <c r="D5" s="10">
        <f>C5-C$5</f>
        <v>0</v>
      </c>
      <c r="E5" s="5"/>
      <c r="F5" s="6" t="s">
        <v>24</v>
      </c>
      <c r="G5" s="1">
        <f>AVERAGE(D5,D26,D47)</f>
        <v>0</v>
      </c>
      <c r="H5" s="1">
        <f>STDEV(D5,D26,D47)</f>
        <v>0</v>
      </c>
      <c r="I5" s="2">
        <f t="shared" si="0"/>
        <v>1</v>
      </c>
      <c r="J5" s="8">
        <f t="shared" si="1"/>
        <v>1</v>
      </c>
      <c r="K5" s="8">
        <f t="shared" si="2"/>
        <v>1</v>
      </c>
      <c r="L5" s="1"/>
    </row>
    <row r="6" spans="1:12" x14ac:dyDescent="0.2">
      <c r="A6" s="13" t="s">
        <v>17</v>
      </c>
      <c r="B6" s="13" t="s">
        <v>25</v>
      </c>
      <c r="C6" s="10">
        <v>-2.5693333333333328</v>
      </c>
      <c r="D6" s="10">
        <f>C6-C$6</f>
        <v>0</v>
      </c>
      <c r="E6" s="5"/>
      <c r="F6" s="6" t="s">
        <v>25</v>
      </c>
      <c r="G6" s="1">
        <f>AVERAGE(D6,D27,D48)</f>
        <v>0</v>
      </c>
      <c r="H6" s="1">
        <f>STDEV(D6,D27,D48)</f>
        <v>0</v>
      </c>
      <c r="I6" s="2">
        <f t="shared" si="0"/>
        <v>1</v>
      </c>
      <c r="J6" s="8">
        <f t="shared" si="1"/>
        <v>1</v>
      </c>
      <c r="K6" s="8">
        <f t="shared" si="2"/>
        <v>1</v>
      </c>
      <c r="L6" s="1"/>
    </row>
    <row r="7" spans="1:12" x14ac:dyDescent="0.2">
      <c r="A7" s="13" t="s">
        <v>17</v>
      </c>
      <c r="B7" s="13" t="s">
        <v>26</v>
      </c>
      <c r="C7" s="10">
        <v>0.48900000000000077</v>
      </c>
      <c r="D7" s="10">
        <f>C7-C$7</f>
        <v>0</v>
      </c>
      <c r="E7" s="5"/>
      <c r="F7" s="6" t="s">
        <v>26</v>
      </c>
      <c r="G7" s="1">
        <f>AVERAGE(D7,D28,D49)</f>
        <v>0</v>
      </c>
      <c r="H7" s="1">
        <f>STDEV(D7,D28,D49)</f>
        <v>0</v>
      </c>
      <c r="I7" s="2">
        <f t="shared" si="0"/>
        <v>1</v>
      </c>
      <c r="J7" s="8">
        <f t="shared" si="1"/>
        <v>1</v>
      </c>
      <c r="K7" s="8">
        <f t="shared" si="2"/>
        <v>1</v>
      </c>
      <c r="L7" s="1"/>
    </row>
    <row r="8" spans="1:12" x14ac:dyDescent="0.2">
      <c r="A8" s="13" t="s">
        <v>17</v>
      </c>
      <c r="B8" s="13" t="s">
        <v>27</v>
      </c>
      <c r="C8" s="10">
        <v>6.7245000203450509</v>
      </c>
      <c r="D8" s="10">
        <f>C8-C$8</f>
        <v>0</v>
      </c>
      <c r="E8" s="5"/>
      <c r="F8" s="6" t="s">
        <v>27</v>
      </c>
      <c r="G8" s="1">
        <f>AVERAGE(D8,D29,D50)</f>
        <v>0</v>
      </c>
      <c r="H8" s="1">
        <f>STDEV(D8,D29,D50)</f>
        <v>0</v>
      </c>
      <c r="I8" s="2">
        <f t="shared" ref="I8" si="3">2^-G8</f>
        <v>1</v>
      </c>
      <c r="J8" s="8">
        <f t="shared" ref="J8" si="4">2^-(G8-H8)</f>
        <v>1</v>
      </c>
      <c r="K8" s="8">
        <f t="shared" ref="K8" si="5">2^-(G8+H8)</f>
        <v>1</v>
      </c>
      <c r="L8" s="1"/>
    </row>
    <row r="9" spans="1:12" x14ac:dyDescent="0.2">
      <c r="A9" s="13" t="s">
        <v>18</v>
      </c>
      <c r="B9" s="13" t="s">
        <v>5</v>
      </c>
      <c r="C9" s="10">
        <v>1.4166666666666679</v>
      </c>
      <c r="D9" s="10">
        <f>C9-C$2</f>
        <v>6.1900000000000013</v>
      </c>
      <c r="E9" s="4" t="s">
        <v>12</v>
      </c>
    </row>
    <row r="10" spans="1:12" x14ac:dyDescent="0.2">
      <c r="A10" s="13" t="s">
        <v>18</v>
      </c>
      <c r="B10" s="13" t="s">
        <v>10</v>
      </c>
      <c r="C10" s="10">
        <v>6.3756666666666675</v>
      </c>
      <c r="D10" s="10">
        <f>C10-C$3</f>
        <v>1.8753333333333373</v>
      </c>
      <c r="F10" s="6" t="s">
        <v>5</v>
      </c>
      <c r="G10" s="1">
        <f>AVERAGE(D9,D30,D51)</f>
        <v>6.6104444444444441</v>
      </c>
      <c r="H10">
        <f>STDEV(D9,D30,D51)</f>
        <v>0.66489617680200719</v>
      </c>
      <c r="I10" s="8">
        <f>2^-G10</f>
        <v>1.0234295149586313E-2</v>
      </c>
      <c r="J10" s="8">
        <f>2^-(G10-H10)</f>
        <v>1.6226005945367182E-2</v>
      </c>
      <c r="K10" s="8">
        <f>2^-(G10+H10)</f>
        <v>6.4551188728456752E-3</v>
      </c>
    </row>
    <row r="11" spans="1:12" x14ac:dyDescent="0.2">
      <c r="A11" s="13" t="s">
        <v>18</v>
      </c>
      <c r="B11" s="13" t="s">
        <v>23</v>
      </c>
      <c r="C11" s="10">
        <v>1.8326666666666647</v>
      </c>
      <c r="D11" s="10">
        <f>C11-C$4</f>
        <v>2.1066666666666656</v>
      </c>
      <c r="F11" s="6" t="s">
        <v>10</v>
      </c>
      <c r="G11" s="1">
        <f>AVERAGE(D10,D31,D52)</f>
        <v>2.6602222222222225</v>
      </c>
      <c r="H11">
        <f>STDEV(D10,D31,D52)</f>
        <v>0.68066881597222795</v>
      </c>
      <c r="I11" s="8">
        <f t="shared" ref="I11:I14" si="6">2^-G11</f>
        <v>0.15819520513386481</v>
      </c>
      <c r="J11" s="8">
        <f t="shared" ref="J11:J16" si="7">2^-(G11-H11)</f>
        <v>0.25356835120107352</v>
      </c>
      <c r="K11" s="8">
        <f t="shared" ref="K11:K16" si="8">2^-(G11+H11)</f>
        <v>9.8694189589539058E-2</v>
      </c>
    </row>
    <row r="12" spans="1:12" x14ac:dyDescent="0.2">
      <c r="A12" s="13" t="s">
        <v>18</v>
      </c>
      <c r="B12" s="13" t="s">
        <v>24</v>
      </c>
      <c r="C12" s="10">
        <v>-0.66066666666666407</v>
      </c>
      <c r="D12" s="10">
        <f>C12-C$5</f>
        <v>1.7703333333333369</v>
      </c>
      <c r="F12" s="6" t="s">
        <v>23</v>
      </c>
      <c r="G12" s="1">
        <f>AVERAGE(D11,D32,D53)</f>
        <v>2.6728888888888882</v>
      </c>
      <c r="H12">
        <f>STDEV(D11,D32,D53)</f>
        <v>0.4917070416567339</v>
      </c>
      <c r="I12" s="8">
        <f>2^-G12</f>
        <v>0.15681235221560369</v>
      </c>
      <c r="J12" s="8">
        <f t="shared" si="7"/>
        <v>0.22049504683133389</v>
      </c>
      <c r="K12" s="8">
        <f t="shared" si="8"/>
        <v>0.11152229567406377</v>
      </c>
    </row>
    <row r="13" spans="1:12" x14ac:dyDescent="0.2">
      <c r="A13" s="13" t="s">
        <v>18</v>
      </c>
      <c r="B13" s="13" t="s">
        <v>25</v>
      </c>
      <c r="C13" s="10">
        <v>-1.3783333333333339</v>
      </c>
      <c r="D13" s="10">
        <f>C13-C$6</f>
        <v>1.1909999999999989</v>
      </c>
      <c r="F13" s="6" t="s">
        <v>24</v>
      </c>
      <c r="G13" s="1">
        <f>AVERAGE(D12,D33,D54)</f>
        <v>2.4369999999999998</v>
      </c>
      <c r="H13">
        <f>STDEV(D12,D33,D54)</f>
        <v>0.58500607784116831</v>
      </c>
      <c r="I13" s="8">
        <f t="shared" si="6"/>
        <v>0.1846672579478201</v>
      </c>
      <c r="J13" s="8">
        <f t="shared" si="7"/>
        <v>0.27700925395901488</v>
      </c>
      <c r="K13" s="8">
        <f t="shared" si="8"/>
        <v>0.12310778672763151</v>
      </c>
    </row>
    <row r="14" spans="1:12" x14ac:dyDescent="0.2">
      <c r="A14" s="13" t="s">
        <v>18</v>
      </c>
      <c r="B14" s="13" t="s">
        <v>26</v>
      </c>
      <c r="C14" s="10">
        <v>1.5726666666666702</v>
      </c>
      <c r="D14" s="10">
        <f>C14-C$7</f>
        <v>1.0836666666666694</v>
      </c>
      <c r="F14" s="6" t="s">
        <v>25</v>
      </c>
      <c r="G14" s="1">
        <f>AVERAGE(D13,D34,D55)</f>
        <v>1.8736666666666639</v>
      </c>
      <c r="H14">
        <f>STDEV(D13,D34,D55)</f>
        <v>0.62316477221785638</v>
      </c>
      <c r="I14" s="8">
        <f t="shared" si="6"/>
        <v>0.27287901041955603</v>
      </c>
      <c r="J14" s="8">
        <f t="shared" si="7"/>
        <v>0.42030196471753883</v>
      </c>
      <c r="K14" s="8">
        <f t="shared" si="8"/>
        <v>0.17716537294228096</v>
      </c>
    </row>
    <row r="15" spans="1:12" x14ac:dyDescent="0.2">
      <c r="A15" s="13" t="s">
        <v>18</v>
      </c>
      <c r="B15" s="13" t="s">
        <v>27</v>
      </c>
      <c r="C15" s="10">
        <v>6.7093340555826835</v>
      </c>
      <c r="D15" s="10">
        <f>C15-C$8</f>
        <v>-1.5165964762367423E-2</v>
      </c>
      <c r="F15" s="6" t="s">
        <v>26</v>
      </c>
      <c r="G15" s="1">
        <f>AVERAGE(D14,D35,D56)</f>
        <v>1.7037777777777769</v>
      </c>
      <c r="H15">
        <f>STDEV(D14,D35,D56)</f>
        <v>0.53898426418313305</v>
      </c>
      <c r="I15" s="8">
        <f t="shared" ref="I15" si="9">2^-G15</f>
        <v>0.30698120248277516</v>
      </c>
      <c r="J15" s="8">
        <f t="shared" ref="J15" si="10">2^-(G15-H15)</f>
        <v>0.44602809312216979</v>
      </c>
      <c r="K15" s="8">
        <f t="shared" ref="K15" si="11">2^-(G15+H15)</f>
        <v>0.21128144197849522</v>
      </c>
    </row>
    <row r="16" spans="1:12" x14ac:dyDescent="0.2">
      <c r="A16" s="13" t="s">
        <v>19</v>
      </c>
      <c r="B16" s="13" t="s">
        <v>5</v>
      </c>
      <c r="C16" s="10">
        <v>1.122166666666665</v>
      </c>
      <c r="D16" s="10">
        <f>C16-C$2</f>
        <v>5.8954999999999984</v>
      </c>
      <c r="F16" s="6" t="s">
        <v>27</v>
      </c>
      <c r="G16" s="1">
        <f>AVERAGE(D15,D36,D57)</f>
        <v>0.14449967278374606</v>
      </c>
      <c r="H16">
        <f>STDEV(D15,D36,D57)</f>
        <v>0.24810423228888709</v>
      </c>
      <c r="I16" s="8">
        <f t="shared" ref="I16" si="12">2^-G16</f>
        <v>0.90469307108172348</v>
      </c>
      <c r="J16" s="8">
        <f t="shared" ref="J16" si="13">2^-(G16-H16)</f>
        <v>1.0744546261271859</v>
      </c>
      <c r="K16" s="8">
        <f t="shared" ref="K16" si="14">2^-(G16+H16)</f>
        <v>0.76175348214880889</v>
      </c>
    </row>
    <row r="17" spans="1:11" x14ac:dyDescent="0.2">
      <c r="A17" s="13" t="s">
        <v>19</v>
      </c>
      <c r="B17" s="13" t="s">
        <v>10</v>
      </c>
      <c r="C17" s="10">
        <v>6.2476666666666638</v>
      </c>
      <c r="D17" s="10">
        <f>C17-C$3</f>
        <v>1.7473333333333336</v>
      </c>
      <c r="E17" s="4" t="s">
        <v>13</v>
      </c>
      <c r="I17" s="8"/>
    </row>
    <row r="18" spans="1:11" x14ac:dyDescent="0.2">
      <c r="A18" s="13" t="s">
        <v>19</v>
      </c>
      <c r="B18" s="13" t="s">
        <v>23</v>
      </c>
      <c r="C18" s="10">
        <v>1.7026666666666621</v>
      </c>
      <c r="D18" s="10">
        <f>C18-C$4</f>
        <v>1.976666666666663</v>
      </c>
      <c r="F18" s="6" t="s">
        <v>5</v>
      </c>
      <c r="G18" s="1">
        <f>AVERAGE(D16,D37,D58)</f>
        <v>6.1581666666666663</v>
      </c>
      <c r="H18">
        <f>STDEV(D16,D37,D58)</f>
        <v>0.56620454195752734</v>
      </c>
      <c r="I18" s="8">
        <f>2^-G18</f>
        <v>1.4002549449384677E-2</v>
      </c>
      <c r="J18" s="8">
        <f>2^-(G18-H18)</f>
        <v>2.073249960813035E-2</v>
      </c>
      <c r="K18" s="8">
        <f>2^-(G18+H18)</f>
        <v>9.4571997968625424E-3</v>
      </c>
    </row>
    <row r="19" spans="1:11" x14ac:dyDescent="0.2">
      <c r="A19" s="13" t="s">
        <v>19</v>
      </c>
      <c r="B19" s="13" t="s">
        <v>24</v>
      </c>
      <c r="C19" s="10">
        <v>-0.93366666666666731</v>
      </c>
      <c r="D19" s="10">
        <f>C19-C$5</f>
        <v>1.4973333333333336</v>
      </c>
      <c r="F19" s="6" t="s">
        <v>10</v>
      </c>
      <c r="G19" s="1">
        <f>AVERAGE(D17,D38,D59)</f>
        <v>2.4387777777777768</v>
      </c>
      <c r="H19">
        <f>STDEV(D17,D38,D59)</f>
        <v>0.66082661479000127</v>
      </c>
      <c r="I19" s="8">
        <f t="shared" ref="I19:I24" si="15">2^-G19</f>
        <v>0.18443983971520214</v>
      </c>
      <c r="J19" s="8">
        <f t="shared" ref="J19:J24" si="16">2^-(G19-H19)</f>
        <v>0.29159721320651633</v>
      </c>
      <c r="K19" s="8">
        <f t="shared" ref="K19:K24" si="17">2^-(G19+H19)</f>
        <v>0.11666110968652173</v>
      </c>
    </row>
    <row r="20" spans="1:11" x14ac:dyDescent="0.2">
      <c r="A20" s="13" t="s">
        <v>19</v>
      </c>
      <c r="B20" s="13" t="s">
        <v>25</v>
      </c>
      <c r="C20" s="10">
        <v>-1.8079999999999998</v>
      </c>
      <c r="D20" s="10">
        <f>C20-C$6</f>
        <v>0.76133333333333297</v>
      </c>
      <c r="F20" s="6" t="s">
        <v>23</v>
      </c>
      <c r="G20" s="1">
        <f>AVERAGE(D18,D39,D60)</f>
        <v>2.7102222222222196</v>
      </c>
      <c r="H20">
        <f>STDEV(D18,D39,D60)</f>
        <v>0.65191353664367024</v>
      </c>
      <c r="I20" s="8">
        <f t="shared" si="15"/>
        <v>0.15280649570051857</v>
      </c>
      <c r="J20" s="8">
        <f t="shared" si="16"/>
        <v>0.24009733817590409</v>
      </c>
      <c r="K20" s="8">
        <f t="shared" si="17"/>
        <v>9.7251495188029419E-2</v>
      </c>
    </row>
    <row r="21" spans="1:11" x14ac:dyDescent="0.2">
      <c r="A21" s="13" t="s">
        <v>19</v>
      </c>
      <c r="B21" s="13" t="s">
        <v>26</v>
      </c>
      <c r="C21" s="10">
        <v>1.5079999999999991</v>
      </c>
      <c r="D21" s="10">
        <f>C21-C$7</f>
        <v>1.0189999999999984</v>
      </c>
      <c r="F21" s="6" t="s">
        <v>24</v>
      </c>
      <c r="G21" s="1">
        <f>AVERAGE(D19,D40,D61)</f>
        <v>2.0970000000000026</v>
      </c>
      <c r="H21">
        <f>STDEV(D19,D40,D61)</f>
        <v>0.53498816186279774</v>
      </c>
      <c r="I21" s="8">
        <f t="shared" si="15"/>
        <v>0.23374379943786344</v>
      </c>
      <c r="J21" s="8">
        <f t="shared" si="16"/>
        <v>0.33867846530960227</v>
      </c>
      <c r="K21" s="8">
        <f t="shared" si="17"/>
        <v>0.16132163503723976</v>
      </c>
    </row>
    <row r="22" spans="1:11" x14ac:dyDescent="0.2">
      <c r="A22" s="13" t="s">
        <v>19</v>
      </c>
      <c r="B22" s="13" t="s">
        <v>27</v>
      </c>
      <c r="C22" s="10">
        <v>6.177000681559246</v>
      </c>
      <c r="D22" s="10">
        <f>C22-C$8</f>
        <v>-0.54749933878580492</v>
      </c>
      <c r="F22" s="6" t="s">
        <v>25</v>
      </c>
      <c r="G22" s="1">
        <f t="shared" ref="G22:G24" si="18">AVERAGE(D20,D41,D62)</f>
        <v>1.3632222222222221</v>
      </c>
      <c r="H22">
        <f t="shared" ref="H22:H24" si="19">STDEV(D20,D41,D62)</f>
        <v>0.53136243472514821</v>
      </c>
      <c r="I22" s="8">
        <f t="shared" ref="I22:I24" si="20">2^-G22</f>
        <v>0.38871313879279046</v>
      </c>
      <c r="J22" s="8">
        <f t="shared" ref="J22:J24" si="21">2^-(G22-H22)</f>
        <v>0.5618045494676307</v>
      </c>
      <c r="K22" s="8">
        <f t="shared" ref="K22:K24" si="22">2^-(G22+H22)</f>
        <v>0.26895101581737713</v>
      </c>
    </row>
    <row r="23" spans="1:11" x14ac:dyDescent="0.2">
      <c r="A23" s="13" t="s">
        <v>20</v>
      </c>
      <c r="B23" s="13" t="s">
        <v>5</v>
      </c>
      <c r="C23" s="10">
        <v>-4.8449999999999989</v>
      </c>
      <c r="D23" s="10">
        <f>C23-C$23</f>
        <v>0</v>
      </c>
      <c r="E23" s="5"/>
      <c r="F23" s="6" t="s">
        <v>26</v>
      </c>
      <c r="G23" s="1">
        <f t="shared" si="18"/>
        <v>1.574444444444443</v>
      </c>
      <c r="H23">
        <f t="shared" si="19"/>
        <v>0.49196774209216138</v>
      </c>
      <c r="I23" s="8">
        <f t="shared" si="20"/>
        <v>0.33577240063209596</v>
      </c>
      <c r="J23" s="8">
        <f t="shared" si="21"/>
        <v>0.47221746231354261</v>
      </c>
      <c r="K23" s="8">
        <f t="shared" si="22"/>
        <v>0.23875251134059416</v>
      </c>
    </row>
    <row r="24" spans="1:11" x14ac:dyDescent="0.2">
      <c r="A24" s="13" t="s">
        <v>20</v>
      </c>
      <c r="B24" s="13" t="s">
        <v>10</v>
      </c>
      <c r="C24" s="10">
        <v>4.277000000000001</v>
      </c>
      <c r="D24" s="10">
        <f>C24-C$24</f>
        <v>0</v>
      </c>
      <c r="E24" s="5"/>
      <c r="F24" s="6" t="s">
        <v>27</v>
      </c>
      <c r="G24" s="1">
        <f t="shared" si="18"/>
        <v>-5.5833392673068971E-2</v>
      </c>
      <c r="H24">
        <f t="shared" si="19"/>
        <v>0.71897697735272781</v>
      </c>
      <c r="I24" s="8">
        <f t="shared" si="20"/>
        <v>1.0394593879405192</v>
      </c>
      <c r="J24" s="8">
        <f t="shared" si="21"/>
        <v>1.7109651447902734</v>
      </c>
      <c r="K24" s="8">
        <f t="shared" si="22"/>
        <v>0.63150077748084166</v>
      </c>
    </row>
    <row r="25" spans="1:11" x14ac:dyDescent="0.2">
      <c r="A25" s="13" t="s">
        <v>20</v>
      </c>
      <c r="B25" s="13" t="s">
        <v>23</v>
      </c>
      <c r="C25" s="10">
        <v>-0.64000000000000057</v>
      </c>
      <c r="D25" s="10">
        <f>C25-C$25</f>
        <v>0</v>
      </c>
      <c r="E25" s="5"/>
      <c r="F25" s="6"/>
      <c r="G25" s="1"/>
      <c r="I25" s="3"/>
      <c r="J25" s="8"/>
      <c r="K25" s="8"/>
    </row>
    <row r="26" spans="1:11" x14ac:dyDescent="0.2">
      <c r="A26" s="13" t="s">
        <v>20</v>
      </c>
      <c r="B26" s="13" t="s">
        <v>24</v>
      </c>
      <c r="C26" s="10">
        <v>-2.5196666666666658</v>
      </c>
      <c r="D26" s="10">
        <f>C26-C$26</f>
        <v>0</v>
      </c>
      <c r="E26" s="5"/>
      <c r="F26" s="6"/>
      <c r="G26" s="1"/>
      <c r="I26" s="3"/>
      <c r="J26" s="8"/>
      <c r="K26" s="8"/>
    </row>
    <row r="27" spans="1:11" x14ac:dyDescent="0.2">
      <c r="A27" s="13" t="s">
        <v>20</v>
      </c>
      <c r="B27" s="13" t="s">
        <v>25</v>
      </c>
      <c r="C27" s="10">
        <v>-2.9949999999999974</v>
      </c>
      <c r="D27" s="10">
        <f>C27-C$27</f>
        <v>0</v>
      </c>
      <c r="E27" s="5"/>
      <c r="F27" s="6"/>
      <c r="G27" s="1"/>
      <c r="I27" s="3"/>
      <c r="J27" s="8"/>
      <c r="K27" s="8"/>
    </row>
    <row r="28" spans="1:11" x14ac:dyDescent="0.2">
      <c r="A28" s="13" t="s">
        <v>20</v>
      </c>
      <c r="B28" s="13" t="s">
        <v>26</v>
      </c>
      <c r="C28" s="10">
        <v>3.7333333333336327E-2</v>
      </c>
      <c r="D28" s="10">
        <f>C28-C$28</f>
        <v>0</v>
      </c>
      <c r="E28" s="5"/>
      <c r="F28" s="6"/>
      <c r="G28" s="1"/>
      <c r="H28" s="1"/>
      <c r="I28" s="3"/>
      <c r="J28" s="3"/>
      <c r="K28" s="3"/>
    </row>
    <row r="29" spans="1:11" x14ac:dyDescent="0.2">
      <c r="A29" s="13" t="s">
        <v>20</v>
      </c>
      <c r="B29" s="13" t="s">
        <v>27</v>
      </c>
      <c r="C29" s="10">
        <v>6.577667236328125</v>
      </c>
      <c r="D29" s="10">
        <f>C29-C$29</f>
        <v>0</v>
      </c>
      <c r="E29" s="5"/>
      <c r="F29" s="6"/>
      <c r="G29" s="1"/>
      <c r="H29" s="1"/>
      <c r="I29" s="3"/>
      <c r="J29" s="3"/>
      <c r="K29" s="3"/>
    </row>
    <row r="30" spans="1:11" x14ac:dyDescent="0.2">
      <c r="A30" s="13" t="s">
        <v>21</v>
      </c>
      <c r="B30" s="13" t="s">
        <v>5</v>
      </c>
      <c r="C30" s="10">
        <v>1.4193333333333342</v>
      </c>
      <c r="D30" s="10">
        <f>C30-C$23</f>
        <v>6.2643333333333331</v>
      </c>
      <c r="E30" s="5"/>
      <c r="F30" s="6"/>
      <c r="G30" s="1"/>
      <c r="H30" s="1"/>
    </row>
    <row r="31" spans="1:11" x14ac:dyDescent="0.2">
      <c r="A31" s="13" t="s">
        <v>21</v>
      </c>
      <c r="B31" s="13" t="s">
        <v>10</v>
      </c>
      <c r="C31" s="10">
        <v>7.3653333333333322</v>
      </c>
      <c r="D31" s="10">
        <f>C31-C$24</f>
        <v>3.0883333333333312</v>
      </c>
      <c r="E31" s="5"/>
      <c r="F31" s="6"/>
      <c r="G31" s="1"/>
      <c r="H31" s="1"/>
    </row>
    <row r="32" spans="1:11" x14ac:dyDescent="0.2">
      <c r="A32" s="13" t="s">
        <v>21</v>
      </c>
      <c r="B32" s="13" t="s">
        <v>23</v>
      </c>
      <c r="C32" s="10">
        <v>2.2796666666666674</v>
      </c>
      <c r="D32" s="10">
        <f>C32-C$25</f>
        <v>2.919666666666668</v>
      </c>
      <c r="E32" s="5"/>
      <c r="F32" s="6"/>
      <c r="G32" s="1"/>
      <c r="H32" s="1"/>
    </row>
    <row r="33" spans="1:8" x14ac:dyDescent="0.2">
      <c r="A33" s="13" t="s">
        <v>21</v>
      </c>
      <c r="B33" s="13" t="s">
        <v>24</v>
      </c>
      <c r="C33" s="10">
        <v>0.15633333333333255</v>
      </c>
      <c r="D33" s="10">
        <f>C33-C$26</f>
        <v>2.6759999999999984</v>
      </c>
      <c r="E33" s="5"/>
      <c r="F33" s="6"/>
      <c r="G33" s="1"/>
      <c r="H33" s="1"/>
    </row>
    <row r="34" spans="1:8" x14ac:dyDescent="0.2">
      <c r="A34" s="13" t="s">
        <v>21</v>
      </c>
      <c r="B34" s="13" t="s">
        <v>25</v>
      </c>
      <c r="C34" s="10">
        <v>-0.97700000000000387</v>
      </c>
      <c r="D34" s="10">
        <f>C34-C$27</f>
        <v>2.0179999999999936</v>
      </c>
      <c r="E34" s="5"/>
      <c r="F34" s="6"/>
      <c r="G34" s="1"/>
      <c r="H34" s="1"/>
    </row>
    <row r="35" spans="1:8" x14ac:dyDescent="0.2">
      <c r="A35" s="13" t="s">
        <v>21</v>
      </c>
      <c r="B35" s="13" t="s">
        <v>26</v>
      </c>
      <c r="C35" s="10">
        <v>2.0053333333333327</v>
      </c>
      <c r="D35" s="10">
        <f>C35-C$28</f>
        <v>1.9679999999999964</v>
      </c>
      <c r="E35" s="5"/>
      <c r="F35" s="6"/>
      <c r="G35" s="1"/>
      <c r="H35" s="1"/>
    </row>
    <row r="36" spans="1:8" x14ac:dyDescent="0.2">
      <c r="A36" s="13" t="s">
        <v>21</v>
      </c>
      <c r="B36" s="13" t="s">
        <v>27</v>
      </c>
      <c r="C36" s="10">
        <v>7.0079994201660156</v>
      </c>
      <c r="D36" s="10">
        <f>C36-C$29</f>
        <v>0.43033218383789062</v>
      </c>
      <c r="E36" s="5"/>
      <c r="F36" s="6"/>
      <c r="G36" s="1"/>
      <c r="H36" s="1"/>
    </row>
    <row r="37" spans="1:8" x14ac:dyDescent="0.2">
      <c r="A37" s="13" t="s">
        <v>22</v>
      </c>
      <c r="B37" s="13" t="s">
        <v>5</v>
      </c>
      <c r="C37" s="10">
        <v>0.92600000000000193</v>
      </c>
      <c r="D37" s="10">
        <f>C37-C$23</f>
        <v>5.7710000000000008</v>
      </c>
      <c r="E37" s="5"/>
      <c r="F37" s="6"/>
      <c r="G37" s="1"/>
      <c r="H37" s="1"/>
    </row>
    <row r="38" spans="1:8" x14ac:dyDescent="0.2">
      <c r="A38" s="13" t="s">
        <v>22</v>
      </c>
      <c r="B38" s="13" t="s">
        <v>10</v>
      </c>
      <c r="C38" s="10">
        <v>7.3409999999999975</v>
      </c>
      <c r="D38" s="10">
        <f>C38-C$24</f>
        <v>3.0639999999999965</v>
      </c>
      <c r="E38" s="5"/>
      <c r="F38" s="6"/>
      <c r="G38" s="1"/>
      <c r="H38" s="1"/>
    </row>
    <row r="39" spans="1:8" x14ac:dyDescent="0.2">
      <c r="A39" s="13" t="s">
        <v>22</v>
      </c>
      <c r="B39" s="13" t="s">
        <v>23</v>
      </c>
      <c r="C39" s="10">
        <v>2.5833333333333321</v>
      </c>
      <c r="D39" s="10">
        <f>C39-C$25</f>
        <v>3.2233333333333327</v>
      </c>
      <c r="E39" s="5"/>
      <c r="F39" s="6"/>
      <c r="G39" s="1"/>
      <c r="H39" s="1"/>
    </row>
    <row r="40" spans="1:8" x14ac:dyDescent="0.2">
      <c r="A40" s="13" t="s">
        <v>22</v>
      </c>
      <c r="B40" s="13" t="s">
        <v>24</v>
      </c>
      <c r="C40" s="10">
        <v>5.6666666666700394E-3</v>
      </c>
      <c r="D40" s="10">
        <f>C40-C$26</f>
        <v>2.5253333333333359</v>
      </c>
      <c r="E40" s="5"/>
      <c r="F40" s="6"/>
      <c r="G40" s="1"/>
      <c r="H40" s="1"/>
    </row>
    <row r="41" spans="1:8" x14ac:dyDescent="0.2">
      <c r="A41" s="13" t="s">
        <v>22</v>
      </c>
      <c r="B41" s="13" t="s">
        <v>25</v>
      </c>
      <c r="C41" s="10">
        <v>-1.2276666666666642</v>
      </c>
      <c r="D41" s="10">
        <f>C41-C$27</f>
        <v>1.7673333333333332</v>
      </c>
      <c r="E41" s="5"/>
      <c r="F41" s="6"/>
      <c r="G41" s="1"/>
      <c r="H41" s="1"/>
    </row>
    <row r="42" spans="1:8" x14ac:dyDescent="0.2">
      <c r="A42" s="13" t="s">
        <v>22</v>
      </c>
      <c r="B42" s="13" t="s">
        <v>26</v>
      </c>
      <c r="C42" s="10">
        <v>1.9926666666666684</v>
      </c>
      <c r="D42" s="10">
        <f>C42-C$28</f>
        <v>1.955333333333332</v>
      </c>
      <c r="E42" s="5"/>
      <c r="F42" s="6"/>
      <c r="G42" s="1"/>
      <c r="H42" s="1"/>
    </row>
    <row r="43" spans="1:8" x14ac:dyDescent="0.2">
      <c r="A43" s="13" t="s">
        <v>22</v>
      </c>
      <c r="B43" s="13" t="s">
        <v>27</v>
      </c>
      <c r="C43" s="10">
        <v>7.3469994862874337</v>
      </c>
      <c r="D43" s="10">
        <f>C43-C$29</f>
        <v>0.76933224995930871</v>
      </c>
      <c r="E43" s="5"/>
      <c r="F43" s="6"/>
      <c r="G43" s="1"/>
      <c r="H43" s="1"/>
    </row>
    <row r="44" spans="1:8" s="13" customFormat="1" x14ac:dyDescent="0.2">
      <c r="A44" s="9" t="s">
        <v>14</v>
      </c>
      <c r="B44" s="9" t="s">
        <v>5</v>
      </c>
      <c r="C44" s="10">
        <v>-4.8330000000000002</v>
      </c>
      <c r="D44" s="10">
        <f>C44-C$44</f>
        <v>0</v>
      </c>
      <c r="E44" s="11"/>
      <c r="F44" s="12"/>
    </row>
    <row r="45" spans="1:8" s="13" customFormat="1" x14ac:dyDescent="0.2">
      <c r="A45" s="9" t="s">
        <v>14</v>
      </c>
      <c r="B45" s="9" t="s">
        <v>10</v>
      </c>
      <c r="C45" s="10">
        <v>5.827</v>
      </c>
      <c r="D45" s="10">
        <f>C45-C$45</f>
        <v>0</v>
      </c>
      <c r="E45" s="11"/>
      <c r="F45" s="12"/>
    </row>
    <row r="46" spans="1:8" s="13" customFormat="1" x14ac:dyDescent="0.2">
      <c r="A46" s="9" t="s">
        <v>14</v>
      </c>
      <c r="B46" s="9" t="s">
        <v>23</v>
      </c>
      <c r="C46" s="10">
        <v>-0.54033333333333289</v>
      </c>
      <c r="D46" s="10">
        <f>C46-C$46</f>
        <v>0</v>
      </c>
      <c r="E46" s="11"/>
      <c r="F46" s="12"/>
    </row>
    <row r="47" spans="1:8" s="13" customFormat="1" x14ac:dyDescent="0.2">
      <c r="A47" s="9" t="s">
        <v>14</v>
      </c>
      <c r="B47" s="9" t="s">
        <v>24</v>
      </c>
      <c r="C47" s="10">
        <v>-2.1370000000000005</v>
      </c>
      <c r="D47" s="10">
        <f>C47-C$47</f>
        <v>0</v>
      </c>
      <c r="E47" s="11"/>
      <c r="F47" s="12"/>
    </row>
    <row r="48" spans="1:8" s="13" customFormat="1" x14ac:dyDescent="0.2">
      <c r="A48" s="9" t="s">
        <v>14</v>
      </c>
      <c r="B48" s="9" t="s">
        <v>25</v>
      </c>
      <c r="C48" s="10">
        <v>-2.8233333333333341</v>
      </c>
      <c r="D48" s="10">
        <f>C48-C$48</f>
        <v>0</v>
      </c>
      <c r="E48" s="11"/>
      <c r="F48" s="12"/>
    </row>
    <row r="49" spans="1:6" x14ac:dyDescent="0.2">
      <c r="A49" s="9" t="s">
        <v>14</v>
      </c>
      <c r="B49" s="9" t="s">
        <v>26</v>
      </c>
      <c r="C49" s="14">
        <v>0.53733333333333277</v>
      </c>
      <c r="D49" s="10">
        <f>C49-C$49</f>
        <v>0</v>
      </c>
    </row>
    <row r="50" spans="1:6" x14ac:dyDescent="0.2">
      <c r="A50" s="9" t="s">
        <v>14</v>
      </c>
      <c r="B50" s="9" t="s">
        <v>27</v>
      </c>
      <c r="C50" s="14">
        <v>7.1623331705729179</v>
      </c>
      <c r="D50" s="10">
        <f>C50-C$50</f>
        <v>0</v>
      </c>
    </row>
    <row r="51" spans="1:6" s="13" customFormat="1" x14ac:dyDescent="0.2">
      <c r="A51" s="9" t="s">
        <v>15</v>
      </c>
      <c r="B51" s="9" t="s">
        <v>5</v>
      </c>
      <c r="C51" s="10">
        <v>2.544</v>
      </c>
      <c r="D51" s="10">
        <f>C51-C$44</f>
        <v>7.3770000000000007</v>
      </c>
      <c r="E51" s="11"/>
      <c r="F51" s="12"/>
    </row>
    <row r="52" spans="1:6" s="13" customFormat="1" x14ac:dyDescent="0.2">
      <c r="A52" s="9" t="s">
        <v>15</v>
      </c>
      <c r="B52" s="9" t="s">
        <v>10</v>
      </c>
      <c r="C52" s="14">
        <v>8.8439999999999994</v>
      </c>
      <c r="D52" s="10">
        <f>C52-C$45</f>
        <v>3.0169999999999995</v>
      </c>
      <c r="E52" s="11"/>
      <c r="F52" s="12"/>
    </row>
    <row r="53" spans="1:6" s="13" customFormat="1" x14ac:dyDescent="0.2">
      <c r="A53" s="9" t="s">
        <v>15</v>
      </c>
      <c r="B53" s="9" t="s">
        <v>23</v>
      </c>
      <c r="C53" s="14">
        <v>2.4519999999999982</v>
      </c>
      <c r="D53" s="10">
        <f>C53-C$46</f>
        <v>2.9923333333333311</v>
      </c>
      <c r="E53" s="11"/>
      <c r="F53" s="12"/>
    </row>
    <row r="54" spans="1:6" s="13" customFormat="1" x14ac:dyDescent="0.2">
      <c r="A54" s="9" t="s">
        <v>15</v>
      </c>
      <c r="B54" s="9" t="s">
        <v>24</v>
      </c>
      <c r="C54" s="14">
        <v>0.72766666666666424</v>
      </c>
      <c r="D54" s="10">
        <f>C54-C$47</f>
        <v>2.8646666666666647</v>
      </c>
      <c r="E54" s="11"/>
      <c r="F54" s="12"/>
    </row>
    <row r="55" spans="1:6" s="13" customFormat="1" x14ac:dyDescent="0.2">
      <c r="A55" s="9" t="s">
        <v>15</v>
      </c>
      <c r="B55" s="9" t="s">
        <v>25</v>
      </c>
      <c r="C55" s="14">
        <v>-0.4113333333333351</v>
      </c>
      <c r="D55" s="10">
        <f>C55-C$48</f>
        <v>2.411999999999999</v>
      </c>
      <c r="E55" s="11"/>
      <c r="F55" s="12"/>
    </row>
    <row r="56" spans="1:6" s="13" customFormat="1" x14ac:dyDescent="0.2">
      <c r="A56" s="9" t="s">
        <v>15</v>
      </c>
      <c r="B56" s="9" t="s">
        <v>26</v>
      </c>
      <c r="C56" s="14">
        <v>2.5969999999999978</v>
      </c>
      <c r="D56" s="10">
        <f>C56-C$49</f>
        <v>2.059666666666665</v>
      </c>
      <c r="E56" s="11"/>
      <c r="F56" s="12"/>
    </row>
    <row r="57" spans="1:6" s="13" customFormat="1" x14ac:dyDescent="0.2">
      <c r="A57" s="9" t="s">
        <v>15</v>
      </c>
      <c r="B57" s="9" t="s">
        <v>27</v>
      </c>
      <c r="C57" s="14">
        <v>7.1806659698486328</v>
      </c>
      <c r="D57" s="10">
        <f>C57-C$50</f>
        <v>1.8332799275714962E-2</v>
      </c>
      <c r="E57" s="11"/>
      <c r="F57" s="12"/>
    </row>
    <row r="58" spans="1:6" s="13" customFormat="1" x14ac:dyDescent="0.2">
      <c r="A58" s="9" t="s">
        <v>16</v>
      </c>
      <c r="B58" s="9" t="s">
        <v>5</v>
      </c>
      <c r="C58" s="14">
        <v>1.9750000000000001</v>
      </c>
      <c r="D58" s="10">
        <f>C58-C$44</f>
        <v>6.8079999999999998</v>
      </c>
      <c r="E58" s="11"/>
      <c r="F58" s="12"/>
    </row>
    <row r="59" spans="1:6" s="13" customFormat="1" x14ac:dyDescent="0.2">
      <c r="A59" s="9" t="s">
        <v>16</v>
      </c>
      <c r="B59" s="9" t="s">
        <v>10</v>
      </c>
      <c r="C59" s="14">
        <v>8.3320000000000007</v>
      </c>
      <c r="D59" s="10">
        <f>C59-C$45</f>
        <v>2.5050000000000008</v>
      </c>
      <c r="E59" s="11"/>
      <c r="F59" s="12"/>
    </row>
    <row r="60" spans="1:6" x14ac:dyDescent="0.2">
      <c r="A60" s="9" t="s">
        <v>16</v>
      </c>
      <c r="B60" s="9" t="s">
        <v>23</v>
      </c>
      <c r="C60" s="14">
        <v>2.3903333333333308</v>
      </c>
      <c r="D60" s="10">
        <f>C60-C$46</f>
        <v>2.9306666666666636</v>
      </c>
    </row>
    <row r="61" spans="1:6" x14ac:dyDescent="0.2">
      <c r="A61" s="9" t="s">
        <v>16</v>
      </c>
      <c r="B61" s="9" t="s">
        <v>24</v>
      </c>
      <c r="C61" s="13">
        <v>0.13133333333333752</v>
      </c>
      <c r="D61" s="10">
        <f>C61-C$47</f>
        <v>2.268333333333338</v>
      </c>
    </row>
    <row r="62" spans="1:6" x14ac:dyDescent="0.2">
      <c r="A62" s="9" t="s">
        <v>16</v>
      </c>
      <c r="B62" s="9" t="s">
        <v>25</v>
      </c>
      <c r="C62" s="13">
        <v>-1.2623333333333342</v>
      </c>
      <c r="D62" s="10">
        <f>C62-C$48</f>
        <v>1.5609999999999999</v>
      </c>
    </row>
    <row r="63" spans="1:6" x14ac:dyDescent="0.2">
      <c r="A63" s="9" t="s">
        <v>16</v>
      </c>
      <c r="B63" s="9" t="s">
        <v>26</v>
      </c>
      <c r="C63" s="13">
        <v>2.2863333333333316</v>
      </c>
      <c r="D63" s="10">
        <f>C63-C$49</f>
        <v>1.7489999999999988</v>
      </c>
    </row>
    <row r="64" spans="1:6" x14ac:dyDescent="0.2">
      <c r="A64" s="9" t="s">
        <v>16</v>
      </c>
      <c r="B64" s="9" t="s">
        <v>27</v>
      </c>
      <c r="C64" s="13">
        <v>6.7730000813802071</v>
      </c>
      <c r="D64" s="10">
        <f>C64-C$50</f>
        <v>-0.3893330891927107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delaney.lin@gmail.com</cp:lastModifiedBy>
  <dcterms:created xsi:type="dcterms:W3CDTF">2018-04-27T07:42:01Z</dcterms:created>
  <dcterms:modified xsi:type="dcterms:W3CDTF">2019-04-20T02:22:15Z</dcterms:modified>
</cp:coreProperties>
</file>