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ceta\OneDrive\Desktop\BSE\02_TERM_2\MACRO_I\BSE_Macro_Accounters\02_Input\"/>
    </mc:Choice>
  </mc:AlternateContent>
  <xr:revisionPtr revIDLastSave="0" documentId="13_ncr:1_{E4283F10-514B-4B4F-8CD2-603632427425}" xr6:coauthVersionLast="47" xr6:coauthVersionMax="47" xr10:uidLastSave="{00000000-0000-0000-0000-000000000000}"/>
  <bookViews>
    <workbookView xWindow="-108" yWindow="-108" windowWidth="23256" windowHeight="12456" tabRatio="863" xr2:uid="{00000000-000D-0000-FFFF-FFFF00000000}"/>
  </bookViews>
  <sheets>
    <sheet name="Legend" sheetId="1" r:id="rId1"/>
    <sheet name="I_IT" sheetId="1311" r:id="rId2"/>
    <sheet name="I_CT" sheetId="1312" r:id="rId3"/>
    <sheet name="I_Soft_DB" sheetId="1313" r:id="rId4"/>
    <sheet name="I_TraEq" sheetId="1314" r:id="rId5"/>
    <sheet name="I_OMach" sheetId="1315" r:id="rId6"/>
    <sheet name="I_OCon" sheetId="1316" r:id="rId7"/>
    <sheet name="I_Rstruc" sheetId="1317" r:id="rId8"/>
    <sheet name="I_Cult" sheetId="1318" r:id="rId9"/>
    <sheet name="I_RD" sheetId="1319" r:id="rId10"/>
    <sheet name="I_OIPP" sheetId="1320" r:id="rId11"/>
    <sheet name="I_GFCF" sheetId="1321" r:id="rId12"/>
    <sheet name="Ipyp_IT" sheetId="1322" r:id="rId13"/>
    <sheet name="Ipyp_CT" sheetId="1323" r:id="rId14"/>
    <sheet name="Ipyp_Soft_DB" sheetId="1324" r:id="rId15"/>
    <sheet name="Ipyp_TraEq" sheetId="1325" r:id="rId16"/>
    <sheet name="Ipyp_OMach" sheetId="1326" r:id="rId17"/>
    <sheet name="Ipyp_OCon" sheetId="1327" r:id="rId18"/>
    <sheet name="Ipyp_Rstruc" sheetId="1328" r:id="rId19"/>
    <sheet name="Ipyp_Cult" sheetId="1329" r:id="rId20"/>
    <sheet name="Ipyp_RD" sheetId="1330" r:id="rId21"/>
    <sheet name="Ipyp_OIPP" sheetId="1331" r:id="rId22"/>
    <sheet name="Ipyp_GFCF" sheetId="1332" r:id="rId23"/>
    <sheet name="Ip_IT" sheetId="1333" r:id="rId24"/>
    <sheet name="Ip_CT" sheetId="1334" r:id="rId25"/>
    <sheet name="Ip_Soft_DB" sheetId="1335" r:id="rId26"/>
    <sheet name="Ip_TraEq" sheetId="1336" r:id="rId27"/>
    <sheet name="Ip_OMach" sheetId="1337" r:id="rId28"/>
    <sheet name="Ip_OCon" sheetId="1338" r:id="rId29"/>
    <sheet name="Ip_Rstruc" sheetId="1339" r:id="rId30"/>
    <sheet name="Ip_Cult" sheetId="1340" r:id="rId31"/>
    <sheet name="Ip_RD" sheetId="1341" r:id="rId32"/>
    <sheet name="Ip_OIPP" sheetId="1342" r:id="rId33"/>
    <sheet name="Ip_GFCF" sheetId="1343" r:id="rId34"/>
    <sheet name="K_IT" sheetId="1344" r:id="rId35"/>
    <sheet name="K_CT" sheetId="1345" r:id="rId36"/>
    <sheet name="K_Soft_DB" sheetId="1346" r:id="rId37"/>
    <sheet name="K_TraEq" sheetId="1347" r:id="rId38"/>
    <sheet name="K_OMach" sheetId="1348" r:id="rId39"/>
    <sheet name="K_OCon" sheetId="1349" r:id="rId40"/>
    <sheet name="K_Rstruc" sheetId="1350" r:id="rId41"/>
    <sheet name="K_Cult" sheetId="1351" r:id="rId42"/>
    <sheet name="K_RD" sheetId="1352" r:id="rId43"/>
    <sheet name="K_OIPP" sheetId="1353" r:id="rId44"/>
    <sheet name="K_GFCF" sheetId="1354" r:id="rId45"/>
    <sheet name="Kpyp_IT" sheetId="1355" r:id="rId46"/>
    <sheet name="Kpyp_CT" sheetId="1356" r:id="rId47"/>
    <sheet name="Kpyp_Soft_DB" sheetId="1357" r:id="rId48"/>
    <sheet name="Kpyp_TraEq" sheetId="1358" r:id="rId49"/>
    <sheet name="Kpyp_OMach" sheetId="1359" r:id="rId50"/>
    <sheet name="Kpyp_OCon" sheetId="1360" r:id="rId51"/>
    <sheet name="Kpyp_Rstruc" sheetId="1361" r:id="rId52"/>
    <sheet name="Kpyp_Cult" sheetId="1362" r:id="rId53"/>
    <sheet name="Kpyp_RD" sheetId="1363" r:id="rId54"/>
    <sheet name="Kpyp_OIPP" sheetId="1364" r:id="rId55"/>
    <sheet name="Kpyp_GFCF" sheetId="1365" r:id="rId56"/>
    <sheet name="Iq_IT" sheetId="1366" r:id="rId57"/>
    <sheet name="Iq_CT" sheetId="1367" r:id="rId58"/>
    <sheet name="Iq_Soft_DB" sheetId="1368" r:id="rId59"/>
    <sheet name="Iq_TraEq" sheetId="1369" r:id="rId60"/>
    <sheet name="Iq_OMach" sheetId="1370" r:id="rId61"/>
    <sheet name="Iq_OCon" sheetId="1371" r:id="rId62"/>
    <sheet name="Iq_Rstruc" sheetId="1372" r:id="rId63"/>
    <sheet name="Iq_Cult" sheetId="1373" r:id="rId64"/>
    <sheet name="Iq_RD" sheetId="1374" r:id="rId65"/>
    <sheet name="Iq_OIPP" sheetId="1375" r:id="rId66"/>
    <sheet name="Iq_GFCF" sheetId="1376" r:id="rId67"/>
    <sheet name="Kq_IT" sheetId="1377" r:id="rId68"/>
    <sheet name="Kq_CT" sheetId="1378" r:id="rId69"/>
    <sheet name="Kq_Soft_DB" sheetId="1379" r:id="rId70"/>
    <sheet name="Kq_TraEq" sheetId="1380" r:id="rId71"/>
    <sheet name="Kq_OMach" sheetId="1381" r:id="rId72"/>
    <sheet name="Kq_OCon" sheetId="1382" r:id="rId73"/>
    <sheet name="Kq_Rstruc" sheetId="1383" r:id="rId74"/>
    <sheet name="Kq_Cult" sheetId="1384" r:id="rId75"/>
    <sheet name="Kq_RD" sheetId="1385" r:id="rId76"/>
    <sheet name="Kq_OIPP" sheetId="1386" r:id="rId77"/>
    <sheet name="Kq_GFCF" sheetId="1387" r:id="rId78"/>
  </sheets>
  <calcPr calcId="181029"/>
</workbook>
</file>

<file path=xl/calcChain.xml><?xml version="1.0" encoding="utf-8"?>
<calcChain xmlns="http://schemas.openxmlformats.org/spreadsheetml/2006/main">
  <c r="T83" i="1" l="1"/>
  <c r="T84" i="1" s="1"/>
  <c r="T85" i="1" s="1"/>
  <c r="T86" i="1" s="1"/>
  <c r="T87" i="1" s="1"/>
  <c r="T88" i="1" s="1"/>
  <c r="T89" i="1" s="1"/>
  <c r="T90" i="1" s="1"/>
  <c r="T82" i="1"/>
  <c r="T81" i="1"/>
  <c r="G122" i="1"/>
  <c r="G121" i="1"/>
  <c r="G120" i="1"/>
  <c r="G119" i="1"/>
  <c r="G118" i="1"/>
  <c r="G117" i="1"/>
  <c r="G116" i="1"/>
  <c r="G115" i="1"/>
  <c r="G114" i="1"/>
  <c r="G113" i="1"/>
  <c r="G112" i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81" i="1"/>
  <c r="H82" i="1" s="1"/>
  <c r="H83" i="1" s="1"/>
  <c r="H84" i="1" s="1"/>
  <c r="H85" i="1" s="1"/>
  <c r="H86" i="1" s="1"/>
  <c r="H87" i="1" s="1"/>
  <c r="H88" i="1" s="1"/>
  <c r="H89" i="1" s="1"/>
  <c r="H90" i="1" s="1"/>
  <c r="H57" i="1"/>
  <c r="H58" i="1" s="1"/>
  <c r="H59" i="1" s="1"/>
  <c r="H60" i="1" s="1"/>
  <c r="H61" i="1" s="1"/>
  <c r="H62" i="1" s="1"/>
  <c r="H63" i="1" s="1"/>
  <c r="H64" i="1" s="1"/>
  <c r="H65" i="1" s="1"/>
  <c r="H66" i="1" s="1"/>
  <c r="H47" i="1"/>
  <c r="H48" i="1"/>
  <c r="H49" i="1" s="1"/>
  <c r="H50" i="1" s="1"/>
  <c r="H51" i="1" s="1"/>
  <c r="H52" i="1" s="1"/>
  <c r="H53" i="1" s="1"/>
  <c r="H54" i="1" s="1"/>
  <c r="H46" i="1"/>
  <c r="G90" i="1"/>
  <c r="G89" i="1"/>
  <c r="G88" i="1"/>
  <c r="G87" i="1"/>
  <c r="G86" i="1"/>
  <c r="G85" i="1"/>
  <c r="G84" i="1"/>
  <c r="G83" i="1"/>
  <c r="G82" i="1"/>
  <c r="G81" i="1"/>
  <c r="G80" i="1"/>
  <c r="G66" i="1"/>
  <c r="G65" i="1"/>
  <c r="G64" i="1"/>
  <c r="G63" i="1"/>
  <c r="G62" i="1"/>
  <c r="G61" i="1"/>
  <c r="G60" i="1"/>
  <c r="G59" i="1"/>
  <c r="G58" i="1"/>
  <c r="G57" i="1"/>
  <c r="G56" i="1"/>
  <c r="H45" i="1"/>
  <c r="G45" i="1"/>
  <c r="G46" i="1"/>
  <c r="G47" i="1"/>
  <c r="G48" i="1"/>
  <c r="G49" i="1"/>
  <c r="G50" i="1"/>
  <c r="G51" i="1"/>
  <c r="G52" i="1"/>
  <c r="G53" i="1"/>
  <c r="G54" i="1"/>
  <c r="G44" i="1"/>
  <c r="A90" i="1"/>
  <c r="A89" i="1"/>
  <c r="A88" i="1"/>
  <c r="A87" i="1"/>
  <c r="A86" i="1"/>
  <c r="A85" i="1"/>
  <c r="A84" i="1"/>
  <c r="A83" i="1"/>
  <c r="A82" i="1"/>
  <c r="A81" i="1"/>
  <c r="A80" i="1"/>
  <c r="A78" i="1"/>
  <c r="A77" i="1"/>
  <c r="A76" i="1"/>
  <c r="A75" i="1"/>
  <c r="A74" i="1"/>
  <c r="A73" i="1"/>
  <c r="A72" i="1"/>
  <c r="A71" i="1"/>
  <c r="A70" i="1"/>
  <c r="A69" i="1"/>
  <c r="A68" i="1"/>
  <c r="A66" i="1"/>
  <c r="A65" i="1"/>
  <c r="A64" i="1"/>
  <c r="A63" i="1"/>
  <c r="A62" i="1"/>
  <c r="A61" i="1"/>
  <c r="A60" i="1"/>
  <c r="A59" i="1"/>
  <c r="A58" i="1"/>
  <c r="A57" i="1"/>
  <c r="A56" i="1"/>
  <c r="A54" i="1"/>
  <c r="A53" i="1"/>
  <c r="A52" i="1"/>
  <c r="A51" i="1"/>
  <c r="A50" i="1"/>
  <c r="A49" i="1"/>
  <c r="A48" i="1"/>
  <c r="A47" i="1"/>
  <c r="A46" i="1"/>
  <c r="A45" i="1"/>
  <c r="A44" i="1"/>
  <c r="A42" i="1"/>
  <c r="A41" i="1"/>
  <c r="A40" i="1"/>
  <c r="A39" i="1"/>
  <c r="A38" i="1"/>
  <c r="A37" i="1"/>
  <c r="A36" i="1"/>
  <c r="A35" i="1"/>
  <c r="A34" i="1"/>
  <c r="A33" i="1"/>
  <c r="A32" i="1"/>
  <c r="A30" i="1"/>
  <c r="A29" i="1"/>
  <c r="A28" i="1"/>
  <c r="A27" i="1"/>
  <c r="A26" i="1"/>
  <c r="A25" i="1"/>
  <c r="A24" i="1"/>
  <c r="A23" i="1"/>
  <c r="A22" i="1"/>
  <c r="A21" i="1"/>
  <c r="A20" i="1"/>
  <c r="A18" i="1"/>
  <c r="A17" i="1"/>
  <c r="A16" i="1"/>
  <c r="A15" i="1"/>
  <c r="A14" i="1"/>
  <c r="A13" i="1"/>
  <c r="A12" i="1"/>
  <c r="A11" i="1"/>
  <c r="A10" i="1"/>
  <c r="A9" i="1"/>
  <c r="A8" i="1"/>
</calcChain>
</file>

<file path=xl/sharedStrings.xml><?xml version="1.0" encoding="utf-8"?>
<sst xmlns="http://schemas.openxmlformats.org/spreadsheetml/2006/main" count="24914" uniqueCount="331">
  <si>
    <t>Variable</t>
  </si>
  <si>
    <t>Description</t>
  </si>
  <si>
    <t>GFCF, current prices, millions of national currency</t>
  </si>
  <si>
    <t>I_IT</t>
  </si>
  <si>
    <t>Computing equipment</t>
  </si>
  <si>
    <t>I_CT</t>
  </si>
  <si>
    <t>Communications equipment</t>
  </si>
  <si>
    <t>I_Soft_DB</t>
  </si>
  <si>
    <t>Computer software and databases</t>
  </si>
  <si>
    <t>I_TraEq</t>
  </si>
  <si>
    <t>Transport equipment</t>
  </si>
  <si>
    <t>I_OMach</t>
  </si>
  <si>
    <t>Other Machinery and Equipment</t>
  </si>
  <si>
    <t>I_OCon</t>
  </si>
  <si>
    <t>Total non-residential investment</t>
  </si>
  <si>
    <t>I_Rstruc</t>
  </si>
  <si>
    <t>Residential structures</t>
  </si>
  <si>
    <t>I_Cult</t>
  </si>
  <si>
    <t>Cultivated assets</t>
  </si>
  <si>
    <t>I_RD</t>
  </si>
  <si>
    <t>Research and development</t>
  </si>
  <si>
    <t>I_OIPP</t>
  </si>
  <si>
    <t>Other IPP assets</t>
  </si>
  <si>
    <t>I_GFCF</t>
  </si>
  <si>
    <t>All assets</t>
  </si>
  <si>
    <t>GFCF, previous year prices, millions of national currency</t>
  </si>
  <si>
    <t>Ipyp_IT</t>
  </si>
  <si>
    <t>Computing equipment previous year prices</t>
  </si>
  <si>
    <t>Ipyp_CT</t>
  </si>
  <si>
    <t>Communications equipment previous year prices</t>
  </si>
  <si>
    <t>Ipyp_Soft_DB</t>
  </si>
  <si>
    <t>Computer software and databases previous year prices</t>
  </si>
  <si>
    <t>Ipyp_TraEq</t>
  </si>
  <si>
    <t>Transport equipment previous year prices</t>
  </si>
  <si>
    <t>Ipyp_OMach</t>
  </si>
  <si>
    <t>Other machinery and equipment previous year prices</t>
  </si>
  <si>
    <t>Ipyp_OCon</t>
  </si>
  <si>
    <t>Total non-residential investment previous year prices</t>
  </si>
  <si>
    <t>Ipyp_Rstruc</t>
  </si>
  <si>
    <t>Residential structures previous year prices</t>
  </si>
  <si>
    <t>Ipyp_Cult</t>
  </si>
  <si>
    <t>Cultivated assets previous year prices</t>
  </si>
  <si>
    <t>Ipyp_RD</t>
  </si>
  <si>
    <t>Research and development previous year prices</t>
  </si>
  <si>
    <t>Ipyp_OIPP</t>
  </si>
  <si>
    <t>Other IPP assets previous year prices</t>
  </si>
  <si>
    <t>Ipyp_GFCF</t>
  </si>
  <si>
    <t>All assets previous year prices</t>
  </si>
  <si>
    <t>GFCF, chained linked volumes (2020), millions of national currency</t>
  </si>
  <si>
    <t>Iq_IT</t>
  </si>
  <si>
    <t>Computing equipment, chained linked volumes (2020)</t>
  </si>
  <si>
    <t>Iq_CT</t>
  </si>
  <si>
    <t>Communications equipment, chained linked volumes (2020)</t>
  </si>
  <si>
    <t>Iq_Soft_DB</t>
  </si>
  <si>
    <t>Computer software and databases, chained linked volumes (2020)</t>
  </si>
  <si>
    <t>Iq_TraEq</t>
  </si>
  <si>
    <t>Transport equipment, chained linked volumes (2020)</t>
  </si>
  <si>
    <t>Iq_OMach</t>
  </si>
  <si>
    <t>Other Machinery and Equipment, chained linked volumes (2020)</t>
  </si>
  <si>
    <t>Iq_OCon</t>
  </si>
  <si>
    <t>Total non-residential investment, chained linked volumes (2020)</t>
  </si>
  <si>
    <t>Iq_Rstruc</t>
  </si>
  <si>
    <t>Residential structures, chained linked volumes (2020)</t>
  </si>
  <si>
    <t>Iq_Cult</t>
  </si>
  <si>
    <t>Cultivated assets, chained linked volumes (2020)</t>
  </si>
  <si>
    <t>Iq_RD</t>
  </si>
  <si>
    <t>Research and development, chained linked volumes (2020)</t>
  </si>
  <si>
    <t>Iq_OIPP</t>
  </si>
  <si>
    <t>Other IPP assets, chained linked volumes (2020)</t>
  </si>
  <si>
    <t>Iq_GFCF</t>
  </si>
  <si>
    <t>All assets, chained linked volumes (2020)</t>
  </si>
  <si>
    <t>GFCF, price indexes (2020)</t>
  </si>
  <si>
    <t>Ip_IT</t>
  </si>
  <si>
    <t>Computing equipment price index (2020)</t>
  </si>
  <si>
    <t>Ip_CT</t>
  </si>
  <si>
    <t>Communications equipment price index (2020)</t>
  </si>
  <si>
    <t>Ip_Soft_DB</t>
  </si>
  <si>
    <t>Computer software and databases price index (2020)</t>
  </si>
  <si>
    <t>Ip_TraEq</t>
  </si>
  <si>
    <t>Transport equipment price index (2020)</t>
  </si>
  <si>
    <t>Ip_OMach</t>
  </si>
  <si>
    <t>Other machinery and equipment price index (2020)</t>
  </si>
  <si>
    <t>Ip_OCon</t>
  </si>
  <si>
    <t>Total non-residential investment price index (2020)</t>
  </si>
  <si>
    <t>Ip_Rstruc</t>
  </si>
  <si>
    <t>Residential structures price index (2020)</t>
  </si>
  <si>
    <t>Ip_Cult</t>
  </si>
  <si>
    <t>Cultivated assets price index (2020)</t>
  </si>
  <si>
    <t>Ip_RD</t>
  </si>
  <si>
    <t>Research and development price index (2020)</t>
  </si>
  <si>
    <t>Ip_OIPP</t>
  </si>
  <si>
    <t>Other IPP assets price index (2020)</t>
  </si>
  <si>
    <t>Ip_GFCF</t>
  </si>
  <si>
    <t>All assets price index (2020)</t>
  </si>
  <si>
    <t>Capital stock net, current replacement stock, millions of national currency</t>
  </si>
  <si>
    <t>K_IT</t>
  </si>
  <si>
    <t>Computing equipment capital stock</t>
  </si>
  <si>
    <t>K_CT</t>
  </si>
  <si>
    <t>Communications equipment capital stock</t>
  </si>
  <si>
    <t>K_Soft_DB</t>
  </si>
  <si>
    <t>Computer software and databases capital stock</t>
  </si>
  <si>
    <t>K_TraEq</t>
  </si>
  <si>
    <t>Transport equipment capital stock</t>
  </si>
  <si>
    <t>K_OMach</t>
  </si>
  <si>
    <t>Other machinery and equipment capital stock</t>
  </si>
  <si>
    <t>K_OCon</t>
  </si>
  <si>
    <t>Total non-residential investment capital stock</t>
  </si>
  <si>
    <t>K_Rstruc</t>
  </si>
  <si>
    <t>Residential structures capital stock</t>
  </si>
  <si>
    <t>K_Cult</t>
  </si>
  <si>
    <t>Cultivated assets capital stock</t>
  </si>
  <si>
    <t>K_RD</t>
  </si>
  <si>
    <t>Research and development capital stock</t>
  </si>
  <si>
    <t>K_OIPP</t>
  </si>
  <si>
    <t>Other IPP assets capital stock</t>
  </si>
  <si>
    <t>K_GFCF</t>
  </si>
  <si>
    <t>All assets capital stock</t>
  </si>
  <si>
    <t>Capital stock net, previous year replacement stock, millions of national currency</t>
  </si>
  <si>
    <t>Kpyp_IT</t>
  </si>
  <si>
    <t>Computing equipment capital stock prev. year replac. cost</t>
  </si>
  <si>
    <t>Kpyp_CT</t>
  </si>
  <si>
    <t>Communications equipment capital stock prev. year replac. cost</t>
  </si>
  <si>
    <t>Kpyp_Soft_DB</t>
  </si>
  <si>
    <t>Computer software and databases capital stock prev. year replac. cost</t>
  </si>
  <si>
    <t>Kpyp_TraEq</t>
  </si>
  <si>
    <t>Transport equipment capital stock prev. year replac. cost</t>
  </si>
  <si>
    <t>Kpyp_OMach</t>
  </si>
  <si>
    <t>Other machinery and equipment capital stock prev. year replac. cost</t>
  </si>
  <si>
    <t>Kpyp_OCon</t>
  </si>
  <si>
    <t>Total non-residential investment capital stock prev. year replac. cost</t>
  </si>
  <si>
    <t>Kpyp_Rstruc</t>
  </si>
  <si>
    <t>Residential structures capital stock prev. year replac. cost</t>
  </si>
  <si>
    <t>Kpyp_Cult</t>
  </si>
  <si>
    <t>Cultivated assets capital stock prev. year replac. cost</t>
  </si>
  <si>
    <t>Kpyp_RD</t>
  </si>
  <si>
    <t>Research and development capital stock prev. year replac. cost</t>
  </si>
  <si>
    <t>Kpyp_OIPP</t>
  </si>
  <si>
    <t>Other IPP assets capital stock prev. year replac. cost</t>
  </si>
  <si>
    <t>Kpyp_GFCF</t>
  </si>
  <si>
    <t>All assets capital stock prev. year replac. cost</t>
  </si>
  <si>
    <t>Capital stock net, chained linked volumes (2020), millions of national currency</t>
  </si>
  <si>
    <t>Kq_IT</t>
  </si>
  <si>
    <t>Kq_CT</t>
  </si>
  <si>
    <t>Kq_Soft_DB</t>
  </si>
  <si>
    <t>Kq_TraEq</t>
  </si>
  <si>
    <t>Kq_OMach</t>
  </si>
  <si>
    <t>Kq_OCon</t>
  </si>
  <si>
    <t>Kq_Rstruc</t>
  </si>
  <si>
    <t>Kq_Cult</t>
  </si>
  <si>
    <t>Kq_RD</t>
  </si>
  <si>
    <t>Kq_OIPP</t>
  </si>
  <si>
    <t>Kq_GFCF</t>
  </si>
  <si>
    <t>Capital Accounts</t>
  </si>
  <si>
    <t>Source: Euklems &amp; INTANProd database, 2024 release</t>
  </si>
  <si>
    <t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</si>
  <si>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/>
  </si>
  <si>
    <t>Notes</t>
  </si>
  <si>
    <t>Numbers displayed are in accordance with the industry classification (NACE Rev. 2/ISIC Rev. 4) and the European System of Capital Accounts (ESA 2010).</t>
  </si>
  <si>
    <t>Extracted from Eurostat:		08/04/2024</t>
  </si>
  <si>
    <t>For more information and updates, see: https://euklems-intanprod-llee.luiss.it/</t>
  </si>
  <si>
    <t>Acknowledgements and disclaimer</t>
  </si>
  <si>
    <t>This update of the EUKLEMS &amp; INTANProd database 2024 has been funded by the WIPO:</t>
  </si>
  <si>
    <t>Procurement procedure ECFIN/2020/OP/0001 – Provision of Industry level growth and productivity data with special focus on intangible assets – 2020/S 114-275561</t>
  </si>
  <si>
    <t>Any errors or omissions are entirely the responsibility of the Luiss Lab of European Economics - LLEE</t>
  </si>
  <si>
    <t>For comments and suggestions please send an email to euklems-intanprod@luiss.it</t>
  </si>
  <si>
    <t>var</t>
  </si>
  <si>
    <t>nace_r2_code</t>
  </si>
  <si>
    <t>geo_code</t>
  </si>
  <si>
    <t>nace_r2_name</t>
  </si>
  <si>
    <t>geo_name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</si>
  <si>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</si>
  <si>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</si>
  <si>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</si>
  <si>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</si>
  <si>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</si>
  <si>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</si>
  <si>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</si>
  <si>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</si>
  <si>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</si>
  <si>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</si>
  <si>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</si>
  <si>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</si>
  <si>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</si>
  <si>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</si>
  <si>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</si>
  <si>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</si>
  <si>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</si>
  <si>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</si>
  <si>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</si>
  <si>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</si>
  <si>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</si>
  <si>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</si>
  <si>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</si>
  <si>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</si>
  <si>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</si>
  <si>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</si>
  <si>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</si>
  <si>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A</t>
  </si>
  <si>
    <t>Agriculture, forestry and fishing</t>
  </si>
  <si>
    <t>IT</t>
  </si>
  <si>
    <t>JP</t>
  </si>
  <si>
    <t>Japan</t>
  </si>
  <si>
    <t>B</t>
  </si>
  <si>
    <t>Mining and quarrying</t>
  </si>
  <si>
    <t>C</t>
  </si>
  <si>
    <t>Manufacturing</t>
  </si>
  <si>
    <t>C10-C12</t>
  </si>
  <si>
    <t>Manufacture of food products; beverages and tobacco products</t>
  </si>
  <si>
    <t>C13-C15</t>
  </si>
  <si>
    <t>Manufacture of textiles, wearing apparel, leather and related products</t>
  </si>
  <si>
    <t>C16-C18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</si>
  <si>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</si>
  <si>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</si>
  <si>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</si>
  <si>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</si>
  <si>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</si>
  <si>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C20-C21</t>
  </si>
  <si>
    <t>Chemicals; basic pharmaceutical products</t>
  </si>
  <si>
    <t>C21</t>
  </si>
  <si>
    <t>Manufacture of basic pharmaceutical products and pharmaceutical preparations</t>
  </si>
  <si>
    <t>C22-C23</t>
  </si>
  <si>
    <t>Manufacture of rubber and plastic products and other non-metallic mineral products</t>
  </si>
  <si>
    <t>C24-C25</t>
  </si>
  <si>
    <t>Manufacture of basic metals and fabricated metal products, except machinery and equipment</t>
  </si>
  <si>
    <t>C26</t>
  </si>
  <si>
    <t>Manufacture of computer, electronic and optical products</t>
  </si>
  <si>
    <t>C26-C27</t>
  </si>
  <si>
    <t>Computer, electronic, optical products; electrical equipment</t>
  </si>
  <si>
    <t>C27</t>
  </si>
  <si>
    <t>Manufacture of electrical equipment</t>
  </si>
  <si>
    <t>C28</t>
  </si>
  <si>
    <t>Manufacture of machinery and equipment n.e.c.</t>
  </si>
  <si>
    <t>C29-C30</t>
  </si>
  <si>
    <t>Manufacture of motor vehicles, trailers, semi-trailers and of other transport equipment</t>
  </si>
  <si>
    <t>C31-C33</t>
  </si>
  <si>
    <t>Manufacture of furniture; jewellery, musical instruments, toys; repair and installation of machinery and equipment</t>
  </si>
  <si>
    <t>D</t>
  </si>
  <si>
    <t>Electricity, gas, steam and air conditioning supply</t>
  </si>
  <si>
    <t>D-E</t>
  </si>
  <si>
    <t>Electricity, gas, steam; water supply, sewerage, waste management</t>
  </si>
  <si>
    <t>E</t>
  </si>
  <si>
    <t>Water supply; sewerage, waste management and remediation activities</t>
  </si>
  <si>
    <t>F</t>
  </si>
  <si>
    <t>Construction</t>
  </si>
  <si>
    <t>G</t>
  </si>
  <si>
    <t>Wholesale and retail trade; repair of motor vehicles and motorcycles</t>
  </si>
  <si>
    <t>G45</t>
  </si>
  <si>
    <t>Wholesale and retail trade and repair of motor vehicles and motorcycles</t>
  </si>
  <si>
    <t>G46</t>
  </si>
  <si>
    <t>Wholesale trade, except of motor vehicles and motorcycles</t>
  </si>
  <si>
    <t>G47</t>
  </si>
  <si>
    <t>Retail trade, except of motor vehicles and motorcycles</t>
  </si>
  <si>
    <t>H</t>
  </si>
  <si>
    <t>Transportation and storage</t>
  </si>
  <si>
    <t>H49</t>
  </si>
  <si>
    <t>Land transport and transport via pipelines</t>
  </si>
  <si>
    <t>H50</t>
  </si>
  <si>
    <t>Water transport</t>
  </si>
  <si>
    <t>H51</t>
  </si>
  <si>
    <t>Air transport</t>
  </si>
  <si>
    <t>H52</t>
  </si>
  <si>
    <t>Warehousing and support activities for transportation</t>
  </si>
  <si>
    <t>H53</t>
  </si>
  <si>
    <t>Postal and courier activities</t>
  </si>
  <si>
    <t>I</t>
  </si>
  <si>
    <t>Accommodation and food service activities</t>
  </si>
  <si>
    <t>J</t>
  </si>
  <si>
    <t>Information and communication</t>
  </si>
  <si>
    <t>J58-J60</t>
  </si>
  <si>
    <t>Publishing, motion picture, video, television programme production; sound recording, programming and broadcasting activities</t>
  </si>
  <si>
    <t>J61</t>
  </si>
  <si>
    <t>Telecommunications</t>
  </si>
  <si>
    <t>J62-J63</t>
  </si>
  <si>
    <t>Computer programming, consultancy, and information service activities</t>
  </si>
  <si>
    <t>K</t>
  </si>
  <si>
    <t>Financial and insurance activities</t>
  </si>
  <si>
    <t>L</t>
  </si>
  <si>
    <t>Real estate activities</t>
  </si>
  <si>
    <t>L68A</t>
  </si>
  <si>
    <t>Imputed rents of owner-occupied dwellings</t>
  </si>
  <si>
    <t>M</t>
  </si>
  <si>
    <t>Professional, scientific and technical activities</t>
  </si>
  <si>
    <t>M-N</t>
  </si>
  <si>
    <t>Professional, scientific and technical activities; administrative and support service activities</t>
  </si>
  <si>
    <t>MARKT</t>
  </si>
  <si>
    <t>Market economy (all industries excluding L, O, P, Q, T and U)</t>
  </si>
  <si>
    <t>MARKTxAG</t>
  </si>
  <si>
    <t>Non-agricultural market economy (Market economy less industry A)</t>
  </si>
  <si>
    <t>N</t>
  </si>
  <si>
    <t>Administrative and support service activities</t>
  </si>
  <si>
    <t>O</t>
  </si>
  <si>
    <t>Public administration and defence; compulsory social security</t>
  </si>
  <si>
    <t>O-Q</t>
  </si>
  <si>
    <t>Public administration, defence, education, human health and social work activities</t>
  </si>
  <si>
    <t>P</t>
  </si>
  <si>
    <t>Education</t>
  </si>
  <si>
    <t>Q</t>
  </si>
  <si>
    <t>Human health and social work activities</t>
  </si>
  <si>
    <t>Q86</t>
  </si>
  <si>
    <t>Human health activities</t>
  </si>
  <si>
    <t>Q87-Q88</t>
  </si>
  <si>
    <t>Residential care activities and social work activities without accommodation</t>
  </si>
  <si>
    <t>R</t>
  </si>
  <si>
    <t>Arts, entertainment and recreation</t>
  </si>
  <si>
    <t>R-S</t>
  </si>
  <si>
    <t>Arts, entertainment, recreation; other services and service activities, etc.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</si>
  <si>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</si>
  <si>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</si>
  <si>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</si>
  <si>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</si>
  <si>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TOT</t>
  </si>
  <si>
    <t>Total - all NACE activities</t>
  </si>
  <si>
    <t>TOT_IND</t>
  </si>
  <si>
    <t>Total industries (A-S)</t>
  </si>
  <si>
    <t>U</t>
  </si>
  <si>
    <t>Activities of extraterritorial organisations and bodies</t>
  </si>
  <si>
    <t>"Ip_IT", "Ip_CT", "Ip_Soft_DB", "Ip_TraEq", "Ip_OMach", "Ip_OCon", "Ip_Rstruc", "Ip_Cult", "Ip_RD", "Ip_OIPP", "Ip_GFCF"</t>
  </si>
  <si>
    <t>"K_IT", "K_CT", "K_Soft_DB", "K_TraEq", "K_OMach", "K_OCon", "K_Rstruc", "K_Cult", "K_RD", "K_OIPP", "K_GFCF"</t>
  </si>
  <si>
    <t>"Kq_IT", "Kq_CT", "Kq_Soft_DB", "Kq_TraEq", "Kq_OMach", "Kq_OCon", "Kq_Rstruc", "Kq_Cult", "Kq_RD", "Kq_OIPP", "Kq_GFCF"</t>
  </si>
  <si>
    <t>CT</t>
  </si>
  <si>
    <t>Soft_DB</t>
  </si>
  <si>
    <t>TraEq</t>
  </si>
  <si>
    <t>OMach</t>
  </si>
  <si>
    <t>OCon</t>
  </si>
  <si>
    <t>Rstruc</t>
  </si>
  <si>
    <t>Cult</t>
  </si>
  <si>
    <t>RD</t>
  </si>
  <si>
    <t>OIPP</t>
  </si>
  <si>
    <t>GFCF</t>
  </si>
  <si>
    <t>"IT", "CT", "Soft_DB", "TraEq", "OMach", "OCon", "Rstruc", "Cult", "RD", "OIPP", "GFCF"</t>
  </si>
  <si>
    <t>Kq_IT, Kq_CT, Kq_CT, Kq_Soft_DB, Kq_TraEq, Kq_OMach, Kq_OCon, Kq_Rstruc, Kq_Cult, Kq_RD, Kq_OIPP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</si>
</sst>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4"/>
      <color rgb="FFFFFFFF"/>
      <name val="Calibri"/>
    </font>
    <font>
      <b/>
      <sz val="14"/>
      <color rgb="FF000000"/>
      <name val="Calibri"/>
    </font>
    <font>
      <sz val="8"/>
      <color rgb="FF000000"/>
      <name val="Calibri"/>
    </font>
    <font>
      <u/>
      <sz val="11"/>
      <color theme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4" fillId="4" borderId="0" xfId="0" applyFont="1" applyFill="1"/>
    <xf numFmtId="0" fontId="0" fillId="4" borderId="0" xfId="0" applyFill="1"/>
    <xf numFmtId="0" fontId="4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2"/>
  <sheetViews>
    <sheetView tabSelected="1" topLeftCell="A68" zoomScale="85" zoomScaleNormal="85" workbookViewId="0">
      <selection activeCell="A87" sqref="A87"/>
    </sheetView>
  </sheetViews>
  <sheetFormatPr defaultColWidth="11.5546875" defaultRowHeight="14.4" x14ac:dyDescent="0.3"/>
  <sheetData>
    <row r="1" spans="1:25" ht="18" x14ac:dyDescent="0.35">
      <c r="A1" s="1" t="s">
        <v>200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 x14ac:dyDescent="0.35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t="s">
        <v>153</v>
      </c>
    </row>
    <row r="4" spans="1:25" ht="18" x14ac:dyDescent="0.35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">
      <c r="A5" t="s">
        <v>155</v>
      </c>
    </row>
    <row r="6" spans="1:25" ht="18" x14ac:dyDescent="0.35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" x14ac:dyDescent="0.35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A8" s="4" t="str">
        <f>HYPERLINK("#'I_IT'!A1", "I_IT")</f>
        <v>I_IT</v>
      </c>
      <c r="B8" t="s">
        <v>4</v>
      </c>
    </row>
    <row r="9" spans="1:25" x14ac:dyDescent="0.3">
      <c r="A9" s="4" t="str">
        <f>HYPERLINK("#'I_CT'!A1", "I_CT")</f>
        <v>I_CT</v>
      </c>
      <c r="B9" t="s">
        <v>6</v>
      </c>
    </row>
    <row r="10" spans="1:25" x14ac:dyDescent="0.3">
      <c r="A10" s="4" t="str">
        <f>HYPERLINK("#'I_Soft_DB'!A1", "I_Soft_DB")</f>
        <v>I_Soft_DB</v>
      </c>
      <c r="B10" t="s">
        <v>8</v>
      </c>
    </row>
    <row r="11" spans="1:25" x14ac:dyDescent="0.3">
      <c r="A11" s="4" t="str">
        <f>HYPERLINK("#'I_TraEq'!A1", "I_TraEq")</f>
        <v>I_TraEq</v>
      </c>
      <c r="B11" t="s">
        <v>10</v>
      </c>
    </row>
    <row r="12" spans="1:25" x14ac:dyDescent="0.3">
      <c r="A12" s="4" t="str">
        <f>HYPERLINK("#'I_OMach'!A1", "I_OMach")</f>
        <v>I_OMach</v>
      </c>
      <c r="B12" t="s">
        <v>12</v>
      </c>
    </row>
    <row r="13" spans="1:25" x14ac:dyDescent="0.3">
      <c r="A13" s="4" t="str">
        <f>HYPERLINK("#'I_OCon'!A1", "I_OCon")</f>
        <v>I_OCon</v>
      </c>
      <c r="B13" t="s">
        <v>14</v>
      </c>
    </row>
    <row r="14" spans="1:25" x14ac:dyDescent="0.3">
      <c r="A14" s="4" t="str">
        <f>HYPERLINK("#'I_Rstruc'!A1", "I_Rstruc")</f>
        <v>I_Rstruc</v>
      </c>
      <c r="B14" t="s">
        <v>16</v>
      </c>
    </row>
    <row r="15" spans="1:25" x14ac:dyDescent="0.3">
      <c r="A15" s="4" t="str">
        <f>HYPERLINK("#'I_Cult'!A1", "I_Cult")</f>
        <v>I_Cult</v>
      </c>
      <c r="B15" t="s">
        <v>18</v>
      </c>
    </row>
    <row r="16" spans="1:25" x14ac:dyDescent="0.3">
      <c r="A16" s="4" t="str">
        <f>HYPERLINK("#'I_RD'!A1", "I_RD")</f>
        <v>I_RD</v>
      </c>
      <c r="B16" t="s">
        <v>20</v>
      </c>
    </row>
    <row r="17" spans="1:25" x14ac:dyDescent="0.3">
      <c r="A17" s="4" t="str">
        <f>HYPERLINK("#'I_OIPP'!A1", "I_OIPP")</f>
        <v>I_OIPP</v>
      </c>
      <c r="B17" t="s">
        <v>22</v>
      </c>
    </row>
    <row r="18" spans="1:25" x14ac:dyDescent="0.3">
      <c r="A18" s="4" t="str">
        <f>HYPERLINK("#'I_GFCF'!A1", "I_GFCF")</f>
        <v>I_GFCF</v>
      </c>
      <c r="B18" t="s">
        <v>24</v>
      </c>
    </row>
    <row r="19" spans="1:25" ht="18" x14ac:dyDescent="0.35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3">
      <c r="A20" s="4" t="str">
        <f>HYPERLINK("#'Ipyp_IT'!A1", "Ipyp_IT")</f>
        <v>Ipyp_IT</v>
      </c>
      <c r="B20" t="s">
        <v>27</v>
      </c>
    </row>
    <row r="21" spans="1:25" x14ac:dyDescent="0.3">
      <c r="A21" s="4" t="str">
        <f>HYPERLINK("#'Ipyp_CT'!A1", "Ipyp_CT")</f>
        <v>Ipyp_CT</v>
      </c>
      <c r="B21" t="s">
        <v>29</v>
      </c>
    </row>
    <row r="22" spans="1:25" x14ac:dyDescent="0.3">
      <c r="A22" s="4" t="str">
        <f>HYPERLINK("#'Ipyp_Soft_DB'!A1", "Ipyp_Soft_DB")</f>
        <v>Ipyp_Soft_DB</v>
      </c>
      <c r="B22" t="s">
        <v>31</v>
      </c>
    </row>
    <row r="23" spans="1:25" x14ac:dyDescent="0.3">
      <c r="A23" s="4" t="str">
        <f>HYPERLINK("#'Ipyp_TraEq'!A1", "Ipyp_TraEq")</f>
        <v>Ipyp_TraEq</v>
      </c>
      <c r="B23" t="s">
        <v>33</v>
      </c>
    </row>
    <row r="24" spans="1:25" x14ac:dyDescent="0.3">
      <c r="A24" s="4" t="str">
        <f>HYPERLINK("#'Ipyp_OMach'!A1", "Ipyp_OMach")</f>
        <v>Ipyp_OMach</v>
      </c>
      <c r="B24" t="s">
        <v>35</v>
      </c>
    </row>
    <row r="25" spans="1:25" x14ac:dyDescent="0.3">
      <c r="A25" s="4" t="str">
        <f>HYPERLINK("#'Ipyp_OCon'!A1", "Ipyp_OCon")</f>
        <v>Ipyp_OCon</v>
      </c>
      <c r="B25" t="s">
        <v>37</v>
      </c>
    </row>
    <row r="26" spans="1:25" x14ac:dyDescent="0.3">
      <c r="A26" s="4" t="str">
        <f>HYPERLINK("#'Ipyp_Rstruc'!A1", "Ipyp_Rstruc")</f>
        <v>Ipyp_Rstruc</v>
      </c>
      <c r="B26" t="s">
        <v>39</v>
      </c>
    </row>
    <row r="27" spans="1:25" x14ac:dyDescent="0.3">
      <c r="A27" s="4" t="str">
        <f>HYPERLINK("#'Ipyp_Cult'!A1", "Ipyp_Cult")</f>
        <v>Ipyp_Cult</v>
      </c>
      <c r="B27" t="s">
        <v>41</v>
      </c>
    </row>
    <row r="28" spans="1:25" x14ac:dyDescent="0.3">
      <c r="A28" s="4" t="str">
        <f>HYPERLINK("#'Ipyp_RD'!A1", "Ipyp_RD")</f>
        <v>Ipyp_RD</v>
      </c>
      <c r="B28" t="s">
        <v>43</v>
      </c>
    </row>
    <row r="29" spans="1:25" x14ac:dyDescent="0.3">
      <c r="A29" s="4" t="str">
        <f>HYPERLINK("#'Ipyp_OIPP'!A1", "Ipyp_OIPP")</f>
        <v>Ipyp_OIPP</v>
      </c>
      <c r="B29" t="s">
        <v>45</v>
      </c>
    </row>
    <row r="30" spans="1:25" x14ac:dyDescent="0.3">
      <c r="A30" s="4" t="str">
        <f>HYPERLINK("#'Ipyp_GFCF'!A1", "Ipyp_GFCF")</f>
        <v>Ipyp_GFCF</v>
      </c>
      <c r="B30" t="s">
        <v>47</v>
      </c>
    </row>
    <row r="31" spans="1:25" ht="18" x14ac:dyDescent="0.35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">
      <c r="A32" s="4" t="str">
        <f>HYPERLINK("#'Iq_IT'!A1", "Iq_IT")</f>
        <v>Iq_IT</v>
      </c>
      <c r="B32" t="s">
        <v>50</v>
      </c>
    </row>
    <row r="33" spans="1:25" x14ac:dyDescent="0.3">
      <c r="A33" s="4" t="str">
        <f>HYPERLINK("#'Iq_CT'!A1", "Iq_CT")</f>
        <v>Iq_CT</v>
      </c>
      <c r="B33" t="s">
        <v>52</v>
      </c>
    </row>
    <row r="34" spans="1:25" x14ac:dyDescent="0.3">
      <c r="A34" s="4" t="str">
        <f>HYPERLINK("#'Iq_Soft_DB'!A1", "Iq_Soft_DB")</f>
        <v>Iq_Soft_DB</v>
      </c>
      <c r="B34" t="s">
        <v>54</v>
      </c>
    </row>
    <row r="35" spans="1:25" x14ac:dyDescent="0.3">
      <c r="A35" s="4" t="str">
        <f>HYPERLINK("#'Iq_TraEq'!A1", "Iq_TraEq")</f>
        <v>Iq_TraEq</v>
      </c>
      <c r="B35" t="s">
        <v>56</v>
      </c>
    </row>
    <row r="36" spans="1:25" x14ac:dyDescent="0.3">
      <c r="A36" s="4" t="str">
        <f>HYPERLINK("#'Iq_OMach'!A1", "Iq_OMach")</f>
        <v>Iq_OMach</v>
      </c>
      <c r="B36" t="s">
        <v>58</v>
      </c>
    </row>
    <row r="37" spans="1:25" x14ac:dyDescent="0.3">
      <c r="A37" s="4" t="str">
        <f>HYPERLINK("#'Iq_OCon'!A1", "Iq_OCon")</f>
        <v>Iq_OCon</v>
      </c>
      <c r="B37" t="s">
        <v>60</v>
      </c>
    </row>
    <row r="38" spans="1:25" x14ac:dyDescent="0.3">
      <c r="A38" s="4" t="str">
        <f>HYPERLINK("#'Iq_Rstruc'!A1", "Iq_Rstruc")</f>
        <v>Iq_Rstruc</v>
      </c>
      <c r="B38" t="s">
        <v>62</v>
      </c>
    </row>
    <row r="39" spans="1:25" x14ac:dyDescent="0.3">
      <c r="A39" s="4" t="str">
        <f>HYPERLINK("#'Iq_Cult'!A1", "Iq_Cult")</f>
        <v>Iq_Cult</v>
      </c>
      <c r="B39" t="s">
        <v>64</v>
      </c>
    </row>
    <row r="40" spans="1:25" x14ac:dyDescent="0.3">
      <c r="A40" s="4" t="str">
        <f>HYPERLINK("#'Iq_RD'!A1", "Iq_RD")</f>
        <v>Iq_RD</v>
      </c>
      <c r="B40" t="s">
        <v>66</v>
      </c>
    </row>
    <row r="41" spans="1:25" x14ac:dyDescent="0.3">
      <c r="A41" s="4" t="str">
        <f>HYPERLINK("#'Iq_OIPP'!A1", "Iq_OIPP")</f>
        <v>Iq_OIPP</v>
      </c>
      <c r="B41" t="s">
        <v>68</v>
      </c>
    </row>
    <row r="42" spans="1:25" x14ac:dyDescent="0.3">
      <c r="A42" s="4" t="str">
        <f>HYPERLINK("#'Iq_GFCF'!A1", "Iq_GFCF")</f>
        <v>Iq_GFCF</v>
      </c>
      <c r="B42" t="s">
        <v>70</v>
      </c>
    </row>
    <row r="43" spans="1:25" ht="18" x14ac:dyDescent="0.35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">
      <c r="A44" s="4" t="str">
        <f>HYPERLINK("#'Ip_IT'!A1", "Ip_IT")</f>
        <v>Ip_IT</v>
      </c>
      <c r="B44" t="s">
        <v>73</v>
      </c>
      <c r="G44" t="str">
        <f>CONCATENATE("""",A44,,"""")</f>
        <v>"Ip_IT"</v>
      </c>
    </row>
    <row r="45" spans="1:25" x14ac:dyDescent="0.3">
      <c r="A45" s="4" t="str">
        <f>HYPERLINK("#'Ip_CT'!A1", "Ip_CT")</f>
        <v>Ip_CT</v>
      </c>
      <c r="B45" t="s">
        <v>75</v>
      </c>
      <c r="G45" t="str">
        <f t="shared" ref="G45:G54" si="0">CONCATENATE("""",A45,,"""")</f>
        <v>"Ip_CT"</v>
      </c>
      <c r="H45" t="str">
        <f>CONCATENATE(G44,", ",G45)</f>
        <v>"Ip_IT", "Ip_CT"</v>
      </c>
    </row>
    <row r="46" spans="1:25" x14ac:dyDescent="0.3">
      <c r="A46" s="4" t="str">
        <f>HYPERLINK("#'Ip_Soft_DB'!A1", "Ip_Soft_DB")</f>
        <v>Ip_Soft_DB</v>
      </c>
      <c r="B46" t="s">
        <v>77</v>
      </c>
      <c r="G46" t="str">
        <f t="shared" si="0"/>
        <v>"Ip_Soft_DB"</v>
      </c>
      <c r="H46" t="str">
        <f>CONCATENATE(H45,", ",G46)</f>
        <v>"Ip_IT", "Ip_CT", "Ip_Soft_DB"</v>
      </c>
    </row>
    <row r="47" spans="1:25" x14ac:dyDescent="0.3">
      <c r="A47" s="4" t="str">
        <f>HYPERLINK("#'Ip_TraEq'!A1", "Ip_TraEq")</f>
        <v>Ip_TraEq</v>
      </c>
      <c r="B47" t="s">
        <v>79</v>
      </c>
      <c r="G47" t="str">
        <f t="shared" si="0"/>
        <v>"Ip_TraEq"</v>
      </c>
      <c r="H47" t="str">
        <f t="shared" ref="H47:H54" si="1">CONCATENATE(H46,", ",G47)</f>
        <v>"Ip_IT", "Ip_CT", "Ip_Soft_DB", "Ip_TraEq"</v>
      </c>
    </row>
    <row r="48" spans="1:25" x14ac:dyDescent="0.3">
      <c r="A48" s="4" t="str">
        <f>HYPERLINK("#'Ip_OMach'!A1", "Ip_OMach")</f>
        <v>Ip_OMach</v>
      </c>
      <c r="B48" t="s">
        <v>81</v>
      </c>
      <c r="G48" t="str">
        <f t="shared" si="0"/>
        <v>"Ip_OMach"</v>
      </c>
      <c r="H48" t="str">
        <f t="shared" si="1"/>
        <v>"Ip_IT", "Ip_CT", "Ip_Soft_DB", "Ip_TraEq", "Ip_OMach"</v>
      </c>
    </row>
    <row r="49" spans="1:25" x14ac:dyDescent="0.3">
      <c r="A49" s="4" t="str">
        <f>HYPERLINK("#'Ip_OCon'!A1", "Ip_OCon")</f>
        <v>Ip_OCon</v>
      </c>
      <c r="B49" t="s">
        <v>83</v>
      </c>
      <c r="G49" t="str">
        <f t="shared" si="0"/>
        <v>"Ip_OCon"</v>
      </c>
      <c r="H49" t="str">
        <f t="shared" si="1"/>
        <v>"Ip_IT", "Ip_CT", "Ip_Soft_DB", "Ip_TraEq", "Ip_OMach", "Ip_OCon"</v>
      </c>
    </row>
    <row r="50" spans="1:25" x14ac:dyDescent="0.3">
      <c r="A50" s="4" t="str">
        <f>HYPERLINK("#'Ip_Rstruc'!A1", "Ip_Rstruc")</f>
        <v>Ip_Rstruc</v>
      </c>
      <c r="B50" t="s">
        <v>85</v>
      </c>
      <c r="G50" t="str">
        <f t="shared" si="0"/>
        <v>"Ip_Rstruc"</v>
      </c>
      <c r="H50" t="str">
        <f t="shared" si="1"/>
        <v>"Ip_IT", "Ip_CT", "Ip_Soft_DB", "Ip_TraEq", "Ip_OMach", "Ip_OCon", "Ip_Rstruc"</v>
      </c>
    </row>
    <row r="51" spans="1:25" x14ac:dyDescent="0.3">
      <c r="A51" s="4" t="str">
        <f>HYPERLINK("#'Ip_Cult'!A1", "Ip_Cult")</f>
        <v>Ip_Cult</v>
      </c>
      <c r="B51" t="s">
        <v>87</v>
      </c>
      <c r="G51" t="str">
        <f t="shared" si="0"/>
        <v>"Ip_Cult"</v>
      </c>
      <c r="H51" t="str">
        <f t="shared" si="1"/>
        <v>"Ip_IT", "Ip_CT", "Ip_Soft_DB", "Ip_TraEq", "Ip_OMach", "Ip_OCon", "Ip_Rstruc", "Ip_Cult"</v>
      </c>
    </row>
    <row r="52" spans="1:25" x14ac:dyDescent="0.3">
      <c r="A52" s="4" t="str">
        <f>HYPERLINK("#'Ip_RD'!A1", "Ip_RD")</f>
        <v>Ip_RD</v>
      </c>
      <c r="B52" t="s">
        <v>89</v>
      </c>
      <c r="G52" t="str">
        <f t="shared" si="0"/>
        <v>"Ip_RD"</v>
      </c>
      <c r="H52" t="str">
        <f t="shared" si="1"/>
        <v>"Ip_IT", "Ip_CT", "Ip_Soft_DB", "Ip_TraEq", "Ip_OMach", "Ip_OCon", "Ip_Rstruc", "Ip_Cult", "Ip_RD"</v>
      </c>
    </row>
    <row r="53" spans="1:25" x14ac:dyDescent="0.3">
      <c r="A53" s="4" t="str">
        <f>HYPERLINK("#'Ip_OIPP'!A1", "Ip_OIPP")</f>
        <v>Ip_OIPP</v>
      </c>
      <c r="B53" t="s">
        <v>91</v>
      </c>
      <c r="G53" t="str">
        <f t="shared" si="0"/>
        <v>"Ip_OIPP"</v>
      </c>
      <c r="H53" t="str">
        <f t="shared" si="1"/>
        <v>"Ip_IT", "Ip_CT", "Ip_Soft_DB", "Ip_TraEq", "Ip_OMach", "Ip_OCon", "Ip_Rstruc", "Ip_Cult", "Ip_RD", "Ip_OIPP"</v>
      </c>
    </row>
    <row r="54" spans="1:25" x14ac:dyDescent="0.3">
      <c r="A54" s="4" t="str">
        <f>HYPERLINK("#'Ip_GFCF'!A1", "Ip_GFCF")</f>
        <v>Ip_GFCF</v>
      </c>
      <c r="B54" t="s">
        <v>93</v>
      </c>
      <c r="G54" t="str">
        <f t="shared" si="0"/>
        <v>"Ip_GFCF"</v>
      </c>
      <c r="H54" t="str">
        <f t="shared" si="1"/>
        <v>"Ip_IT", "Ip_CT", "Ip_Soft_DB", "Ip_TraEq", "Ip_OMach", "Ip_OCon", "Ip_Rstruc", "Ip_Cult", "Ip_RD", "Ip_OIPP", "Ip_GFCF"</v>
      </c>
      <c r="R54" t="s">
        <v>316</v>
      </c>
    </row>
    <row r="55" spans="1:25" ht="18" x14ac:dyDescent="0.3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3">
      <c r="A56" s="4" t="str">
        <f>HYPERLINK("#'K_IT'!A1", "K_IT")</f>
        <v>K_IT</v>
      </c>
      <c r="B56" t="s">
        <v>96</v>
      </c>
      <c r="G56" t="str">
        <f>CONCATENATE("""",A56,,"""")</f>
        <v>"K_IT"</v>
      </c>
    </row>
    <row r="57" spans="1:25" x14ac:dyDescent="0.3">
      <c r="A57" s="4" t="str">
        <f>HYPERLINK("#'K_CT'!A1", "K_CT")</f>
        <v>K_CT</v>
      </c>
      <c r="B57" t="s">
        <v>98</v>
      </c>
      <c r="G57" t="str">
        <f t="shared" ref="G57:G66" si="2">CONCATENATE("""",A57,,"""")</f>
        <v>"K_CT"</v>
      </c>
      <c r="H57" t="str">
        <f>CONCATENATE(G56,", ",G57)</f>
        <v>"K_IT", "K_CT"</v>
      </c>
    </row>
    <row r="58" spans="1:25" x14ac:dyDescent="0.3">
      <c r="A58" s="4" t="str">
        <f>HYPERLINK("#'K_Soft_DB'!A1", "K_Soft_DB")</f>
        <v>K_Soft_DB</v>
      </c>
      <c r="B58" t="s">
        <v>100</v>
      </c>
      <c r="G58" t="str">
        <f t="shared" si="2"/>
        <v>"K_Soft_DB"</v>
      </c>
      <c r="H58" t="str">
        <f>CONCATENATE(H57,", ",G58)</f>
        <v>"K_IT", "K_CT", "K_Soft_DB"</v>
      </c>
    </row>
    <row r="59" spans="1:25" x14ac:dyDescent="0.3">
      <c r="A59" s="4" t="str">
        <f>HYPERLINK("#'K_TraEq'!A1", "K_TraEq")</f>
        <v>K_TraEq</v>
      </c>
      <c r="B59" t="s">
        <v>102</v>
      </c>
      <c r="G59" t="str">
        <f t="shared" si="2"/>
        <v>"K_TraEq"</v>
      </c>
      <c r="H59" t="str">
        <f t="shared" ref="H59:H66" si="3">CONCATENATE(H58,", ",G59)</f>
        <v>"K_IT", "K_CT", "K_Soft_DB", "K_TraEq"</v>
      </c>
    </row>
    <row r="60" spans="1:25" x14ac:dyDescent="0.3">
      <c r="A60" s="4" t="str">
        <f>HYPERLINK("#'K_OMach'!A1", "K_OMach")</f>
        <v>K_OMach</v>
      </c>
      <c r="B60" t="s">
        <v>104</v>
      </c>
      <c r="G60" t="str">
        <f t="shared" si="2"/>
        <v>"K_OMach"</v>
      </c>
      <c r="H60" t="str">
        <f t="shared" si="3"/>
        <v>"K_IT", "K_CT", "K_Soft_DB", "K_TraEq", "K_OMach"</v>
      </c>
    </row>
    <row r="61" spans="1:25" x14ac:dyDescent="0.3">
      <c r="A61" s="4" t="str">
        <f>HYPERLINK("#'K_OCon'!A1", "K_OCon")</f>
        <v>K_OCon</v>
      </c>
      <c r="B61" t="s">
        <v>106</v>
      </c>
      <c r="G61" t="str">
        <f t="shared" si="2"/>
        <v>"K_OCon"</v>
      </c>
      <c r="H61" t="str">
        <f t="shared" si="3"/>
        <v>"K_IT", "K_CT", "K_Soft_DB", "K_TraEq", "K_OMach", "K_OCon"</v>
      </c>
    </row>
    <row r="62" spans="1:25" x14ac:dyDescent="0.3">
      <c r="A62" s="4" t="str">
        <f>HYPERLINK("#'K_Rstruc'!A1", "K_Rstruc")</f>
        <v>K_Rstruc</v>
      </c>
      <c r="B62" t="s">
        <v>108</v>
      </c>
      <c r="G62" t="str">
        <f t="shared" si="2"/>
        <v>"K_Rstruc"</v>
      </c>
      <c r="H62" t="str">
        <f t="shared" si="3"/>
        <v>"K_IT", "K_CT", "K_Soft_DB", "K_TraEq", "K_OMach", "K_OCon", "K_Rstruc"</v>
      </c>
    </row>
    <row r="63" spans="1:25" x14ac:dyDescent="0.3">
      <c r="A63" s="4" t="str">
        <f>HYPERLINK("#'K_Cult'!A1", "K_Cult")</f>
        <v>K_Cult</v>
      </c>
      <c r="B63" t="s">
        <v>110</v>
      </c>
      <c r="G63" t="str">
        <f t="shared" si="2"/>
        <v>"K_Cult"</v>
      </c>
      <c r="H63" t="str">
        <f t="shared" si="3"/>
        <v>"K_IT", "K_CT", "K_Soft_DB", "K_TraEq", "K_OMach", "K_OCon", "K_Rstruc", "K_Cult"</v>
      </c>
    </row>
    <row r="64" spans="1:25" x14ac:dyDescent="0.3">
      <c r="A64" s="4" t="str">
        <f>HYPERLINK("#'K_RD'!A1", "K_RD")</f>
        <v>K_RD</v>
      </c>
      <c r="B64" t="s">
        <v>112</v>
      </c>
      <c r="G64" t="str">
        <f t="shared" si="2"/>
        <v>"K_RD"</v>
      </c>
      <c r="H64" t="str">
        <f t="shared" si="3"/>
        <v>"K_IT", "K_CT", "K_Soft_DB", "K_TraEq", "K_OMach", "K_OCon", "K_Rstruc", "K_Cult", "K_RD"</v>
      </c>
    </row>
    <row r="65" spans="1:25" x14ac:dyDescent="0.3">
      <c r="A65" s="4" t="str">
        <f>HYPERLINK("#'K_OIPP'!A1", "K_OIPP")</f>
        <v>K_OIPP</v>
      </c>
      <c r="B65" t="s">
        <v>114</v>
      </c>
      <c r="G65" t="str">
        <f t="shared" si="2"/>
        <v>"K_OIPP"</v>
      </c>
      <c r="H65" t="str">
        <f t="shared" si="3"/>
        <v>"K_IT", "K_CT", "K_Soft_DB", "K_TraEq", "K_OMach", "K_OCon", "K_Rstruc", "K_Cult", "K_RD", "K_OIPP"</v>
      </c>
    </row>
    <row r="66" spans="1:25" x14ac:dyDescent="0.3">
      <c r="A66" s="4" t="str">
        <f>HYPERLINK("#'K_GFCF'!A1", "K_GFCF")</f>
        <v>K_GFCF</v>
      </c>
      <c r="B66" t="s">
        <v>116</v>
      </c>
      <c r="G66" t="str">
        <f t="shared" si="2"/>
        <v>"K_GFCF"</v>
      </c>
      <c r="H66" t="str">
        <f t="shared" si="3"/>
        <v>"K_IT", "K_CT", "K_Soft_DB", "K_TraEq", "K_OMach", "K_OCon", "K_Rstruc", "K_Cult", "K_RD", "K_OIPP", "K_GFCF"</v>
      </c>
      <c r="R66" t="s">
        <v>317</v>
      </c>
    </row>
    <row r="67" spans="1:25" ht="18" x14ac:dyDescent="0.35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3">
      <c r="A68" s="4" t="str">
        <f>HYPERLINK("#'Kpyp_IT'!A1", "Kpyp_IT")</f>
        <v>Kpyp_IT</v>
      </c>
      <c r="B68" t="s">
        <v>119</v>
      </c>
    </row>
    <row r="69" spans="1:25" x14ac:dyDescent="0.3">
      <c r="A69" s="4" t="str">
        <f>HYPERLINK("#'Kpyp_CT'!A1", "Kpyp_CT")</f>
        <v>Kpyp_CT</v>
      </c>
      <c r="B69" t="s">
        <v>121</v>
      </c>
    </row>
    <row r="70" spans="1:25" x14ac:dyDescent="0.3">
      <c r="A70" s="4" t="str">
        <f>HYPERLINK("#'Kpyp_Soft_DB'!A1", "Kpyp_Soft_DB")</f>
        <v>Kpyp_Soft_DB</v>
      </c>
      <c r="B70" t="s">
        <v>123</v>
      </c>
    </row>
    <row r="71" spans="1:25" x14ac:dyDescent="0.3">
      <c r="A71" s="4" t="str">
        <f>HYPERLINK("#'Kpyp_TraEq'!A1", "Kpyp_TraEq")</f>
        <v>Kpyp_TraEq</v>
      </c>
      <c r="B71" t="s">
        <v>125</v>
      </c>
    </row>
    <row r="72" spans="1:25" x14ac:dyDescent="0.3">
      <c r="A72" s="4" t="str">
        <f>HYPERLINK("#'Kpyp_OMach'!A1", "Kpyp_OMach")</f>
        <v>Kpyp_OMach</v>
      </c>
      <c r="B72" t="s">
        <v>127</v>
      </c>
    </row>
    <row r="73" spans="1:25" x14ac:dyDescent="0.3">
      <c r="A73" s="4" t="str">
        <f>HYPERLINK("#'Kpyp_OCon'!A1", "Kpyp_OCon")</f>
        <v>Kpyp_OCon</v>
      </c>
      <c r="B73" t="s">
        <v>129</v>
      </c>
    </row>
    <row r="74" spans="1:25" x14ac:dyDescent="0.3">
      <c r="A74" s="4" t="str">
        <f>HYPERLINK("#'Kpyp_Rstruc'!A1", "Kpyp_Rstruc")</f>
        <v>Kpyp_Rstruc</v>
      </c>
      <c r="B74" t="s">
        <v>131</v>
      </c>
    </row>
    <row r="75" spans="1:25" x14ac:dyDescent="0.3">
      <c r="A75" s="4" t="str">
        <f>HYPERLINK("#'Kpyp_Cult'!A1", "Kpyp_Cult")</f>
        <v>Kpyp_Cult</v>
      </c>
      <c r="B75" t="s">
        <v>133</v>
      </c>
    </row>
    <row r="76" spans="1:25" x14ac:dyDescent="0.3">
      <c r="A76" s="4" t="str">
        <f>HYPERLINK("#'Kpyp_RD'!A1", "Kpyp_RD")</f>
        <v>Kpyp_RD</v>
      </c>
      <c r="B76" t="s">
        <v>135</v>
      </c>
    </row>
    <row r="77" spans="1:25" x14ac:dyDescent="0.3">
      <c r="A77" s="4" t="str">
        <f>HYPERLINK("#'Kpyp_OIPP'!A1", "Kpyp_OIPP")</f>
        <v>Kpyp_OIPP</v>
      </c>
      <c r="B77" t="s">
        <v>137</v>
      </c>
    </row>
    <row r="78" spans="1:25" x14ac:dyDescent="0.3">
      <c r="A78" s="4" t="str">
        <f>HYPERLINK("#'Kpyp_GFCF'!A1", "Kpyp_GFCF")</f>
        <v>Kpyp_GFCF</v>
      </c>
      <c r="B78" t="s">
        <v>139</v>
      </c>
    </row>
    <row r="79" spans="1:25" ht="18" x14ac:dyDescent="0.35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">
      <c r="A80" s="4" t="str">
        <f>HYPERLINK("#'Kq_IT'!A1", "Kq_IT")</f>
        <v>Kq_IT</v>
      </c>
      <c r="B80" t="s">
        <v>50</v>
      </c>
      <c r="G80" t="str">
        <f>CONCATENATE("""",A80,,"""")</f>
        <v>"Kq_IT"</v>
      </c>
    </row>
    <row r="81" spans="1:28" x14ac:dyDescent="0.3">
      <c r="A81" s="4" t="str">
        <f>HYPERLINK("#'Kq_CT'!A1", "Kq_CT")</f>
        <v>Kq_CT</v>
      </c>
      <c r="B81" t="s">
        <v>52</v>
      </c>
      <c r="G81" t="str">
        <f t="shared" ref="G81:G90" si="4">CONCATENATE("""",A81,,"""")</f>
        <v>"Kq_CT"</v>
      </c>
      <c r="H81" t="str">
        <f>CONCATENATE(G80,", ",G81)</f>
        <v>"Kq_IT", "Kq_CT"</v>
      </c>
      <c r="T81" t="str">
        <f>CONCATENATE(A80,", ",A81)</f>
        <v>Kq_IT, Kq_CT</v>
      </c>
    </row>
    <row r="82" spans="1:28" x14ac:dyDescent="0.3">
      <c r="A82" s="5" t="str">
        <f>HYPERLINK("#'Kq_Soft_DB'!A1", "Kq_Soft_DB")</f>
        <v>Kq_Soft_DB</v>
      </c>
      <c r="B82" s="6" t="s">
        <v>54</v>
      </c>
      <c r="C82" s="6"/>
      <c r="D82" s="6"/>
      <c r="E82" s="6"/>
      <c r="F82" s="6"/>
      <c r="G82" t="str">
        <f t="shared" si="4"/>
        <v>"Kq_Soft_DB"</v>
      </c>
      <c r="H82" t="str">
        <f>CONCATENATE(H81,", ",G82)</f>
        <v>"Kq_IT", "Kq_CT", "Kq_Soft_DB"</v>
      </c>
      <c r="T82" t="str">
        <f>CONCATENATE(T81,", ",A81)</f>
        <v>Kq_IT, Kq_CT, Kq_CT</v>
      </c>
    </row>
    <row r="83" spans="1:28" x14ac:dyDescent="0.3">
      <c r="A83" s="4" t="str">
        <f>HYPERLINK("#'Kq_TraEq'!A1", "Kq_TraEq")</f>
        <v>Kq_TraEq</v>
      </c>
      <c r="B83" t="s">
        <v>56</v>
      </c>
      <c r="G83" t="str">
        <f t="shared" si="4"/>
        <v>"Kq_TraEq"</v>
      </c>
      <c r="H83" t="str">
        <f t="shared" ref="H83:H90" si="5">CONCATENATE(H82,", ",G83)</f>
        <v>"Kq_IT", "Kq_CT", "Kq_Soft_DB", "Kq_TraEq"</v>
      </c>
      <c r="T83" t="str">
        <f t="shared" ref="T83:T90" si="6">CONCATENATE(T82,", ",A82)</f>
        <v>Kq_IT, Kq_CT, Kq_CT, Kq_Soft_DB</v>
      </c>
    </row>
    <row r="84" spans="1:28" x14ac:dyDescent="0.3">
      <c r="A84" s="4" t="str">
        <f>HYPERLINK("#'Kq_OMach'!A1", "Kq_OMach")</f>
        <v>Kq_OMach</v>
      </c>
      <c r="B84" t="s">
        <v>58</v>
      </c>
      <c r="G84" t="str">
        <f t="shared" si="4"/>
        <v>"Kq_OMach"</v>
      </c>
      <c r="H84" t="str">
        <f t="shared" si="5"/>
        <v>"Kq_IT", "Kq_CT", "Kq_Soft_DB", "Kq_TraEq", "Kq_OMach"</v>
      </c>
      <c r="T84" t="str">
        <f t="shared" si="6"/>
        <v>Kq_IT, Kq_CT, Kq_CT, Kq_Soft_DB, Kq_TraEq</v>
      </c>
    </row>
    <row r="85" spans="1:28" x14ac:dyDescent="0.3">
      <c r="A85" s="4" t="str">
        <f>HYPERLINK("#'Kq_OCon'!A1", "Kq_OCon")</f>
        <v>Kq_OCon</v>
      </c>
      <c r="B85" t="s">
        <v>60</v>
      </c>
      <c r="G85" t="str">
        <f t="shared" si="4"/>
        <v>"Kq_OCon"</v>
      </c>
      <c r="H85" t="str">
        <f t="shared" si="5"/>
        <v>"Kq_IT", "Kq_CT", "Kq_Soft_DB", "Kq_TraEq", "Kq_OMach", "Kq_OCon"</v>
      </c>
      <c r="T85" t="str">
        <f t="shared" si="6"/>
        <v>Kq_IT, Kq_CT, Kq_CT, Kq_Soft_DB, Kq_TraEq, Kq_OMach</v>
      </c>
    </row>
    <row r="86" spans="1:28" x14ac:dyDescent="0.3">
      <c r="A86" s="7" t="str">
        <f>HYPERLINK("#'Kq_Rstruc'!A1", "Kq_Rstruc")</f>
        <v>Kq_Rstruc</v>
      </c>
      <c r="B86" s="8" t="s">
        <v>62</v>
      </c>
      <c r="C86" s="8"/>
      <c r="D86" s="8"/>
      <c r="E86" s="8"/>
      <c r="F86" s="8"/>
      <c r="G86" t="str">
        <f t="shared" si="4"/>
        <v>"Kq_Rstruc"</v>
      </c>
      <c r="H86" t="str">
        <f t="shared" si="5"/>
        <v>"Kq_IT", "Kq_CT", "Kq_Soft_DB", "Kq_TraEq", "Kq_OMach", "Kq_OCon", "Kq_Rstruc"</v>
      </c>
      <c r="T86" t="str">
        <f t="shared" si="6"/>
        <v>Kq_IT, Kq_CT, Kq_CT, Kq_Soft_DB, Kq_TraEq, Kq_OMach, Kq_OCon</v>
      </c>
    </row>
    <row r="87" spans="1:28" x14ac:dyDescent="0.3">
      <c r="A87" s="4" t="str">
        <f>HYPERLINK("#'Kq_Cult'!A1", "Kq_Cult")</f>
        <v>Kq_Cult</v>
      </c>
      <c r="B87" t="s">
        <v>64</v>
      </c>
      <c r="G87" t="str">
        <f t="shared" si="4"/>
        <v>"Kq_Cult"</v>
      </c>
      <c r="H87" t="str">
        <f t="shared" si="5"/>
        <v>"Kq_IT", "Kq_CT", "Kq_Soft_DB", "Kq_TraEq", "Kq_OMach", "Kq_OCon", "Kq_Rstruc", "Kq_Cult"</v>
      </c>
      <c r="T87" t="str">
        <f t="shared" si="6"/>
        <v>Kq_IT, Kq_CT, Kq_CT, Kq_Soft_DB, Kq_TraEq, Kq_OMach, Kq_OCon, Kq_Rstruc</v>
      </c>
    </row>
    <row r="88" spans="1:28" x14ac:dyDescent="0.3">
      <c r="A88" s="5" t="str">
        <f>HYPERLINK("#'Kq_RD'!A1", "Kq_RD")</f>
        <v>Kq_RD</v>
      </c>
      <c r="B88" s="6" t="s">
        <v>66</v>
      </c>
      <c r="C88" s="6"/>
      <c r="D88" s="6"/>
      <c r="E88" s="6"/>
      <c r="F88" s="6"/>
      <c r="G88" t="str">
        <f t="shared" si="4"/>
        <v>"Kq_RD"</v>
      </c>
      <c r="H88" t="str">
        <f t="shared" si="5"/>
        <v>"Kq_IT", "Kq_CT", "Kq_Soft_DB", "Kq_TraEq", "Kq_OMach", "Kq_OCon", "Kq_Rstruc", "Kq_Cult", "Kq_RD"</v>
      </c>
      <c r="T88" t="str">
        <f t="shared" si="6"/>
        <v>Kq_IT, Kq_CT, Kq_CT, Kq_Soft_DB, Kq_TraEq, Kq_OMach, Kq_OCon, Kq_Rstruc, Kq_Cult</v>
      </c>
    </row>
    <row r="89" spans="1:28" x14ac:dyDescent="0.3">
      <c r="A89" s="5" t="str">
        <f>HYPERLINK("#'Kq_OIPP'!A1", "Kq_OIPP")</f>
        <v>Kq_OIPP</v>
      </c>
      <c r="B89" s="6" t="s">
        <v>68</v>
      </c>
      <c r="C89" s="6"/>
      <c r="D89" s="6"/>
      <c r="E89" s="6"/>
      <c r="F89" s="6"/>
      <c r="G89" t="str">
        <f t="shared" si="4"/>
        <v>"Kq_OIPP"</v>
      </c>
      <c r="H89" t="str">
        <f t="shared" si="5"/>
        <v>"Kq_IT", "Kq_CT", "Kq_Soft_DB", "Kq_TraEq", "Kq_OMach", "Kq_OCon", "Kq_Rstruc", "Kq_Cult", "Kq_RD", "Kq_OIPP"</v>
      </c>
      <c r="T89" t="str">
        <f t="shared" si="6"/>
        <v>Kq_IT, Kq_CT, Kq_CT, Kq_Soft_DB, Kq_TraEq, Kq_OMach, Kq_OCon, Kq_Rstruc, Kq_Cult, Kq_RD</v>
      </c>
    </row>
    <row r="90" spans="1:28" x14ac:dyDescent="0.3">
      <c r="A90" s="4" t="str">
        <f>HYPERLINK("#'Kq_GFCF'!A1", "Kq_GFCF")</f>
        <v>Kq_GFCF</v>
      </c>
      <c r="B90" t="s">
        <v>70</v>
      </c>
      <c r="G90" t="str">
        <f t="shared" si="4"/>
        <v>"Kq_GFCF"</v>
      </c>
      <c r="H90" t="str">
        <f t="shared" si="5"/>
        <v>"Kq_IT", "Kq_CT", "Kq_Soft_DB", "Kq_TraEq", "Kq_OMach", "Kq_OCon", "Kq_Rstruc", "Kq_Cult", "Kq_RD", "Kq_OIPP", "Kq_GFCF"</v>
      </c>
      <c r="R90" t="s">
        <v>318</v>
      </c>
      <c r="T90" t="str">
        <f t="shared" si="6"/>
        <v>Kq_IT, Kq_CT, Kq_CT, Kq_Soft_DB, Kq_TraEq, Kq_OMach, Kq_OCon, Kq_Rstruc, Kq_Cult, Kq_RD, Kq_OIPP</v>
      </c>
      <c r="AB90" t="s">
        <v>330</v>
      </c>
    </row>
    <row r="91" spans="1:28" x14ac:dyDescent="0.3">
      <c r="A91" t="s">
        <v>155</v>
      </c>
    </row>
    <row r="92" spans="1:28" x14ac:dyDescent="0.3">
      <c r="A92" t="s">
        <v>155</v>
      </c>
    </row>
    <row r="93" spans="1:28" ht="18" x14ac:dyDescent="0.35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8" x14ac:dyDescent="0.3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8" x14ac:dyDescent="0.3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8" x14ac:dyDescent="0.3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8" x14ac:dyDescent="0.35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3">
      <c r="A98" t="s">
        <v>155</v>
      </c>
    </row>
    <row r="99" spans="1:25" ht="18" x14ac:dyDescent="0.35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3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3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3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x14ac:dyDescent="0.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12" spans="1:25" x14ac:dyDescent="0.3">
      <c r="A112" t="s">
        <v>199</v>
      </c>
      <c r="G112" t="str">
        <f>CONCATENATE("""",A112,,"""")</f>
        <v>"IT"</v>
      </c>
    </row>
    <row r="113" spans="1:18" x14ac:dyDescent="0.3">
      <c r="A113" t="s">
        <v>319</v>
      </c>
      <c r="G113" t="str">
        <f t="shared" ref="G113:G122" si="7">CONCATENATE("""",A113,,"""")</f>
        <v>"CT"</v>
      </c>
      <c r="H113" t="str">
        <f>CONCATENATE(G112,", ",G113)</f>
        <v>"IT", "CT"</v>
      </c>
    </row>
    <row r="114" spans="1:18" x14ac:dyDescent="0.3">
      <c r="A114" t="s">
        <v>320</v>
      </c>
      <c r="G114" t="str">
        <f t="shared" si="7"/>
        <v>"Soft_DB"</v>
      </c>
      <c r="H114" t="str">
        <f>CONCATENATE(H113,", ",G114)</f>
        <v>"IT", "CT", "Soft_DB"</v>
      </c>
    </row>
    <row r="115" spans="1:18" x14ac:dyDescent="0.3">
      <c r="A115" t="s">
        <v>321</v>
      </c>
      <c r="G115" t="str">
        <f t="shared" si="7"/>
        <v>"TraEq"</v>
      </c>
      <c r="H115" t="str">
        <f t="shared" ref="H115:H122" si="8">CONCATENATE(H114,", ",G115)</f>
        <v>"IT", "CT", "Soft_DB", "TraEq"</v>
      </c>
    </row>
    <row r="116" spans="1:18" x14ac:dyDescent="0.3">
      <c r="A116" t="s">
        <v>322</v>
      </c>
      <c r="G116" t="str">
        <f t="shared" si="7"/>
        <v>"OMach"</v>
      </c>
      <c r="H116" t="str">
        <f t="shared" si="8"/>
        <v>"IT", "CT", "Soft_DB", "TraEq", "OMach"</v>
      </c>
    </row>
    <row r="117" spans="1:18" x14ac:dyDescent="0.3">
      <c r="A117" t="s">
        <v>323</v>
      </c>
      <c r="G117" t="str">
        <f t="shared" si="7"/>
        <v>"OCon"</v>
      </c>
      <c r="H117" t="str">
        <f t="shared" si="8"/>
        <v>"IT", "CT", "Soft_DB", "TraEq", "OMach", "OCon"</v>
      </c>
    </row>
    <row r="118" spans="1:18" x14ac:dyDescent="0.3">
      <c r="A118" t="s">
        <v>324</v>
      </c>
      <c r="G118" t="str">
        <f t="shared" si="7"/>
        <v>"Rstruc"</v>
      </c>
      <c r="H118" t="str">
        <f t="shared" si="8"/>
        <v>"IT", "CT", "Soft_DB", "TraEq", "OMach", "OCon", "Rstruc"</v>
      </c>
    </row>
    <row r="119" spans="1:18" x14ac:dyDescent="0.3">
      <c r="A119" t="s">
        <v>325</v>
      </c>
      <c r="G119" t="str">
        <f t="shared" si="7"/>
        <v>"Cult"</v>
      </c>
      <c r="H119" t="str">
        <f t="shared" si="8"/>
        <v>"IT", "CT", "Soft_DB", "TraEq", "OMach", "OCon", "Rstruc", "Cult"</v>
      </c>
    </row>
    <row r="120" spans="1:18" x14ac:dyDescent="0.3">
      <c r="A120" t="s">
        <v>326</v>
      </c>
      <c r="G120" t="str">
        <f t="shared" si="7"/>
        <v>"RD"</v>
      </c>
      <c r="H120" t="str">
        <f t="shared" si="8"/>
        <v>"IT", "CT", "Soft_DB", "TraEq", "OMach", "OCon", "Rstruc", "Cult", "RD"</v>
      </c>
    </row>
    <row r="121" spans="1:18" x14ac:dyDescent="0.3">
      <c r="A121" t="s">
        <v>327</v>
      </c>
      <c r="G121" t="str">
        <f t="shared" si="7"/>
        <v>"OIPP"</v>
      </c>
      <c r="H121" t="str">
        <f t="shared" si="8"/>
        <v>"IT", "CT", "Soft_DB", "TraEq", "OMach", "OCon", "Rstruc", "Cult", "RD", "OIPP"</v>
      </c>
    </row>
    <row r="122" spans="1:18" x14ac:dyDescent="0.3">
      <c r="A122" t="s">
        <v>328</v>
      </c>
      <c r="G122" t="str">
        <f t="shared" si="7"/>
        <v>"GFCF"</v>
      </c>
      <c r="H122" t="str">
        <f t="shared" si="8"/>
        <v>"IT", "CT", "Soft_DB", "TraEq", "OMach", "OCon", "Rstruc", "Cult", "RD", "OIPP", "GFCF"</v>
      </c>
      <c r="R122" t="s">
        <v>329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3</v>
      </c>
      <c r="B2" t="s">
        <v>197</v>
      </c>
      <c r="C2" t="s">
        <v>200</v>
      </c>
      <c r="D2" t="s">
        <v>198</v>
      </c>
      <c r="E2" t="s">
        <v>201</v>
      </c>
      <c r="F2">
        <v>108964.41085298501</v>
      </c>
      <c r="G2">
        <v>103340.602265657</v>
      </c>
      <c r="H2">
        <v>108515.326328736</v>
      </c>
      <c r="I2">
        <v>116036.206449292</v>
      </c>
      <c r="J2">
        <v>100244.87843544</v>
      </c>
      <c r="K2">
        <v>59689.0994592692</v>
      </c>
      <c r="L2">
        <v>49764.8052386618</v>
      </c>
      <c r="M2">
        <v>36513.456366292499</v>
      </c>
      <c r="N2">
        <v>25257.081691570002</v>
      </c>
      <c r="O2">
        <v>19093.409102275698</v>
      </c>
      <c r="P2">
        <v>11564.975785871</v>
      </c>
      <c r="Q2">
        <v>8827.0032998048191</v>
      </c>
      <c r="R2">
        <v>10165.868331903999</v>
      </c>
      <c r="S2">
        <v>8414.9706265155401</v>
      </c>
      <c r="T2">
        <v>7717.4797888726198</v>
      </c>
      <c r="U2">
        <v>9373.9300440518691</v>
      </c>
      <c r="V2">
        <v>10369.069624354001</v>
      </c>
      <c r="W2">
        <v>8118.8796613855302</v>
      </c>
      <c r="X2">
        <v>10611.2176108277</v>
      </c>
      <c r="Y2">
        <v>9676.1488308277494</v>
      </c>
      <c r="Z2">
        <v>11363.314064734101</v>
      </c>
      <c r="AA2">
        <v>5557.6958690606798</v>
      </c>
      <c r="AB2">
        <v>11313.054719649799</v>
      </c>
      <c r="AC2">
        <v>7218.5510914717997</v>
      </c>
      <c r="AD2">
        <v>6818.7288559428798</v>
      </c>
      <c r="AE2">
        <v>9059.47065294198</v>
      </c>
    </row>
    <row r="3" spans="1:32" x14ac:dyDescent="0.3">
      <c r="A3" t="s">
        <v>3</v>
      </c>
      <c r="B3" t="s">
        <v>202</v>
      </c>
      <c r="C3" t="s">
        <v>200</v>
      </c>
      <c r="D3" t="s">
        <v>203</v>
      </c>
      <c r="E3" t="s">
        <v>201</v>
      </c>
      <c r="F3">
        <v>5271.4995697934601</v>
      </c>
      <c r="G3">
        <v>3927.4897504909</v>
      </c>
      <c r="H3">
        <v>4233.1950459472</v>
      </c>
      <c r="I3">
        <v>4168.0252153999099</v>
      </c>
      <c r="J3">
        <v>2977.1107709206399</v>
      </c>
      <c r="K3">
        <v>3334.8414364505302</v>
      </c>
      <c r="L3">
        <v>2408.7047339625401</v>
      </c>
      <c r="M3">
        <v>3250.6960983725698</v>
      </c>
      <c r="N3">
        <v>1516.0904720625001</v>
      </c>
      <c r="O3">
        <v>1124.87867029471</v>
      </c>
      <c r="P3">
        <v>1040.5789708911</v>
      </c>
      <c r="Q3">
        <v>1070.5198370109799</v>
      </c>
      <c r="R3">
        <v>2170.2510954261202</v>
      </c>
      <c r="S3">
        <v>1894.3536006828599</v>
      </c>
      <c r="T3">
        <v>1633.2121033987601</v>
      </c>
      <c r="U3">
        <v>1340.4036941535001</v>
      </c>
      <c r="V3">
        <v>849.79628006010705</v>
      </c>
      <c r="W3">
        <v>525.47170912601803</v>
      </c>
      <c r="X3">
        <v>971.14208624744401</v>
      </c>
      <c r="Y3">
        <v>1383.0443826072301</v>
      </c>
      <c r="Z3">
        <v>1138.77047874289</v>
      </c>
      <c r="AA3">
        <v>589.98128498686106</v>
      </c>
      <c r="AB3">
        <v>1118.0268836155601</v>
      </c>
      <c r="AC3">
        <v>586.97823270075298</v>
      </c>
      <c r="AD3">
        <v>544.57291812099402</v>
      </c>
      <c r="AE3">
        <v>602.64013011242901</v>
      </c>
    </row>
    <row r="4" spans="1:32" x14ac:dyDescent="0.3">
      <c r="A4" t="s">
        <v>3</v>
      </c>
      <c r="B4" t="s">
        <v>204</v>
      </c>
      <c r="C4" t="s">
        <v>200</v>
      </c>
      <c r="D4" t="s">
        <v>205</v>
      </c>
      <c r="E4" t="s">
        <v>201</v>
      </c>
      <c r="F4">
        <v>2295005.2035181802</v>
      </c>
      <c r="G4">
        <v>2450153.6184114902</v>
      </c>
      <c r="H4">
        <v>2307851.7290046299</v>
      </c>
      <c r="I4">
        <v>2181410.9926345199</v>
      </c>
      <c r="J4">
        <v>1958793.72524833</v>
      </c>
      <c r="K4">
        <v>1947782.3980427401</v>
      </c>
      <c r="L4">
        <v>1813717.12929191</v>
      </c>
      <c r="M4">
        <v>1177544.8785154901</v>
      </c>
      <c r="N4">
        <v>976684.06377463695</v>
      </c>
      <c r="O4">
        <v>859527.60099992994</v>
      </c>
      <c r="P4">
        <v>948321.67411421495</v>
      </c>
      <c r="Q4">
        <v>658528.77631418302</v>
      </c>
      <c r="R4">
        <v>1058507.1384151799</v>
      </c>
      <c r="S4">
        <v>999989.80706422497</v>
      </c>
      <c r="T4">
        <v>622607.79280455399</v>
      </c>
      <c r="U4">
        <v>645983.82750047103</v>
      </c>
      <c r="V4">
        <v>625438.81961964897</v>
      </c>
      <c r="W4">
        <v>543425.81719951797</v>
      </c>
      <c r="X4">
        <v>519162.77463966899</v>
      </c>
      <c r="Y4">
        <v>598593.19669179595</v>
      </c>
      <c r="Z4">
        <v>610344.95083350805</v>
      </c>
      <c r="AA4">
        <v>496933.79906206799</v>
      </c>
      <c r="AB4">
        <v>542860.08429895295</v>
      </c>
      <c r="AC4">
        <v>585125.97011777502</v>
      </c>
      <c r="AD4">
        <v>588837.010163264</v>
      </c>
      <c r="AE4">
        <v>650326.81468603096</v>
      </c>
    </row>
    <row r="5" spans="1:32" x14ac:dyDescent="0.3">
      <c r="A5" t="s">
        <v>3</v>
      </c>
      <c r="B5" t="s">
        <v>206</v>
      </c>
      <c r="C5" t="s">
        <v>200</v>
      </c>
      <c r="D5" t="s">
        <v>207</v>
      </c>
      <c r="E5" t="s">
        <v>201</v>
      </c>
      <c r="F5">
        <v>171779.92457933701</v>
      </c>
      <c r="G5">
        <v>178715.652798931</v>
      </c>
      <c r="H5">
        <v>175610.95729497401</v>
      </c>
      <c r="I5">
        <v>160935.41386970601</v>
      </c>
      <c r="J5">
        <v>156932.18778615599</v>
      </c>
      <c r="K5">
        <v>144960.00899051799</v>
      </c>
      <c r="L5">
        <v>136209.17735255099</v>
      </c>
      <c r="M5">
        <v>134542.33855564499</v>
      </c>
      <c r="N5">
        <v>99941.285521956001</v>
      </c>
      <c r="O5">
        <v>100853.905220338</v>
      </c>
      <c r="P5">
        <v>117788.640967985</v>
      </c>
      <c r="Q5">
        <v>86950.152458976198</v>
      </c>
      <c r="R5">
        <v>116795.18759677401</v>
      </c>
      <c r="S5">
        <v>94860.833698857503</v>
      </c>
      <c r="T5">
        <v>79903.163609583993</v>
      </c>
      <c r="U5">
        <v>83473.510176744297</v>
      </c>
      <c r="V5">
        <v>85494.418660734795</v>
      </c>
      <c r="W5">
        <v>64864.154721952</v>
      </c>
      <c r="X5">
        <v>59198.826247294703</v>
      </c>
      <c r="Y5">
        <v>71086.717904475197</v>
      </c>
      <c r="Z5">
        <v>67096.382618473304</v>
      </c>
      <c r="AA5">
        <v>61632.171926878298</v>
      </c>
      <c r="AB5">
        <v>78123.808105034695</v>
      </c>
      <c r="AC5">
        <v>76554.680069455397</v>
      </c>
      <c r="AD5">
        <v>72198.5118412304</v>
      </c>
      <c r="AE5">
        <v>72395.114142690698</v>
      </c>
    </row>
    <row r="6" spans="1:32" x14ac:dyDescent="0.3">
      <c r="A6" t="s">
        <v>3</v>
      </c>
      <c r="B6" t="s">
        <v>208</v>
      </c>
      <c r="C6" t="s">
        <v>200</v>
      </c>
      <c r="D6" t="s">
        <v>209</v>
      </c>
      <c r="E6" t="s">
        <v>201</v>
      </c>
      <c r="F6">
        <v>32004.411768226099</v>
      </c>
      <c r="G6">
        <v>30068.837940386999</v>
      </c>
      <c r="H6">
        <v>29794.1845184427</v>
      </c>
      <c r="I6">
        <v>25662.167868327699</v>
      </c>
      <c r="J6">
        <v>21150.8200130818</v>
      </c>
      <c r="K6">
        <v>23214.979229199202</v>
      </c>
      <c r="L6">
        <v>21956.034366103901</v>
      </c>
      <c r="M6">
        <v>17571.497560322001</v>
      </c>
      <c r="N6">
        <v>9528.3177541517507</v>
      </c>
      <c r="O6">
        <v>8821.3445312008098</v>
      </c>
      <c r="P6">
        <v>11828.927703061499</v>
      </c>
      <c r="Q6">
        <v>7010.1993876178003</v>
      </c>
      <c r="R6">
        <v>14497.581041457401</v>
      </c>
      <c r="S6">
        <v>17342.2970746762</v>
      </c>
      <c r="T6">
        <v>8952.5639197260498</v>
      </c>
      <c r="U6">
        <v>13204.4112025551</v>
      </c>
      <c r="V6">
        <v>12176.0290868058</v>
      </c>
      <c r="W6">
        <v>5230.3707688582499</v>
      </c>
      <c r="X6">
        <v>6369.9801987053797</v>
      </c>
      <c r="Y6">
        <v>6396.5276041276002</v>
      </c>
      <c r="Z6">
        <v>6343.6905447386498</v>
      </c>
      <c r="AA6">
        <v>4159.0215699836999</v>
      </c>
      <c r="AB6">
        <v>4438.08269438355</v>
      </c>
      <c r="AC6">
        <v>4161.5237254476397</v>
      </c>
      <c r="AD6">
        <v>6713.5290300923498</v>
      </c>
      <c r="AE6">
        <v>5630.1233453540599</v>
      </c>
    </row>
    <row r="7" spans="1:32" x14ac:dyDescent="0.3">
      <c r="A7" t="s">
        <v>3</v>
      </c>
      <c r="B7" t="s">
        <v>210</v>
      </c>
      <c r="C7" t="s">
        <v>200</v>
      </c>
      <c r="D7" t="s">
        <v>211</v>
      </c>
      <c r="E7" t="s">
        <v>201</v>
      </c>
      <c r="F7">
        <v>122553.277655989</v>
      </c>
      <c r="G7">
        <v>130446.008440883</v>
      </c>
      <c r="H7">
        <v>125990.14432191401</v>
      </c>
      <c r="I7">
        <v>109324.431040496</v>
      </c>
      <c r="J7">
        <v>94177.612534414904</v>
      </c>
      <c r="K7">
        <v>91948.305425753002</v>
      </c>
      <c r="L7">
        <v>89733.643905576202</v>
      </c>
      <c r="M7">
        <v>67709.597342200403</v>
      </c>
      <c r="N7">
        <v>55562.698715803999</v>
      </c>
      <c r="O7">
        <v>40389.339735282701</v>
      </c>
      <c r="P7">
        <v>51047.567097287298</v>
      </c>
      <c r="Q7">
        <v>37315.346464202099</v>
      </c>
      <c r="R7">
        <v>58147.045882535502</v>
      </c>
      <c r="S7">
        <v>44253.1265693229</v>
      </c>
      <c r="T7">
        <v>33862.036905151203</v>
      </c>
      <c r="U7">
        <v>39105.482575934802</v>
      </c>
      <c r="V7">
        <v>27334.557160673801</v>
      </c>
      <c r="W7">
        <v>20054.065130039598</v>
      </c>
      <c r="X7">
        <v>23331.471218784201</v>
      </c>
      <c r="Y7">
        <v>23574.924963429799</v>
      </c>
      <c r="Z7">
        <v>24535.196403747901</v>
      </c>
      <c r="AA7">
        <v>16364.043786436199</v>
      </c>
      <c r="AB7">
        <v>15699.5561873681</v>
      </c>
      <c r="AC7">
        <v>17350.612062501299</v>
      </c>
      <c r="AD7">
        <v>17289.3326886336</v>
      </c>
      <c r="AE7">
        <v>23938.1008448026</v>
      </c>
    </row>
    <row r="8" spans="1:32" x14ac:dyDescent="0.3">
      <c r="A8" t="s">
        <v>3</v>
      </c>
      <c r="B8" t="s">
        <v>212</v>
      </c>
      <c r="C8" t="s">
        <v>200</v>
      </c>
      <c r="D8" t="s">
        <v>213</v>
      </c>
      <c r="E8" t="s">
        <v>201</v>
      </c>
      <c r="F8">
        <v>32895.749265288898</v>
      </c>
      <c r="G8">
        <v>41138.814772126403</v>
      </c>
      <c r="H8">
        <v>21194.671591987099</v>
      </c>
      <c r="I8">
        <v>19871.383390973599</v>
      </c>
      <c r="J8">
        <v>21383.393658606299</v>
      </c>
      <c r="K8">
        <v>13109.7503924267</v>
      </c>
      <c r="L8">
        <v>9634.4277500475891</v>
      </c>
      <c r="M8">
        <v>12165.684544161801</v>
      </c>
      <c r="N8">
        <v>10077.304812048</v>
      </c>
      <c r="O8">
        <v>9252.3606729373805</v>
      </c>
      <c r="P8">
        <v>7437.4938025368901</v>
      </c>
      <c r="Q8">
        <v>7834.8441098034</v>
      </c>
      <c r="R8">
        <v>9474.5421541402193</v>
      </c>
      <c r="S8">
        <v>12390.202592956</v>
      </c>
      <c r="T8">
        <v>8039.1491097382104</v>
      </c>
      <c r="U8">
        <v>6029.2620170111704</v>
      </c>
      <c r="V8">
        <v>3106.7046480455701</v>
      </c>
      <c r="W8">
        <v>3945.3293574844402</v>
      </c>
      <c r="X8">
        <v>5074.0457686075597</v>
      </c>
      <c r="Y8">
        <v>6113.7573842408701</v>
      </c>
      <c r="Z8">
        <v>7670.4344706102902</v>
      </c>
      <c r="AA8">
        <v>4866.57261969513</v>
      </c>
      <c r="AB8">
        <v>6055.6307410383297</v>
      </c>
      <c r="AC8">
        <v>5231.8824391441603</v>
      </c>
      <c r="AD8">
        <v>4504.4106091336598</v>
      </c>
      <c r="AE8">
        <v>7533.8212050304801</v>
      </c>
    </row>
    <row r="9" spans="1:32" x14ac:dyDescent="0.3">
      <c r="A9" t="s">
        <v>3</v>
      </c>
      <c r="B9" t="s">
        <v>214</v>
      </c>
      <c r="C9" t="s">
        <v>200</v>
      </c>
      <c r="D9" t="s">
        <v>215</v>
      </c>
      <c r="E9" t="s">
        <v>201</v>
      </c>
      <c r="F9">
        <v>177057.53458581999</v>
      </c>
      <c r="G9">
        <v>211292.55728337099</v>
      </c>
      <c r="H9">
        <v>198119.487078782</v>
      </c>
      <c r="I9">
        <v>190333.89996699101</v>
      </c>
      <c r="J9">
        <v>156247.986472263</v>
      </c>
      <c r="K9">
        <v>133444.511001946</v>
      </c>
      <c r="L9">
        <v>130797.771829177</v>
      </c>
      <c r="M9">
        <v>98611.676503602401</v>
      </c>
      <c r="N9">
        <v>80485.645464542395</v>
      </c>
      <c r="O9">
        <v>59660.488008417997</v>
      </c>
      <c r="P9">
        <v>69811.819488190304</v>
      </c>
      <c r="Q9">
        <v>42871.408567070401</v>
      </c>
      <c r="R9">
        <v>76023.406741767307</v>
      </c>
      <c r="S9">
        <v>83884.536684355204</v>
      </c>
      <c r="T9">
        <v>46209.631830317099</v>
      </c>
      <c r="U9">
        <v>51195.8558170955</v>
      </c>
      <c r="V9">
        <v>50065.477013103002</v>
      </c>
      <c r="W9">
        <v>34642.526549677503</v>
      </c>
      <c r="X9">
        <v>32046.337738766</v>
      </c>
      <c r="Y9">
        <v>37002.791958540904</v>
      </c>
      <c r="Z9">
        <v>35127.562261901301</v>
      </c>
      <c r="AA9">
        <v>25136.073076695098</v>
      </c>
      <c r="AB9">
        <v>29253.275985595501</v>
      </c>
      <c r="AC9">
        <v>38395.281514534297</v>
      </c>
      <c r="AD9">
        <v>51180.215876896102</v>
      </c>
      <c r="AE9">
        <v>51489.951901159802</v>
      </c>
    </row>
    <row r="10" spans="1:32" x14ac:dyDescent="0.3">
      <c r="A10" t="s">
        <v>3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3</v>
      </c>
      <c r="B11" t="s">
        <v>218</v>
      </c>
      <c r="C11" t="s">
        <v>200</v>
      </c>
      <c r="D11" t="s">
        <v>219</v>
      </c>
      <c r="E11" t="s">
        <v>201</v>
      </c>
      <c r="F11">
        <v>75295.472990682101</v>
      </c>
      <c r="G11">
        <v>88443.3597964121</v>
      </c>
      <c r="H11">
        <v>97383.986084316901</v>
      </c>
      <c r="I11">
        <v>84934.725377203096</v>
      </c>
      <c r="J11">
        <v>87296.287782251195</v>
      </c>
      <c r="K11">
        <v>82028.380296039395</v>
      </c>
      <c r="L11">
        <v>83114.303051060197</v>
      </c>
      <c r="M11">
        <v>67518.301586398593</v>
      </c>
      <c r="N11">
        <v>60102.156019206202</v>
      </c>
      <c r="O11">
        <v>46558.022386801698</v>
      </c>
      <c r="P11">
        <v>45201.908290595697</v>
      </c>
      <c r="Q11">
        <v>35194.816789007797</v>
      </c>
      <c r="R11">
        <v>45418.824430014203</v>
      </c>
      <c r="S11">
        <v>44433.539379410402</v>
      </c>
      <c r="T11">
        <v>35040.586931423801</v>
      </c>
      <c r="U11">
        <v>33358.576784614503</v>
      </c>
      <c r="V11">
        <v>36542.334029005797</v>
      </c>
      <c r="W11">
        <v>53139.732436898601</v>
      </c>
      <c r="X11">
        <v>55999.672602209699</v>
      </c>
      <c r="Y11">
        <v>58140.213820951103</v>
      </c>
      <c r="Z11">
        <v>48143.274198568099</v>
      </c>
      <c r="AA11">
        <v>51936.470122635597</v>
      </c>
      <c r="AB11">
        <v>49722.572013419202</v>
      </c>
      <c r="AC11">
        <v>49102.468369315196</v>
      </c>
      <c r="AD11">
        <v>50167.989385703302</v>
      </c>
      <c r="AE11">
        <v>62753.490636722403</v>
      </c>
    </row>
    <row r="12" spans="1:32" x14ac:dyDescent="0.3">
      <c r="A12" t="s">
        <v>3</v>
      </c>
      <c r="B12" t="s">
        <v>220</v>
      </c>
      <c r="C12" t="s">
        <v>200</v>
      </c>
      <c r="D12" t="s">
        <v>221</v>
      </c>
      <c r="E12" t="s">
        <v>201</v>
      </c>
      <c r="F12">
        <v>100992.29420207599</v>
      </c>
      <c r="G12">
        <v>111375.37408063</v>
      </c>
      <c r="H12">
        <v>114771.78893931401</v>
      </c>
      <c r="I12">
        <v>110414.687452938</v>
      </c>
      <c r="J12">
        <v>91883.111632841406</v>
      </c>
      <c r="K12">
        <v>104360.73348058001</v>
      </c>
      <c r="L12">
        <v>103713.607991646</v>
      </c>
      <c r="M12">
        <v>64263.157071546302</v>
      </c>
      <c r="N12">
        <v>66333.828570273297</v>
      </c>
      <c r="O12">
        <v>58237.443583658598</v>
      </c>
      <c r="P12">
        <v>57522.357818673998</v>
      </c>
      <c r="Q12">
        <v>46743.336934327097</v>
      </c>
      <c r="R12">
        <v>69154.584260666001</v>
      </c>
      <c r="S12">
        <v>59543.246919195597</v>
      </c>
      <c r="T12">
        <v>42503.177770894697</v>
      </c>
      <c r="U12">
        <v>42729.745118768697</v>
      </c>
      <c r="V12">
        <v>34925.916504014502</v>
      </c>
      <c r="W12">
        <v>27018.900274886699</v>
      </c>
      <c r="X12">
        <v>29901.976750587899</v>
      </c>
      <c r="Y12">
        <v>33391.892234767503</v>
      </c>
      <c r="Z12">
        <v>32498.199540268499</v>
      </c>
      <c r="AA12">
        <v>23667.036251217301</v>
      </c>
      <c r="AB12">
        <v>27714.434624251699</v>
      </c>
      <c r="AC12">
        <v>33373.080927889598</v>
      </c>
      <c r="AD12">
        <v>33350.037518823403</v>
      </c>
      <c r="AE12">
        <v>39882.310507956303</v>
      </c>
    </row>
    <row r="13" spans="1:32" x14ac:dyDescent="0.3">
      <c r="A13" t="s">
        <v>3</v>
      </c>
      <c r="B13" t="s">
        <v>222</v>
      </c>
      <c r="C13" t="s">
        <v>200</v>
      </c>
      <c r="D13" t="s">
        <v>223</v>
      </c>
      <c r="E13" t="s">
        <v>201</v>
      </c>
      <c r="F13">
        <v>217501.81361777199</v>
      </c>
      <c r="G13">
        <v>236112.45963123199</v>
      </c>
      <c r="H13">
        <v>206837.46664699499</v>
      </c>
      <c r="I13">
        <v>171111.029088393</v>
      </c>
      <c r="J13">
        <v>169123.61538085699</v>
      </c>
      <c r="K13">
        <v>183026.00290266401</v>
      </c>
      <c r="L13">
        <v>177497.326631637</v>
      </c>
      <c r="M13">
        <v>111801.89667967999</v>
      </c>
      <c r="N13">
        <v>70476.273894975398</v>
      </c>
      <c r="O13">
        <v>67508.567792328293</v>
      </c>
      <c r="P13">
        <v>70684.002517667803</v>
      </c>
      <c r="Q13">
        <v>54344.725535846999</v>
      </c>
      <c r="R13">
        <v>103133.279282192</v>
      </c>
      <c r="S13">
        <v>100851.891919389</v>
      </c>
      <c r="T13">
        <v>63083.551835359103</v>
      </c>
      <c r="U13">
        <v>61843.176997337898</v>
      </c>
      <c r="V13">
        <v>55629.916919105301</v>
      </c>
      <c r="W13">
        <v>44859.173524942802</v>
      </c>
      <c r="X13">
        <v>36522.877427195199</v>
      </c>
      <c r="Y13">
        <v>51160.218776294299</v>
      </c>
      <c r="Z13">
        <v>49753.841832509497</v>
      </c>
      <c r="AA13">
        <v>36927.781376596002</v>
      </c>
      <c r="AB13">
        <v>52525.318511517296</v>
      </c>
      <c r="AC13">
        <v>47755.463581964403</v>
      </c>
      <c r="AD13">
        <v>53060.811142436301</v>
      </c>
      <c r="AE13">
        <v>60577.080748997701</v>
      </c>
    </row>
    <row r="14" spans="1:32" x14ac:dyDescent="0.3">
      <c r="A14" t="s">
        <v>3</v>
      </c>
      <c r="B14" t="s">
        <v>224</v>
      </c>
      <c r="C14" t="s">
        <v>200</v>
      </c>
      <c r="D14" t="s">
        <v>225</v>
      </c>
      <c r="E14" t="s">
        <v>201</v>
      </c>
      <c r="F14">
        <v>591018.24547361198</v>
      </c>
      <c r="G14">
        <v>568409.94607988698</v>
      </c>
      <c r="H14">
        <v>507411.68236489402</v>
      </c>
      <c r="I14">
        <v>518669.38804188097</v>
      </c>
      <c r="J14">
        <v>454185.64160795702</v>
      </c>
      <c r="K14">
        <v>487734.35400254501</v>
      </c>
      <c r="L14">
        <v>422792.092646031</v>
      </c>
      <c r="M14">
        <v>190433.49445157501</v>
      </c>
      <c r="N14">
        <v>134776.40272922601</v>
      </c>
      <c r="O14">
        <v>138062.59861151001</v>
      </c>
      <c r="P14">
        <v>133171.788005487</v>
      </c>
      <c r="Q14">
        <v>92086.084070661906</v>
      </c>
      <c r="R14">
        <v>146272.94288429999</v>
      </c>
      <c r="S14">
        <v>155274.025330442</v>
      </c>
      <c r="T14">
        <v>84280.590617372305</v>
      </c>
      <c r="U14">
        <v>95085.888079340104</v>
      </c>
      <c r="V14">
        <v>87881.278166927601</v>
      </c>
      <c r="W14">
        <v>78721.365018269702</v>
      </c>
      <c r="X14">
        <v>61517.0218516799</v>
      </c>
      <c r="Y14">
        <v>79844.422236740502</v>
      </c>
      <c r="Z14">
        <v>90101.628744388698</v>
      </c>
      <c r="AA14">
        <v>61093.024936414098</v>
      </c>
      <c r="AB14">
        <v>64667.612913873403</v>
      </c>
      <c r="AC14">
        <v>84868.760266068697</v>
      </c>
      <c r="AD14">
        <v>80900.746753670799</v>
      </c>
      <c r="AE14">
        <v>92473.907564887093</v>
      </c>
    </row>
    <row r="15" spans="1:32" x14ac:dyDescent="0.3">
      <c r="A15" t="s">
        <v>3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3</v>
      </c>
      <c r="B16" t="s">
        <v>228</v>
      </c>
      <c r="C16" t="s">
        <v>200</v>
      </c>
      <c r="D16" t="s">
        <v>229</v>
      </c>
      <c r="E16" t="s">
        <v>201</v>
      </c>
      <c r="F16">
        <v>382818.81714638899</v>
      </c>
      <c r="G16">
        <v>397212.05926141702</v>
      </c>
      <c r="H16">
        <v>377426.83216571598</v>
      </c>
      <c r="I16">
        <v>327111.34175112599</v>
      </c>
      <c r="J16">
        <v>307626.92018476402</v>
      </c>
      <c r="K16">
        <v>317660.46308679797</v>
      </c>
      <c r="L16">
        <v>264666.85293026298</v>
      </c>
      <c r="M16">
        <v>157035.33039968001</v>
      </c>
      <c r="N16">
        <v>142309.96788096399</v>
      </c>
      <c r="O16">
        <v>127195.661029226</v>
      </c>
      <c r="P16">
        <v>134382.290137918</v>
      </c>
      <c r="Q16">
        <v>86459.128936717607</v>
      </c>
      <c r="R16">
        <v>139743.10491987699</v>
      </c>
      <c r="S16">
        <v>132797.73797438</v>
      </c>
      <c r="T16">
        <v>70857.799849224495</v>
      </c>
      <c r="U16">
        <v>84945.200230052695</v>
      </c>
      <c r="V16">
        <v>96348.653717576803</v>
      </c>
      <c r="W16">
        <v>94167.251309203901</v>
      </c>
      <c r="X16">
        <v>86120.375954473493</v>
      </c>
      <c r="Y16">
        <v>98772.843456447401</v>
      </c>
      <c r="Z16">
        <v>84548.414528986395</v>
      </c>
      <c r="AA16">
        <v>83316.614154321695</v>
      </c>
      <c r="AB16">
        <v>93811.639244427803</v>
      </c>
      <c r="AC16">
        <v>94527.178879329396</v>
      </c>
      <c r="AD16">
        <v>82790.144958643301</v>
      </c>
      <c r="AE16">
        <v>84883.633094843201</v>
      </c>
    </row>
    <row r="17" spans="1:31" x14ac:dyDescent="0.3">
      <c r="A17" t="s">
        <v>3</v>
      </c>
      <c r="B17" t="s">
        <v>230</v>
      </c>
      <c r="C17" t="s">
        <v>200</v>
      </c>
      <c r="D17" t="s">
        <v>231</v>
      </c>
      <c r="E17" t="s">
        <v>201</v>
      </c>
      <c r="F17">
        <v>135997.57770494299</v>
      </c>
      <c r="G17">
        <v>147059.82130370199</v>
      </c>
      <c r="H17">
        <v>134869.24187864899</v>
      </c>
      <c r="I17">
        <v>136307.592029747</v>
      </c>
      <c r="J17">
        <v>115616.189462175</v>
      </c>
      <c r="K17">
        <v>119467.95282531899</v>
      </c>
      <c r="L17">
        <v>107306.15459668799</v>
      </c>
      <c r="M17">
        <v>76709.1721604005</v>
      </c>
      <c r="N17">
        <v>62867.074781280098</v>
      </c>
      <c r="O17">
        <v>67482.449920842497</v>
      </c>
      <c r="P17">
        <v>75966.966392340793</v>
      </c>
      <c r="Q17">
        <v>42998.175076928397</v>
      </c>
      <c r="R17">
        <v>87913.175056508306</v>
      </c>
      <c r="S17">
        <v>89018.5806192577</v>
      </c>
      <c r="T17">
        <v>49387.706623979597</v>
      </c>
      <c r="U17">
        <v>37905.077245136803</v>
      </c>
      <c r="V17">
        <v>40229.448195026001</v>
      </c>
      <c r="W17">
        <v>35200.531165822002</v>
      </c>
      <c r="X17">
        <v>29780.993098115101</v>
      </c>
      <c r="Y17">
        <v>32496.342444461301</v>
      </c>
      <c r="Z17">
        <v>41963.199807210302</v>
      </c>
      <c r="AA17">
        <v>28258.457197193002</v>
      </c>
      <c r="AB17">
        <v>24176.914851754598</v>
      </c>
      <c r="AC17">
        <v>32415.049382714999</v>
      </c>
      <c r="AD17">
        <v>32393.2754940007</v>
      </c>
      <c r="AE17">
        <v>29308.850564326</v>
      </c>
    </row>
    <row r="18" spans="1:31" x14ac:dyDescent="0.3">
      <c r="A18" t="s">
        <v>3</v>
      </c>
      <c r="B18" t="s">
        <v>232</v>
      </c>
      <c r="C18" t="s">
        <v>200</v>
      </c>
      <c r="D18" t="s">
        <v>233</v>
      </c>
      <c r="E18" t="s">
        <v>201</v>
      </c>
      <c r="F18">
        <v>167002.555821249</v>
      </c>
      <c r="G18">
        <v>206823.37460068299</v>
      </c>
      <c r="H18">
        <v>224446.56977372899</v>
      </c>
      <c r="I18">
        <v>230406.972451557</v>
      </c>
      <c r="J18">
        <v>203903.16111837499</v>
      </c>
      <c r="K18">
        <v>181811.50383886701</v>
      </c>
      <c r="L18">
        <v>186019.14359839799</v>
      </c>
      <c r="M18">
        <v>130790.59362660701</v>
      </c>
      <c r="N18">
        <v>126409.49984790799</v>
      </c>
      <c r="O18">
        <v>91918.258601412497</v>
      </c>
      <c r="P18">
        <v>116252.40989710399</v>
      </c>
      <c r="Q18">
        <v>74810.827148642595</v>
      </c>
      <c r="R18">
        <v>128388.329352181</v>
      </c>
      <c r="S18">
        <v>118033.06022559899</v>
      </c>
      <c r="T18">
        <v>63752.992281000101</v>
      </c>
      <c r="U18">
        <v>51709.997160496903</v>
      </c>
      <c r="V18">
        <v>55993.5001064303</v>
      </c>
      <c r="W18">
        <v>55238.638559731298</v>
      </c>
      <c r="X18">
        <v>63576.076485843303</v>
      </c>
      <c r="Y18">
        <v>71774.174441524694</v>
      </c>
      <c r="Z18">
        <v>85835.875223170398</v>
      </c>
      <c r="AA18">
        <v>75316.3816599165</v>
      </c>
      <c r="AB18">
        <v>76530.945162887001</v>
      </c>
      <c r="AC18">
        <v>80371.8571786471</v>
      </c>
      <c r="AD18">
        <v>79713.434731641901</v>
      </c>
      <c r="AE18">
        <v>89899.363842146893</v>
      </c>
    </row>
    <row r="19" spans="1:31" x14ac:dyDescent="0.3">
      <c r="A19" t="s">
        <v>3</v>
      </c>
      <c r="B19" t="s">
        <v>234</v>
      </c>
      <c r="C19" t="s">
        <v>200</v>
      </c>
      <c r="D19" t="s">
        <v>235</v>
      </c>
      <c r="E19" t="s">
        <v>201</v>
      </c>
      <c r="F19">
        <v>88087.528706800804</v>
      </c>
      <c r="G19">
        <v>103055.352421831</v>
      </c>
      <c r="H19">
        <v>93994.716344918095</v>
      </c>
      <c r="I19">
        <v>96327.960305184097</v>
      </c>
      <c r="J19">
        <v>79266.797614584299</v>
      </c>
      <c r="K19">
        <v>65015.452570083602</v>
      </c>
      <c r="L19">
        <v>80276.592642735501</v>
      </c>
      <c r="M19">
        <v>48392.138033669296</v>
      </c>
      <c r="N19">
        <v>57813.607782302097</v>
      </c>
      <c r="O19">
        <v>43587.1609059736</v>
      </c>
      <c r="P19">
        <v>57225.501995366802</v>
      </c>
      <c r="Q19">
        <v>43909.730834380804</v>
      </c>
      <c r="R19">
        <v>63545.134812768098</v>
      </c>
      <c r="S19">
        <v>47306.728076382999</v>
      </c>
      <c r="T19">
        <v>36734.841520783601</v>
      </c>
      <c r="U19">
        <v>45397.644095382297</v>
      </c>
      <c r="V19">
        <v>39710.585412200198</v>
      </c>
      <c r="W19">
        <v>26343.778381750901</v>
      </c>
      <c r="X19">
        <v>29723.119297406702</v>
      </c>
      <c r="Y19">
        <v>28838.3694657952</v>
      </c>
      <c r="Z19">
        <v>36727.250658934499</v>
      </c>
      <c r="AA19">
        <v>24260.1503840851</v>
      </c>
      <c r="AB19">
        <v>20140.2932634014</v>
      </c>
      <c r="AC19">
        <v>21018.131720762201</v>
      </c>
      <c r="AD19">
        <v>24574.5701323578</v>
      </c>
      <c r="AE19">
        <v>29561.066287113401</v>
      </c>
    </row>
    <row r="20" spans="1:31" x14ac:dyDescent="0.3">
      <c r="A20" t="s">
        <v>3</v>
      </c>
      <c r="B20" t="s">
        <v>236</v>
      </c>
      <c r="C20" t="s">
        <v>200</v>
      </c>
      <c r="D20" t="s">
        <v>237</v>
      </c>
      <c r="E20" t="s">
        <v>201</v>
      </c>
      <c r="F20">
        <v>187611.98980458599</v>
      </c>
      <c r="G20">
        <v>198625.46520119399</v>
      </c>
      <c r="H20">
        <v>165683.092506482</v>
      </c>
      <c r="I20">
        <v>158389.73311090699</v>
      </c>
      <c r="J20">
        <v>132843.213451805</v>
      </c>
      <c r="K20">
        <v>81756.409697939904</v>
      </c>
      <c r="L20">
        <v>62429.999500624799</v>
      </c>
      <c r="M20">
        <v>34809.112474411399</v>
      </c>
      <c r="N20">
        <v>22597.562357005299</v>
      </c>
      <c r="O20">
        <v>10288.9180938191</v>
      </c>
      <c r="P20">
        <v>10836.985932661501</v>
      </c>
      <c r="Q20">
        <v>3711.8911743873</v>
      </c>
      <c r="R20">
        <v>7514.3486219761398</v>
      </c>
      <c r="S20">
        <v>8961.4627795649903</v>
      </c>
      <c r="T20">
        <v>7294.2273223065104</v>
      </c>
      <c r="U20">
        <v>7279.5707958036701</v>
      </c>
      <c r="V20">
        <v>6708.6100074572496</v>
      </c>
      <c r="W20">
        <v>4819.9114947244798</v>
      </c>
      <c r="X20">
        <v>6122.9103832053397</v>
      </c>
      <c r="Y20">
        <v>6741.2413246825499</v>
      </c>
      <c r="Z20">
        <v>8433.6283891224793</v>
      </c>
      <c r="AA20">
        <v>6899.7065657923604</v>
      </c>
      <c r="AB20">
        <v>8709.65254596866</v>
      </c>
      <c r="AC20">
        <v>10393.916200646599</v>
      </c>
      <c r="AD20">
        <v>8365.1388131561998</v>
      </c>
      <c r="AE20">
        <v>12344.0600470684</v>
      </c>
    </row>
    <row r="21" spans="1:31" x14ac:dyDescent="0.3">
      <c r="A21" t="s">
        <v>3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3</v>
      </c>
      <c r="B22" t="s">
        <v>240</v>
      </c>
      <c r="C22" t="s">
        <v>200</v>
      </c>
      <c r="D22" t="s">
        <v>241</v>
      </c>
      <c r="E22" t="s">
        <v>201</v>
      </c>
      <c r="F22">
        <v>1649.94855473751</v>
      </c>
      <c r="G22">
        <v>1968.04730833028</v>
      </c>
      <c r="H22">
        <v>1705.5785437217701</v>
      </c>
      <c r="I22">
        <v>1581.5977303089001</v>
      </c>
      <c r="J22">
        <v>1218.6011791174101</v>
      </c>
      <c r="K22">
        <v>799.62426028787797</v>
      </c>
      <c r="L22">
        <v>1027.92030261682</v>
      </c>
      <c r="M22">
        <v>927.41381676390904</v>
      </c>
      <c r="N22">
        <v>623.98523490512298</v>
      </c>
      <c r="O22">
        <v>337.850022951987</v>
      </c>
      <c r="P22">
        <v>480.50758794459603</v>
      </c>
      <c r="Q22">
        <v>202.34109427373099</v>
      </c>
      <c r="R22">
        <v>361.32383086872301</v>
      </c>
      <c r="S22">
        <v>494.93871127733797</v>
      </c>
      <c r="T22">
        <v>595.78468453938694</v>
      </c>
      <c r="U22">
        <v>771.89949002463004</v>
      </c>
      <c r="V22">
        <v>1046.8794070250401</v>
      </c>
      <c r="W22">
        <v>748.04175471611597</v>
      </c>
      <c r="X22">
        <v>1191.59781324956</v>
      </c>
      <c r="Y22">
        <v>1316.86697197422</v>
      </c>
      <c r="Z22">
        <v>1576.6337659831099</v>
      </c>
      <c r="AA22">
        <v>1396.9973705443299</v>
      </c>
      <c r="AB22">
        <v>1687.6217696884</v>
      </c>
      <c r="AC22">
        <v>2058.3336582144302</v>
      </c>
      <c r="AD22">
        <v>2157.3281865008598</v>
      </c>
      <c r="AE22">
        <v>3712.0489407057798</v>
      </c>
    </row>
    <row r="23" spans="1:31" x14ac:dyDescent="0.3">
      <c r="A23" t="s">
        <v>3</v>
      </c>
      <c r="B23" t="s">
        <v>242</v>
      </c>
      <c r="C23" t="s">
        <v>200</v>
      </c>
      <c r="D23" t="s">
        <v>243</v>
      </c>
      <c r="E23" t="s">
        <v>201</v>
      </c>
      <c r="F23">
        <v>576069.44732479996</v>
      </c>
      <c r="G23">
        <v>532353.23379065096</v>
      </c>
      <c r="H23">
        <v>455516.07610126899</v>
      </c>
      <c r="I23">
        <v>369810.38929784298</v>
      </c>
      <c r="J23">
        <v>363265.32042069599</v>
      </c>
      <c r="K23">
        <v>331114.26779554301</v>
      </c>
      <c r="L23">
        <v>262757.19008814101</v>
      </c>
      <c r="M23">
        <v>154322.798847186</v>
      </c>
      <c r="N23">
        <v>80355.801743512202</v>
      </c>
      <c r="O23">
        <v>64993.114775975097</v>
      </c>
      <c r="P23">
        <v>45380.618062248897</v>
      </c>
      <c r="Q23">
        <v>32164.445325731798</v>
      </c>
      <c r="R23">
        <v>74913.718307526695</v>
      </c>
      <c r="S23">
        <v>42920.675832586399</v>
      </c>
      <c r="T23">
        <v>39470.247498356301</v>
      </c>
      <c r="U23">
        <v>45345.691011713403</v>
      </c>
      <c r="V23">
        <v>35719.671516188799</v>
      </c>
      <c r="W23">
        <v>20247.821459710602</v>
      </c>
      <c r="X23">
        <v>30340.060875045601</v>
      </c>
      <c r="Y23">
        <v>38161.304564791702</v>
      </c>
      <c r="Z23">
        <v>36507.9040058092</v>
      </c>
      <c r="AA23">
        <v>21343.0042908389</v>
      </c>
      <c r="AB23">
        <v>36171.990055502603</v>
      </c>
      <c r="AC23">
        <v>31672.828714744501</v>
      </c>
      <c r="AD23">
        <v>35303.0833233222</v>
      </c>
      <c r="AE23">
        <v>57147.336631348699</v>
      </c>
    </row>
    <row r="24" spans="1:31" x14ac:dyDescent="0.3">
      <c r="A24" t="s">
        <v>3</v>
      </c>
      <c r="B24" t="s">
        <v>244</v>
      </c>
      <c r="C24" t="s">
        <v>200</v>
      </c>
      <c r="D24" t="s">
        <v>245</v>
      </c>
      <c r="E24" t="s">
        <v>201</v>
      </c>
      <c r="F24">
        <v>1556406.44174858</v>
      </c>
      <c r="G24">
        <v>1554966.21392914</v>
      </c>
      <c r="H24">
        <v>1441895.9496802699</v>
      </c>
      <c r="I24">
        <v>1117665.3038811099</v>
      </c>
      <c r="J24">
        <v>1088868.5689013901</v>
      </c>
      <c r="K24">
        <v>1043206.0185826001</v>
      </c>
      <c r="L24">
        <v>840433.81829021103</v>
      </c>
      <c r="M24">
        <v>627043.12690878403</v>
      </c>
      <c r="N24">
        <v>423276.51746443502</v>
      </c>
      <c r="O24">
        <v>458670.99504360103</v>
      </c>
      <c r="P24">
        <v>439807.47732613102</v>
      </c>
      <c r="Q24">
        <v>338872.918738054</v>
      </c>
      <c r="R24">
        <v>458631.13710009202</v>
      </c>
      <c r="S24">
        <v>375940.95144638501</v>
      </c>
      <c r="T24">
        <v>319087.72168105602</v>
      </c>
      <c r="U24">
        <v>283295.49425086001</v>
      </c>
      <c r="V24">
        <v>253843.536488774</v>
      </c>
      <c r="W24">
        <v>185630.47627647</v>
      </c>
      <c r="X24">
        <v>210148.06417244801</v>
      </c>
      <c r="Y24">
        <v>277780.53802914702</v>
      </c>
      <c r="Z24">
        <v>288025.73688997602</v>
      </c>
      <c r="AA24">
        <v>175933.52505799901</v>
      </c>
      <c r="AB24">
        <v>215689.241021483</v>
      </c>
      <c r="AC24">
        <v>190411.63639937999</v>
      </c>
      <c r="AD24">
        <v>225523.95826007199</v>
      </c>
      <c r="AE24">
        <v>276502.915706595</v>
      </c>
    </row>
    <row r="25" spans="1:31" x14ac:dyDescent="0.3">
      <c r="A25" t="s">
        <v>3</v>
      </c>
      <c r="B25" t="s">
        <v>246</v>
      </c>
      <c r="C25" t="s">
        <v>200</v>
      </c>
      <c r="D25" t="s">
        <v>247</v>
      </c>
      <c r="E25" t="s">
        <v>201</v>
      </c>
      <c r="F25">
        <v>30344.683553934199</v>
      </c>
      <c r="G25">
        <v>52311.9221287201</v>
      </c>
      <c r="H25">
        <v>55019.8703261107</v>
      </c>
      <c r="I25">
        <v>22635.793649108498</v>
      </c>
      <c r="J25">
        <v>45683.816928562897</v>
      </c>
      <c r="K25">
        <v>56606.439955888804</v>
      </c>
      <c r="L25">
        <v>51141.374133840502</v>
      </c>
      <c r="M25">
        <v>23428.9628372066</v>
      </c>
      <c r="N25">
        <v>25045.840093361301</v>
      </c>
      <c r="O25">
        <v>25376.025276698201</v>
      </c>
      <c r="P25">
        <v>21016.019490091301</v>
      </c>
      <c r="Q25">
        <v>17542.841735282698</v>
      </c>
      <c r="R25">
        <v>16920.438813380799</v>
      </c>
      <c r="S25">
        <v>31812.095663776399</v>
      </c>
      <c r="T25">
        <v>22284.141803142898</v>
      </c>
      <c r="U25">
        <v>10240.072067466301</v>
      </c>
      <c r="V25">
        <v>8834.6751953638595</v>
      </c>
      <c r="W25">
        <v>4370.2903666739903</v>
      </c>
      <c r="X25">
        <v>6820.8201285483601</v>
      </c>
      <c r="Y25">
        <v>13742.594137718101</v>
      </c>
      <c r="Z25">
        <v>11297.605092808</v>
      </c>
      <c r="AA25">
        <v>5770.0161242779004</v>
      </c>
      <c r="AB25">
        <v>8369.0816409400195</v>
      </c>
      <c r="AC25">
        <v>7235.7142393990998</v>
      </c>
      <c r="AD25">
        <v>20873.384946001101</v>
      </c>
      <c r="AE25">
        <v>11142.5116350923</v>
      </c>
    </row>
    <row r="26" spans="1:31" x14ac:dyDescent="0.3">
      <c r="A26" t="s">
        <v>3</v>
      </c>
      <c r="B26" t="s">
        <v>248</v>
      </c>
      <c r="C26" t="s">
        <v>200</v>
      </c>
      <c r="D26" t="s">
        <v>249</v>
      </c>
      <c r="E26" t="s">
        <v>201</v>
      </c>
      <c r="F26">
        <v>602623.01237219805</v>
      </c>
      <c r="G26">
        <v>603107.70432461996</v>
      </c>
      <c r="H26">
        <v>645346.96329502994</v>
      </c>
      <c r="I26">
        <v>453553.60519934603</v>
      </c>
      <c r="J26">
        <v>430473.35231637798</v>
      </c>
      <c r="K26">
        <v>360457.24193313601</v>
      </c>
      <c r="L26">
        <v>278253.05944963801</v>
      </c>
      <c r="M26">
        <v>218141.712190666</v>
      </c>
      <c r="N26">
        <v>126788.32467053999</v>
      </c>
      <c r="O26">
        <v>120887.413442388</v>
      </c>
      <c r="P26">
        <v>118057.234513466</v>
      </c>
      <c r="Q26">
        <v>96791.672077189301</v>
      </c>
      <c r="R26">
        <v>146193.03107207001</v>
      </c>
      <c r="S26">
        <v>121352.72421700299</v>
      </c>
      <c r="T26">
        <v>104925.217346458</v>
      </c>
      <c r="U26">
        <v>89076.4164379633</v>
      </c>
      <c r="V26">
        <v>77125.433173038007</v>
      </c>
      <c r="W26">
        <v>55120.624853073597</v>
      </c>
      <c r="X26">
        <v>59367.080820175601</v>
      </c>
      <c r="Y26">
        <v>76723.0463067401</v>
      </c>
      <c r="Z26">
        <v>80923.979703461504</v>
      </c>
      <c r="AA26">
        <v>46286.869577340804</v>
      </c>
      <c r="AB26">
        <v>60511.180139646</v>
      </c>
      <c r="AC26">
        <v>48085.669646426402</v>
      </c>
      <c r="AD26">
        <v>49658.416182765002</v>
      </c>
      <c r="AE26">
        <v>70743.277205848499</v>
      </c>
    </row>
    <row r="27" spans="1:31" x14ac:dyDescent="0.3">
      <c r="A27" t="s">
        <v>3</v>
      </c>
      <c r="B27" t="s">
        <v>250</v>
      </c>
      <c r="C27" t="s">
        <v>200</v>
      </c>
      <c r="D27" t="s">
        <v>251</v>
      </c>
      <c r="E27" t="s">
        <v>201</v>
      </c>
      <c r="F27">
        <v>923438.745822442</v>
      </c>
      <c r="G27">
        <v>899546.58747579996</v>
      </c>
      <c r="H27">
        <v>741529.11605913099</v>
      </c>
      <c r="I27">
        <v>641475.90503265103</v>
      </c>
      <c r="J27">
        <v>612711.39965645003</v>
      </c>
      <c r="K27">
        <v>626142.33669357898</v>
      </c>
      <c r="L27">
        <v>511039.384706732</v>
      </c>
      <c r="M27">
        <v>385472.45188091102</v>
      </c>
      <c r="N27">
        <v>271442.35270053399</v>
      </c>
      <c r="O27">
        <v>312407.55632451503</v>
      </c>
      <c r="P27">
        <v>300734.22332257399</v>
      </c>
      <c r="Q27">
        <v>224538.404925582</v>
      </c>
      <c r="R27">
        <v>295517.667214641</v>
      </c>
      <c r="S27">
        <v>222776.131565605</v>
      </c>
      <c r="T27">
        <v>191878.362531455</v>
      </c>
      <c r="U27">
        <v>183979.005745431</v>
      </c>
      <c r="V27">
        <v>167883.428120372</v>
      </c>
      <c r="W27">
        <v>126139.561056723</v>
      </c>
      <c r="X27">
        <v>143960.163223724</v>
      </c>
      <c r="Y27">
        <v>187314.897584689</v>
      </c>
      <c r="Z27">
        <v>195804.152093707</v>
      </c>
      <c r="AA27">
        <v>123876.63935637999</v>
      </c>
      <c r="AB27">
        <v>146808.979240897</v>
      </c>
      <c r="AC27">
        <v>135090.25251355401</v>
      </c>
      <c r="AD27">
        <v>154992.15713130499</v>
      </c>
      <c r="AE27">
        <v>194617.12686565399</v>
      </c>
    </row>
    <row r="28" spans="1:31" x14ac:dyDescent="0.3">
      <c r="A28" t="s">
        <v>3</v>
      </c>
      <c r="B28" t="s">
        <v>252</v>
      </c>
      <c r="C28" t="s">
        <v>200</v>
      </c>
      <c r="D28" t="s">
        <v>253</v>
      </c>
      <c r="E28" t="s">
        <v>201</v>
      </c>
      <c r="F28">
        <v>212709.121744973</v>
      </c>
      <c r="G28">
        <v>187274.180970933</v>
      </c>
      <c r="H28">
        <v>206246.88112907801</v>
      </c>
      <c r="I28">
        <v>150010.80731406499</v>
      </c>
      <c r="J28">
        <v>128960.835029009</v>
      </c>
      <c r="K28">
        <v>105201.00953761399</v>
      </c>
      <c r="L28">
        <v>77416.120518932701</v>
      </c>
      <c r="M28">
        <v>44183.669460609701</v>
      </c>
      <c r="N28">
        <v>46540.450249595699</v>
      </c>
      <c r="O28">
        <v>43621.0398324692</v>
      </c>
      <c r="P28">
        <v>33539.541101103103</v>
      </c>
      <c r="Q28">
        <v>23766.057856571701</v>
      </c>
      <c r="R28">
        <v>40151.851667827999</v>
      </c>
      <c r="S28">
        <v>63688.215559637603</v>
      </c>
      <c r="T28">
        <v>69862.7236115376</v>
      </c>
      <c r="U28">
        <v>54786.495962987101</v>
      </c>
      <c r="V28">
        <v>42139.652878030698</v>
      </c>
      <c r="W28">
        <v>36570.039522164298</v>
      </c>
      <c r="X28">
        <v>33605.138586166497</v>
      </c>
      <c r="Y28">
        <v>47926.021658322701</v>
      </c>
      <c r="Z28">
        <v>36659.829847765897</v>
      </c>
      <c r="AA28">
        <v>24885.017490872</v>
      </c>
      <c r="AB28">
        <v>35598.327958587397</v>
      </c>
      <c r="AC28">
        <v>44080.168098338901</v>
      </c>
      <c r="AD28">
        <v>40564.920753599799</v>
      </c>
      <c r="AE28">
        <v>60192.789448950301</v>
      </c>
    </row>
    <row r="29" spans="1:31" x14ac:dyDescent="0.3">
      <c r="A29" t="s">
        <v>3</v>
      </c>
      <c r="B29" t="s">
        <v>254</v>
      </c>
      <c r="C29" t="s">
        <v>200</v>
      </c>
      <c r="D29" t="s">
        <v>255</v>
      </c>
      <c r="E29" t="s">
        <v>201</v>
      </c>
      <c r="F29">
        <v>84549.718346543901</v>
      </c>
      <c r="G29">
        <v>80110.744920291705</v>
      </c>
      <c r="H29">
        <v>97930.365453211096</v>
      </c>
      <c r="I29">
        <v>66078.272021538098</v>
      </c>
      <c r="J29">
        <v>48312.808501719301</v>
      </c>
      <c r="K29">
        <v>52008.069562413097</v>
      </c>
      <c r="L29">
        <v>33257.3350112181</v>
      </c>
      <c r="M29">
        <v>22238.324989713001</v>
      </c>
      <c r="N29">
        <v>24292.596545599499</v>
      </c>
      <c r="O29">
        <v>23886.5778364086</v>
      </c>
      <c r="P29">
        <v>18099.023377018701</v>
      </c>
      <c r="Q29">
        <v>11687.5128367139</v>
      </c>
      <c r="R29">
        <v>14249.848537914701</v>
      </c>
      <c r="S29">
        <v>33922.068414436602</v>
      </c>
      <c r="T29">
        <v>35203.985852390797</v>
      </c>
      <c r="U29">
        <v>28479.064462631999</v>
      </c>
      <c r="V29">
        <v>23375.138202157799</v>
      </c>
      <c r="W29">
        <v>18541.786705033101</v>
      </c>
      <c r="X29">
        <v>19105.873128404201</v>
      </c>
      <c r="Y29">
        <v>26069.075219885999</v>
      </c>
      <c r="Z29">
        <v>19946.4194548634</v>
      </c>
      <c r="AA29">
        <v>13715.246662453501</v>
      </c>
      <c r="AB29">
        <v>19049.465004572601</v>
      </c>
      <c r="AC29">
        <v>25776.246899600101</v>
      </c>
      <c r="AD29">
        <v>25164.891895567001</v>
      </c>
      <c r="AE29">
        <v>35703.069840618999</v>
      </c>
    </row>
    <row r="30" spans="1:31" x14ac:dyDescent="0.3">
      <c r="A30" t="s">
        <v>3</v>
      </c>
      <c r="B30" t="s">
        <v>256</v>
      </c>
      <c r="C30" t="s">
        <v>200</v>
      </c>
      <c r="D30" t="s">
        <v>257</v>
      </c>
      <c r="E30" t="s">
        <v>201</v>
      </c>
      <c r="F30">
        <v>1693.48600027411</v>
      </c>
      <c r="G30">
        <v>1906.9416622299</v>
      </c>
      <c r="H30">
        <v>1187.9515108017399</v>
      </c>
      <c r="I30">
        <v>1441.9958166574099</v>
      </c>
      <c r="J30">
        <v>986.35167534579102</v>
      </c>
      <c r="K30">
        <v>761.29557811764698</v>
      </c>
      <c r="L30">
        <v>816.67516482870599</v>
      </c>
      <c r="M30">
        <v>707.74049895160101</v>
      </c>
      <c r="N30">
        <v>799.42537229046002</v>
      </c>
      <c r="O30">
        <v>757.18314175351895</v>
      </c>
      <c r="P30">
        <v>273.074804848452</v>
      </c>
      <c r="Q30">
        <v>168.569988833243</v>
      </c>
      <c r="R30">
        <v>158.658131496354</v>
      </c>
      <c r="S30">
        <v>536.94212606424003</v>
      </c>
      <c r="T30">
        <v>781.79625456167298</v>
      </c>
      <c r="U30">
        <v>343.69507446518003</v>
      </c>
      <c r="V30">
        <v>338.16088979938598</v>
      </c>
      <c r="W30">
        <v>225.05322863075199</v>
      </c>
      <c r="X30">
        <v>246.63910236441299</v>
      </c>
      <c r="Y30">
        <v>284.75909269039698</v>
      </c>
      <c r="Z30">
        <v>258.14810298802598</v>
      </c>
      <c r="AA30">
        <v>259.26156940743698</v>
      </c>
      <c r="AB30">
        <v>411.46271571836297</v>
      </c>
      <c r="AC30">
        <v>400.28599556764499</v>
      </c>
      <c r="AD30">
        <v>266.69209643690698</v>
      </c>
      <c r="AE30">
        <v>348.85029668072701</v>
      </c>
    </row>
    <row r="31" spans="1:31" x14ac:dyDescent="0.3">
      <c r="A31" t="s">
        <v>3</v>
      </c>
      <c r="B31" t="s">
        <v>258</v>
      </c>
      <c r="C31" t="s">
        <v>200</v>
      </c>
      <c r="D31" t="s">
        <v>259</v>
      </c>
      <c r="E31" t="s">
        <v>201</v>
      </c>
      <c r="F31">
        <v>5136.3676565144497</v>
      </c>
      <c r="G31">
        <v>5305.2119986113003</v>
      </c>
      <c r="H31">
        <v>9490.2458409965002</v>
      </c>
      <c r="I31">
        <v>6246.0679729415097</v>
      </c>
      <c r="J31">
        <v>3230.1211227465801</v>
      </c>
      <c r="K31">
        <v>4076.3726337688099</v>
      </c>
      <c r="L31">
        <v>2613.11312525624</v>
      </c>
      <c r="M31">
        <v>1609.09655404711</v>
      </c>
      <c r="N31">
        <v>2323.3316349863699</v>
      </c>
      <c r="O31">
        <v>2528.3892497257898</v>
      </c>
      <c r="P31">
        <v>2168.6066215752699</v>
      </c>
      <c r="Q31">
        <v>1575.8483576886299</v>
      </c>
      <c r="R31">
        <v>2659.4174904046099</v>
      </c>
      <c r="S31">
        <v>10418.792992197499</v>
      </c>
      <c r="T31">
        <v>10012.411715764099</v>
      </c>
      <c r="U31">
        <v>5430.5417034074098</v>
      </c>
      <c r="V31">
        <v>2507.1940453386801</v>
      </c>
      <c r="W31">
        <v>2978.71603283173</v>
      </c>
      <c r="X31">
        <v>3461.7334357927102</v>
      </c>
      <c r="Y31">
        <v>3680.9052200271099</v>
      </c>
      <c r="Z31">
        <v>2649.22065001589</v>
      </c>
      <c r="AA31">
        <v>2390.6617485562601</v>
      </c>
      <c r="AB31">
        <v>4164.4465864632002</v>
      </c>
      <c r="AC31">
        <v>3941.7386879424798</v>
      </c>
      <c r="AD31">
        <v>3220.5608437085798</v>
      </c>
      <c r="AE31">
        <v>9173.06355207058</v>
      </c>
    </row>
    <row r="32" spans="1:31" x14ac:dyDescent="0.3">
      <c r="A32" t="s">
        <v>3</v>
      </c>
      <c r="B32" t="s">
        <v>260</v>
      </c>
      <c r="C32" t="s">
        <v>200</v>
      </c>
      <c r="D32" t="s">
        <v>261</v>
      </c>
      <c r="E32" t="s">
        <v>201</v>
      </c>
      <c r="F32">
        <v>39164.582066592797</v>
      </c>
      <c r="G32">
        <v>37625.629750245498</v>
      </c>
      <c r="H32">
        <v>29498.261500921999</v>
      </c>
      <c r="I32">
        <v>31937.401299458299</v>
      </c>
      <c r="J32">
        <v>32045.805101767201</v>
      </c>
      <c r="K32">
        <v>26532.560945192101</v>
      </c>
      <c r="L32">
        <v>19046.870681365101</v>
      </c>
      <c r="M32">
        <v>10654.086880242299</v>
      </c>
      <c r="N32">
        <v>14129.589271426001</v>
      </c>
      <c r="O32">
        <v>12704.804889147599</v>
      </c>
      <c r="P32">
        <v>9168.0701487666593</v>
      </c>
      <c r="Q32">
        <v>5394.7160211124701</v>
      </c>
      <c r="R32">
        <v>7331.2046289701302</v>
      </c>
      <c r="S32">
        <v>16626.012943338999</v>
      </c>
      <c r="T32">
        <v>21366.195585269801</v>
      </c>
      <c r="U32">
        <v>18396.941956872099</v>
      </c>
      <c r="V32">
        <v>15046.5446356309</v>
      </c>
      <c r="W32">
        <v>13009.506841000501</v>
      </c>
      <c r="X32">
        <v>9976.8193961041798</v>
      </c>
      <c r="Y32">
        <v>16545.356612046398</v>
      </c>
      <c r="Z32">
        <v>11422.3536812901</v>
      </c>
      <c r="AA32">
        <v>7440.5523024730201</v>
      </c>
      <c r="AB32">
        <v>10765.8025291595</v>
      </c>
      <c r="AC32">
        <v>13394.7846792198</v>
      </c>
      <c r="AD32">
        <v>11527.472772056401</v>
      </c>
      <c r="AE32">
        <v>14562.8933535327</v>
      </c>
    </row>
    <row r="33" spans="1:31" x14ac:dyDescent="0.3">
      <c r="A33" t="s">
        <v>3</v>
      </c>
      <c r="B33" t="s">
        <v>262</v>
      </c>
      <c r="C33" t="s">
        <v>200</v>
      </c>
      <c r="D33" t="s">
        <v>263</v>
      </c>
      <c r="E33" t="s">
        <v>201</v>
      </c>
      <c r="F33">
        <v>82164.967675047403</v>
      </c>
      <c r="G33">
        <v>62325.652639554799</v>
      </c>
      <c r="H33">
        <v>68140.056823146704</v>
      </c>
      <c r="I33">
        <v>44307.070203469702</v>
      </c>
      <c r="J33">
        <v>44385.748627429602</v>
      </c>
      <c r="K33">
        <v>21822.710818122501</v>
      </c>
      <c r="L33">
        <v>21682.126536264601</v>
      </c>
      <c r="M33">
        <v>8974.4205376557202</v>
      </c>
      <c r="N33">
        <v>4995.5074252934401</v>
      </c>
      <c r="O33">
        <v>3744.0847154337798</v>
      </c>
      <c r="P33">
        <v>3830.7661488939998</v>
      </c>
      <c r="Q33">
        <v>4939.4106522234297</v>
      </c>
      <c r="R33">
        <v>15752.7228790421</v>
      </c>
      <c r="S33">
        <v>2184.3990836002999</v>
      </c>
      <c r="T33">
        <v>2498.3342035512401</v>
      </c>
      <c r="U33">
        <v>2136.2527656104799</v>
      </c>
      <c r="V33">
        <v>872.61510510397295</v>
      </c>
      <c r="W33">
        <v>1814.97671466824</v>
      </c>
      <c r="X33">
        <v>814.07352350105305</v>
      </c>
      <c r="Y33">
        <v>1345.92551367287</v>
      </c>
      <c r="Z33">
        <v>2383.6879586084201</v>
      </c>
      <c r="AA33">
        <v>1079.2952079818201</v>
      </c>
      <c r="AB33">
        <v>1207.15112267369</v>
      </c>
      <c r="AC33">
        <v>567.11183600892696</v>
      </c>
      <c r="AD33">
        <v>385.30314583087801</v>
      </c>
      <c r="AE33">
        <v>404.912406047334</v>
      </c>
    </row>
    <row r="34" spans="1:31" x14ac:dyDescent="0.3">
      <c r="A34" t="s">
        <v>3</v>
      </c>
      <c r="B34" t="s">
        <v>264</v>
      </c>
      <c r="C34" t="s">
        <v>200</v>
      </c>
      <c r="D34" t="s">
        <v>265</v>
      </c>
      <c r="E34" t="s">
        <v>201</v>
      </c>
      <c r="F34">
        <v>30606.4716266389</v>
      </c>
      <c r="G34">
        <v>39565.073261915502</v>
      </c>
      <c r="H34">
        <v>39855.864739215402</v>
      </c>
      <c r="I34">
        <v>31858.813630228298</v>
      </c>
      <c r="J34">
        <v>42017.170524762201</v>
      </c>
      <c r="K34">
        <v>40153.602853224598</v>
      </c>
      <c r="L34">
        <v>36694.180212079002</v>
      </c>
      <c r="M34">
        <v>22104.277294182899</v>
      </c>
      <c r="N34">
        <v>11084.9658781857</v>
      </c>
      <c r="O34">
        <v>9199.2865827939604</v>
      </c>
      <c r="P34">
        <v>6687.8705271111703</v>
      </c>
      <c r="Q34">
        <v>10311.950643723199</v>
      </c>
      <c r="R34">
        <v>17593.230860662901</v>
      </c>
      <c r="S34">
        <v>12260.253264314901</v>
      </c>
      <c r="T34">
        <v>9850.42289602042</v>
      </c>
      <c r="U34">
        <v>10287.1811580504</v>
      </c>
      <c r="V34">
        <v>7297.9115343477197</v>
      </c>
      <c r="W34">
        <v>4057.54311298414</v>
      </c>
      <c r="X34">
        <v>3137.2366369656202</v>
      </c>
      <c r="Y34">
        <v>5444.7014996616199</v>
      </c>
      <c r="Z34">
        <v>5819.5875721429702</v>
      </c>
      <c r="AA34">
        <v>2611.0672255141699</v>
      </c>
      <c r="AB34">
        <v>4279.2567838801297</v>
      </c>
      <c r="AC34">
        <v>3874.4813871031301</v>
      </c>
      <c r="AD34">
        <v>3241.1319182697898</v>
      </c>
      <c r="AE34">
        <v>3594.1247148443799</v>
      </c>
    </row>
    <row r="35" spans="1:31" x14ac:dyDescent="0.3">
      <c r="A35" t="s">
        <v>3</v>
      </c>
      <c r="B35" t="s">
        <v>266</v>
      </c>
      <c r="C35" t="s">
        <v>200</v>
      </c>
      <c r="D35" t="s">
        <v>267</v>
      </c>
      <c r="E35" t="s">
        <v>201</v>
      </c>
      <c r="F35">
        <v>908391.43622522696</v>
      </c>
      <c r="G35">
        <v>1186141.6536369601</v>
      </c>
      <c r="H35">
        <v>920265.28978160303</v>
      </c>
      <c r="I35">
        <v>787512.60783932498</v>
      </c>
      <c r="J35">
        <v>862384.89422579797</v>
      </c>
      <c r="K35">
        <v>669846.49044537498</v>
      </c>
      <c r="L35">
        <v>679940.46096046001</v>
      </c>
      <c r="M35">
        <v>561598.44961612101</v>
      </c>
      <c r="N35">
        <v>584184.364905069</v>
      </c>
      <c r="O35">
        <v>578654.04425187397</v>
      </c>
      <c r="P35">
        <v>524971.11321086995</v>
      </c>
      <c r="Q35">
        <v>477912.04355729802</v>
      </c>
      <c r="R35">
        <v>385369.11196658702</v>
      </c>
      <c r="S35">
        <v>366100.05725050397</v>
      </c>
      <c r="T35">
        <v>303520.38272063102</v>
      </c>
      <c r="U35">
        <v>357723.66511012497</v>
      </c>
      <c r="V35">
        <v>313130.25708800298</v>
      </c>
      <c r="W35">
        <v>256060.32613959999</v>
      </c>
      <c r="X35">
        <v>279049.59501826199</v>
      </c>
      <c r="Y35">
        <v>355865.25412910699</v>
      </c>
      <c r="Z35">
        <v>433803.37722532701</v>
      </c>
      <c r="AA35">
        <v>266579.22035126702</v>
      </c>
      <c r="AB35">
        <v>301004.70492085197</v>
      </c>
      <c r="AC35">
        <v>474607.57970836299</v>
      </c>
      <c r="AD35">
        <v>412267.59813446901</v>
      </c>
      <c r="AE35">
        <v>411313.69638658199</v>
      </c>
    </row>
    <row r="36" spans="1:31" x14ac:dyDescent="0.3">
      <c r="A36" t="s">
        <v>3</v>
      </c>
      <c r="B36" t="s">
        <v>268</v>
      </c>
      <c r="C36" t="s">
        <v>200</v>
      </c>
      <c r="D36" t="s">
        <v>269</v>
      </c>
      <c r="E36" t="s">
        <v>201</v>
      </c>
      <c r="F36">
        <v>304269.34612424998</v>
      </c>
      <c r="G36">
        <v>628552.29961260501</v>
      </c>
      <c r="H36">
        <v>404714.59886548802</v>
      </c>
      <c r="I36">
        <v>288063.17313421599</v>
      </c>
      <c r="J36">
        <v>341377.46040184703</v>
      </c>
      <c r="K36">
        <v>231244.96544711801</v>
      </c>
      <c r="L36">
        <v>221789.98310053701</v>
      </c>
      <c r="M36">
        <v>160536.9846727</v>
      </c>
      <c r="N36">
        <v>185364.962975712</v>
      </c>
      <c r="O36">
        <v>109435.092980081</v>
      </c>
      <c r="P36">
        <v>126485.70525164</v>
      </c>
      <c r="Q36">
        <v>114946.888951025</v>
      </c>
      <c r="R36">
        <v>111320.772056848</v>
      </c>
      <c r="S36">
        <v>77513.171180766803</v>
      </c>
      <c r="T36">
        <v>84383.466310221003</v>
      </c>
      <c r="U36">
        <v>88122.294847285302</v>
      </c>
      <c r="V36">
        <v>80930.067894595893</v>
      </c>
      <c r="W36">
        <v>80210.093427623797</v>
      </c>
      <c r="X36">
        <v>82286.305345190194</v>
      </c>
      <c r="Y36">
        <v>99464.471355794798</v>
      </c>
      <c r="Z36">
        <v>75830.538002704896</v>
      </c>
      <c r="AA36">
        <v>55045.417177506301</v>
      </c>
      <c r="AB36">
        <v>61180.802602197902</v>
      </c>
      <c r="AC36">
        <v>53133.529708105401</v>
      </c>
      <c r="AD36">
        <v>88619.841571823505</v>
      </c>
      <c r="AE36">
        <v>73983.881140382204</v>
      </c>
    </row>
    <row r="37" spans="1:31" x14ac:dyDescent="0.3">
      <c r="A37" t="s">
        <v>3</v>
      </c>
      <c r="B37" t="s">
        <v>270</v>
      </c>
      <c r="C37" t="s">
        <v>200</v>
      </c>
      <c r="D37" t="s">
        <v>271</v>
      </c>
      <c r="E37" t="s">
        <v>201</v>
      </c>
      <c r="F37">
        <v>479682.510092991</v>
      </c>
      <c r="G37">
        <v>438884.806744356</v>
      </c>
      <c r="H37">
        <v>395875.43781958899</v>
      </c>
      <c r="I37">
        <v>379211.13020492799</v>
      </c>
      <c r="J37">
        <v>407742.97280836402</v>
      </c>
      <c r="K37">
        <v>270522.81823887298</v>
      </c>
      <c r="L37">
        <v>248714.68186430601</v>
      </c>
      <c r="M37">
        <v>119897.50614819099</v>
      </c>
      <c r="N37">
        <v>63878.330425200598</v>
      </c>
      <c r="O37">
        <v>40398.699863150898</v>
      </c>
      <c r="P37">
        <v>39311.688027826902</v>
      </c>
      <c r="Q37">
        <v>45642.489845352502</v>
      </c>
      <c r="R37">
        <v>63680.026432174498</v>
      </c>
      <c r="S37">
        <v>48958.442742006897</v>
      </c>
      <c r="T37">
        <v>61030.0271177795</v>
      </c>
      <c r="U37">
        <v>41697.821039356597</v>
      </c>
      <c r="V37">
        <v>40284.460133967397</v>
      </c>
      <c r="W37">
        <v>41579.6436273609</v>
      </c>
      <c r="X37">
        <v>38282.026602546401</v>
      </c>
      <c r="Y37">
        <v>42180.056043091201</v>
      </c>
      <c r="Z37">
        <v>41662.362120709498</v>
      </c>
      <c r="AA37">
        <v>27617.9311728432</v>
      </c>
      <c r="AB37">
        <v>37732.615205313603</v>
      </c>
      <c r="AC37">
        <v>28027.040772152999</v>
      </c>
      <c r="AD37">
        <v>32293.6566271027</v>
      </c>
      <c r="AE37">
        <v>52161.413568309501</v>
      </c>
    </row>
    <row r="38" spans="1:31" x14ac:dyDescent="0.3">
      <c r="A38" t="s">
        <v>3</v>
      </c>
      <c r="B38" t="s">
        <v>272</v>
      </c>
      <c r="C38" t="s">
        <v>200</v>
      </c>
      <c r="D38" t="s">
        <v>273</v>
      </c>
      <c r="E38" t="s">
        <v>201</v>
      </c>
      <c r="F38">
        <v>124439.58000798601</v>
      </c>
      <c r="G38">
        <v>118704.54727999801</v>
      </c>
      <c r="H38">
        <v>119675.25309652599</v>
      </c>
      <c r="I38">
        <v>120238.304500181</v>
      </c>
      <c r="J38">
        <v>113264.461015587</v>
      </c>
      <c r="K38">
        <v>168078.70675938501</v>
      </c>
      <c r="L38">
        <v>209435.79599561699</v>
      </c>
      <c r="M38">
        <v>281163.95879523002</v>
      </c>
      <c r="N38">
        <v>334941.07150415599</v>
      </c>
      <c r="O38">
        <v>428820.25140864297</v>
      </c>
      <c r="P38">
        <v>359173.719931403</v>
      </c>
      <c r="Q38">
        <v>317322.66476092098</v>
      </c>
      <c r="R38">
        <v>210368.31347756399</v>
      </c>
      <c r="S38">
        <v>239628.44332773099</v>
      </c>
      <c r="T38">
        <v>158106.88929263101</v>
      </c>
      <c r="U38">
        <v>227903.54922348299</v>
      </c>
      <c r="V38">
        <v>191915.72905944</v>
      </c>
      <c r="W38">
        <v>134270.589084615</v>
      </c>
      <c r="X38">
        <v>158481.26307052499</v>
      </c>
      <c r="Y38">
        <v>214220.72673022101</v>
      </c>
      <c r="Z38">
        <v>316310.47710191301</v>
      </c>
      <c r="AA38">
        <v>183915.872000918</v>
      </c>
      <c r="AB38">
        <v>202091.28711334101</v>
      </c>
      <c r="AC38">
        <v>393447.00922810502</v>
      </c>
      <c r="AD38">
        <v>291354.09993554302</v>
      </c>
      <c r="AE38">
        <v>285168.40167788998</v>
      </c>
    </row>
    <row r="39" spans="1:31" x14ac:dyDescent="0.3">
      <c r="A39" t="s">
        <v>3</v>
      </c>
      <c r="B39" t="s">
        <v>274</v>
      </c>
      <c r="C39" t="s">
        <v>200</v>
      </c>
      <c r="D39" t="s">
        <v>275</v>
      </c>
      <c r="E39" t="s">
        <v>201</v>
      </c>
      <c r="F39">
        <v>702474.65508568101</v>
      </c>
      <c r="G39">
        <v>772389.71060427499</v>
      </c>
      <c r="H39">
        <v>744375.37058112898</v>
      </c>
      <c r="I39">
        <v>758115.47789308999</v>
      </c>
      <c r="J39">
        <v>649674.57883997797</v>
      </c>
      <c r="K39">
        <v>594694.86826319399</v>
      </c>
      <c r="L39">
        <v>595427.15023184998</v>
      </c>
      <c r="M39">
        <v>497834.77571074199</v>
      </c>
      <c r="N39">
        <v>488731.97888089903</v>
      </c>
      <c r="O39">
        <v>534522.37561618397</v>
      </c>
      <c r="P39">
        <v>424320.56938934402</v>
      </c>
      <c r="Q39">
        <v>393010.45935909997</v>
      </c>
      <c r="R39">
        <v>486836.17492534098</v>
      </c>
      <c r="S39">
        <v>424454.46456986503</v>
      </c>
      <c r="T39">
        <v>409833.31636124698</v>
      </c>
      <c r="U39">
        <v>366963.84872671001</v>
      </c>
      <c r="V39">
        <v>304229.57939619198</v>
      </c>
      <c r="W39">
        <v>249069.689761688</v>
      </c>
      <c r="X39">
        <v>281051.54692054202</v>
      </c>
      <c r="Y39">
        <v>376274.45822895999</v>
      </c>
      <c r="Z39">
        <v>338683.64107748901</v>
      </c>
      <c r="AA39">
        <v>234106.49842004399</v>
      </c>
      <c r="AB39">
        <v>281721.47585835803</v>
      </c>
      <c r="AC39">
        <v>266897.65742283198</v>
      </c>
      <c r="AD39">
        <v>252265.05158772401</v>
      </c>
      <c r="AE39">
        <v>332632.64953608799</v>
      </c>
    </row>
    <row r="40" spans="1:31" x14ac:dyDescent="0.3">
      <c r="A40" t="s">
        <v>3</v>
      </c>
      <c r="B40" t="s">
        <v>276</v>
      </c>
      <c r="C40" t="s">
        <v>200</v>
      </c>
      <c r="D40" t="s">
        <v>277</v>
      </c>
      <c r="E40" t="s">
        <v>201</v>
      </c>
      <c r="F40">
        <v>47765.695350038099</v>
      </c>
      <c r="G40">
        <v>62555.578925495502</v>
      </c>
      <c r="H40">
        <v>55300.450568053799</v>
      </c>
      <c r="I40">
        <v>53604.418685071803</v>
      </c>
      <c r="J40">
        <v>95938.604527852396</v>
      </c>
      <c r="K40">
        <v>122463.107429916</v>
      </c>
      <c r="L40">
        <v>110090.231170503</v>
      </c>
      <c r="M40">
        <v>86658.746325062501</v>
      </c>
      <c r="N40">
        <v>55761.009676867398</v>
      </c>
      <c r="O40">
        <v>33492.472113114702</v>
      </c>
      <c r="P40">
        <v>39851.314470343299</v>
      </c>
      <c r="Q40">
        <v>23002.090424972899</v>
      </c>
      <c r="R40">
        <v>34372.216959495199</v>
      </c>
      <c r="S40">
        <v>37308.905330583402</v>
      </c>
      <c r="T40">
        <v>42605.531205079402</v>
      </c>
      <c r="U40">
        <v>53504.680473919099</v>
      </c>
      <c r="V40">
        <v>28143.0444309753</v>
      </c>
      <c r="W40">
        <v>9800.2204582005797</v>
      </c>
      <c r="X40">
        <v>10121.2436614652</v>
      </c>
      <c r="Y40">
        <v>17161.480569287702</v>
      </c>
      <c r="Z40">
        <v>17737.882101159001</v>
      </c>
      <c r="AA40">
        <v>8640.8869957267198</v>
      </c>
      <c r="AB40">
        <v>11959.4063594048</v>
      </c>
      <c r="AC40">
        <v>16418.287981633599</v>
      </c>
      <c r="AD40">
        <v>21682.7975289073</v>
      </c>
      <c r="AE40">
        <v>29059.042769292799</v>
      </c>
    </row>
    <row r="41" spans="1:31" x14ac:dyDescent="0.3">
      <c r="A41" t="s">
        <v>3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3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3</v>
      </c>
      <c r="B43" t="s">
        <v>282</v>
      </c>
      <c r="C43" t="s">
        <v>200</v>
      </c>
      <c r="D43" t="s">
        <v>283</v>
      </c>
      <c r="E43" t="s">
        <v>201</v>
      </c>
      <c r="F43">
        <v>483397.06964112498</v>
      </c>
      <c r="G43">
        <v>650895.13119744405</v>
      </c>
      <c r="H43">
        <v>1040084.79759358</v>
      </c>
      <c r="I43">
        <v>667597.98859210301</v>
      </c>
      <c r="J43">
        <v>405674.25890814501</v>
      </c>
      <c r="K43">
        <v>330425.25088853302</v>
      </c>
      <c r="L43">
        <v>336974.69071808498</v>
      </c>
      <c r="M43">
        <v>575888.58956207405</v>
      </c>
      <c r="N43">
        <v>542657.40425322601</v>
      </c>
      <c r="O43">
        <v>571525.46017432597</v>
      </c>
      <c r="P43">
        <v>564736.33014717</v>
      </c>
      <c r="Q43">
        <v>882861.111477428</v>
      </c>
      <c r="R43">
        <v>705184.32900309504</v>
      </c>
      <c r="S43">
        <v>447705.52896834299</v>
      </c>
      <c r="T43">
        <v>385600.28903998801</v>
      </c>
      <c r="U43">
        <v>436329.51094714802</v>
      </c>
      <c r="V43">
        <v>440891.89663922298</v>
      </c>
      <c r="W43">
        <v>310524.27465955802</v>
      </c>
      <c r="X43">
        <v>383250.18102472503</v>
      </c>
      <c r="Y43">
        <v>382875.118158333</v>
      </c>
      <c r="Z43">
        <v>431435.17768351402</v>
      </c>
      <c r="AA43">
        <v>404429.37038361799</v>
      </c>
      <c r="AB43">
        <v>495599.71072398103</v>
      </c>
      <c r="AC43">
        <v>472317.03753220802</v>
      </c>
      <c r="AD43">
        <v>549238.55827774701</v>
      </c>
      <c r="AE43">
        <v>536129.547722572</v>
      </c>
    </row>
    <row r="44" spans="1:31" x14ac:dyDescent="0.3">
      <c r="A44" t="s">
        <v>3</v>
      </c>
      <c r="B44" t="s">
        <v>284</v>
      </c>
      <c r="C44" t="s">
        <v>200</v>
      </c>
      <c r="D44" t="s">
        <v>285</v>
      </c>
      <c r="E44" t="s">
        <v>201</v>
      </c>
      <c r="F44">
        <v>7312604.1888612397</v>
      </c>
      <c r="G44">
        <v>7988295.5110855196</v>
      </c>
      <c r="H44">
        <v>7776390.7289365297</v>
      </c>
      <c r="I44">
        <v>6588176.6487555904</v>
      </c>
      <c r="J44">
        <v>6051175.0575343501</v>
      </c>
      <c r="K44">
        <v>5517347.2708131904</v>
      </c>
      <c r="L44">
        <v>5075417.8530838201</v>
      </c>
      <c r="M44">
        <v>3888299.05313621</v>
      </c>
      <c r="N44">
        <v>3352073.5518923202</v>
      </c>
      <c r="O44">
        <v>3287889.9064208101</v>
      </c>
      <c r="P44">
        <v>3101421.9808668601</v>
      </c>
      <c r="Q44">
        <v>2897262.73763968</v>
      </c>
      <c r="R44">
        <v>3317795.41861076</v>
      </c>
      <c r="S44">
        <v>2833966.6133210198</v>
      </c>
      <c r="T44">
        <v>2230821.8319147201</v>
      </c>
      <c r="U44">
        <v>2275848.8918092102</v>
      </c>
      <c r="V44">
        <v>2088315.8612790401</v>
      </c>
      <c r="W44">
        <v>1641357.3865173201</v>
      </c>
      <c r="X44">
        <v>1792307.68676338</v>
      </c>
      <c r="Y44">
        <v>2140526.7467533601</v>
      </c>
      <c r="Z44">
        <v>2247871.5994426599</v>
      </c>
      <c r="AA44">
        <v>1666614.2726004501</v>
      </c>
      <c r="AB44">
        <v>1970544.4484805299</v>
      </c>
      <c r="AC44">
        <v>2138536.0649590301</v>
      </c>
      <c r="AD44">
        <v>2169412.3249691599</v>
      </c>
      <c r="AE44">
        <v>2400363.6330624102</v>
      </c>
    </row>
    <row r="45" spans="1:31" x14ac:dyDescent="0.3">
      <c r="A45" t="s">
        <v>3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3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3</v>
      </c>
      <c r="B47" t="s">
        <v>290</v>
      </c>
      <c r="C47" t="s">
        <v>200</v>
      </c>
      <c r="D47" t="s">
        <v>291</v>
      </c>
      <c r="E47" t="s">
        <v>201</v>
      </c>
      <c r="F47">
        <v>454781.66877013602</v>
      </c>
      <c r="G47">
        <v>456218.77899506898</v>
      </c>
      <c r="H47">
        <v>410095.28789425502</v>
      </c>
      <c r="I47">
        <v>205580.33164040401</v>
      </c>
      <c r="J47">
        <v>306807.32558762102</v>
      </c>
      <c r="K47">
        <v>221590.87590440101</v>
      </c>
      <c r="L47">
        <v>120502.90410836801</v>
      </c>
      <c r="M47">
        <v>86114.435314026894</v>
      </c>
      <c r="N47">
        <v>44686.4429290931</v>
      </c>
      <c r="O47">
        <v>24461.249485671298</v>
      </c>
      <c r="P47">
        <v>18604.233073728799</v>
      </c>
      <c r="Q47">
        <v>10411.227605320701</v>
      </c>
      <c r="R47">
        <v>15048.031416117299</v>
      </c>
      <c r="S47">
        <v>12857.513911681601</v>
      </c>
      <c r="T47">
        <v>23613.161896782502</v>
      </c>
      <c r="U47">
        <v>27295.678564214199</v>
      </c>
      <c r="V47">
        <v>15932.7013905242</v>
      </c>
      <c r="W47">
        <v>6075.6639454884198</v>
      </c>
      <c r="X47">
        <v>17894.788335651501</v>
      </c>
      <c r="Y47">
        <v>44106.065563464203</v>
      </c>
      <c r="Z47">
        <v>55320.4843768844</v>
      </c>
      <c r="AA47">
        <v>37082.037668168698</v>
      </c>
      <c r="AB47">
        <v>42898.046152802897</v>
      </c>
      <c r="AC47">
        <v>40999.0170768237</v>
      </c>
      <c r="AD47">
        <v>43021.927476862002</v>
      </c>
      <c r="AE47">
        <v>65391.9322914683</v>
      </c>
    </row>
    <row r="48" spans="1:31" x14ac:dyDescent="0.3">
      <c r="A48" t="s">
        <v>3</v>
      </c>
      <c r="B48" t="s">
        <v>292</v>
      </c>
      <c r="C48" t="s">
        <v>200</v>
      </c>
      <c r="D48" t="s">
        <v>293</v>
      </c>
      <c r="E48" t="s">
        <v>201</v>
      </c>
      <c r="F48">
        <v>848114.95475390297</v>
      </c>
      <c r="G48">
        <v>923237.61303093005</v>
      </c>
      <c r="H48">
        <v>810009.49709308601</v>
      </c>
      <c r="I48">
        <v>552908.84294194402</v>
      </c>
      <c r="J48">
        <v>677688.27374717698</v>
      </c>
      <c r="K48">
        <v>537858.59411879897</v>
      </c>
      <c r="L48">
        <v>387804.14662172098</v>
      </c>
      <c r="M48">
        <v>311148.33460584102</v>
      </c>
      <c r="N48">
        <v>213344.611261974</v>
      </c>
      <c r="O48">
        <v>204446.85204813801</v>
      </c>
      <c r="P48">
        <v>174613.65443661599</v>
      </c>
      <c r="Q48">
        <v>115525.502388372</v>
      </c>
      <c r="R48">
        <v>139782.41592060399</v>
      </c>
      <c r="S48">
        <v>127021.45038733</v>
      </c>
      <c r="T48">
        <v>133916.852297303</v>
      </c>
      <c r="U48">
        <v>182917.96188456399</v>
      </c>
      <c r="V48">
        <v>172967.681416493</v>
      </c>
      <c r="W48">
        <v>126908.571578795</v>
      </c>
      <c r="X48">
        <v>165601.230125545</v>
      </c>
      <c r="Y48">
        <v>232118.41800293699</v>
      </c>
      <c r="Z48">
        <v>220026.04610427501</v>
      </c>
      <c r="AA48">
        <v>153919.17934747</v>
      </c>
      <c r="AB48">
        <v>183915.871413321</v>
      </c>
      <c r="AC48">
        <v>156271.190136638</v>
      </c>
      <c r="AD48">
        <v>172660.974929644</v>
      </c>
      <c r="AE48">
        <v>205996.41330413599</v>
      </c>
    </row>
    <row r="49" spans="1:31" x14ac:dyDescent="0.3">
      <c r="A49" t="s">
        <v>3</v>
      </c>
      <c r="B49" t="s">
        <v>294</v>
      </c>
      <c r="C49" t="s">
        <v>200</v>
      </c>
      <c r="D49" t="s">
        <v>295</v>
      </c>
      <c r="E49" t="s">
        <v>201</v>
      </c>
      <c r="F49">
        <v>134972.98838591701</v>
      </c>
      <c r="G49">
        <v>142309.48509079401</v>
      </c>
      <c r="H49">
        <v>117818.278957399</v>
      </c>
      <c r="I49">
        <v>95409.251573765505</v>
      </c>
      <c r="J49">
        <v>94607.461343202202</v>
      </c>
      <c r="K49">
        <v>70570.002071951501</v>
      </c>
      <c r="L49">
        <v>67322.809008640601</v>
      </c>
      <c r="M49">
        <v>47116.836170784503</v>
      </c>
      <c r="N49">
        <v>33518.929327392201</v>
      </c>
      <c r="O49">
        <v>31961.032584283101</v>
      </c>
      <c r="P49">
        <v>31124.775796350099</v>
      </c>
      <c r="Q49">
        <v>23172.0540482328</v>
      </c>
      <c r="R49">
        <v>37568.073511305098</v>
      </c>
      <c r="S49">
        <v>34713.990690998202</v>
      </c>
      <c r="T49">
        <v>41739.778260706596</v>
      </c>
      <c r="U49">
        <v>47827.990421737799</v>
      </c>
      <c r="V49">
        <v>42521.752628223498</v>
      </c>
      <c r="W49">
        <v>24244.617233776102</v>
      </c>
      <c r="X49">
        <v>29589.2280723603</v>
      </c>
      <c r="Y49">
        <v>35794.670736985601</v>
      </c>
      <c r="Z49">
        <v>30869.227984325698</v>
      </c>
      <c r="AA49">
        <v>15922.2328417549</v>
      </c>
      <c r="AB49">
        <v>19543.281004801102</v>
      </c>
      <c r="AC49">
        <v>16246.9333480112</v>
      </c>
      <c r="AD49">
        <v>20295.2664743735</v>
      </c>
      <c r="AE49">
        <v>30002.986549744601</v>
      </c>
    </row>
    <row r="50" spans="1:31" x14ac:dyDescent="0.3">
      <c r="A50" t="s">
        <v>3</v>
      </c>
      <c r="B50" t="s">
        <v>296</v>
      </c>
      <c r="C50" t="s">
        <v>200</v>
      </c>
      <c r="D50" t="s">
        <v>297</v>
      </c>
      <c r="E50" t="s">
        <v>201</v>
      </c>
      <c r="F50">
        <v>258360.29759785</v>
      </c>
      <c r="G50">
        <v>324709.34894506598</v>
      </c>
      <c r="H50">
        <v>282095.93024143198</v>
      </c>
      <c r="I50">
        <v>251919.25972777401</v>
      </c>
      <c r="J50">
        <v>276273.48681635299</v>
      </c>
      <c r="K50">
        <v>245697.71614244601</v>
      </c>
      <c r="L50">
        <v>199978.43350471201</v>
      </c>
      <c r="M50">
        <v>177917.06312102999</v>
      </c>
      <c r="N50">
        <v>135139.23900548901</v>
      </c>
      <c r="O50">
        <v>148024.56997818401</v>
      </c>
      <c r="P50">
        <v>124884.645566537</v>
      </c>
      <c r="Q50">
        <v>81942.220734818504</v>
      </c>
      <c r="R50">
        <v>87166.310993182007</v>
      </c>
      <c r="S50">
        <v>79449.945784649899</v>
      </c>
      <c r="T50">
        <v>68563.912139814405</v>
      </c>
      <c r="U50">
        <v>107794.292898612</v>
      </c>
      <c r="V50">
        <v>114513.227397746</v>
      </c>
      <c r="W50">
        <v>96588.290399530393</v>
      </c>
      <c r="X50">
        <v>118117.213717533</v>
      </c>
      <c r="Y50">
        <v>152217.681702487</v>
      </c>
      <c r="Z50">
        <v>133836.33374306501</v>
      </c>
      <c r="AA50">
        <v>100914.908837547</v>
      </c>
      <c r="AB50">
        <v>121474.544255717</v>
      </c>
      <c r="AC50">
        <v>99025.239711803297</v>
      </c>
      <c r="AD50">
        <v>109343.780978408</v>
      </c>
      <c r="AE50">
        <v>110601.494462923</v>
      </c>
    </row>
    <row r="51" spans="1:31" x14ac:dyDescent="0.3">
      <c r="A51" t="s">
        <v>3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3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3</v>
      </c>
      <c r="B53" t="s">
        <v>302</v>
      </c>
      <c r="C53" t="s">
        <v>200</v>
      </c>
      <c r="D53" t="s">
        <v>303</v>
      </c>
      <c r="E53" t="s">
        <v>201</v>
      </c>
      <c r="F53">
        <v>120338.620285133</v>
      </c>
      <c r="G53">
        <v>160892.74460179999</v>
      </c>
      <c r="H53">
        <v>179874.354696127</v>
      </c>
      <c r="I53">
        <v>134236.99990344001</v>
      </c>
      <c r="J53">
        <v>151247.78109759901</v>
      </c>
      <c r="K53">
        <v>152582.47287468499</v>
      </c>
      <c r="L53">
        <v>181229.41959705201</v>
      </c>
      <c r="M53">
        <v>91648.961333134299</v>
      </c>
      <c r="N53">
        <v>89940.662982639493</v>
      </c>
      <c r="O53">
        <v>75414.771037358296</v>
      </c>
      <c r="P53">
        <v>49676.084234784699</v>
      </c>
      <c r="Q53">
        <v>37949.034225897703</v>
      </c>
      <c r="R53">
        <v>30631.518164741901</v>
      </c>
      <c r="S53">
        <v>37559.263026181397</v>
      </c>
      <c r="T53">
        <v>24134.39012244</v>
      </c>
      <c r="U53">
        <v>22266.5037268989</v>
      </c>
      <c r="V53">
        <v>18792.039433838901</v>
      </c>
      <c r="W53">
        <v>9444.6197997843701</v>
      </c>
      <c r="X53">
        <v>12725.993317787999</v>
      </c>
      <c r="Y53">
        <v>16352.388708931199</v>
      </c>
      <c r="Z53">
        <v>18749.371040467198</v>
      </c>
      <c r="AA53">
        <v>10743.5126683607</v>
      </c>
      <c r="AB53">
        <v>12985.495517505</v>
      </c>
      <c r="AC53">
        <v>20317.418565158801</v>
      </c>
      <c r="AD53">
        <v>17562.437341774799</v>
      </c>
      <c r="AE53">
        <v>9489.4725778207503</v>
      </c>
    </row>
    <row r="54" spans="1:31" x14ac:dyDescent="0.3">
      <c r="A54" t="s">
        <v>3</v>
      </c>
      <c r="B54" t="s">
        <v>304</v>
      </c>
      <c r="C54" t="s">
        <v>200</v>
      </c>
      <c r="D54" t="s">
        <v>305</v>
      </c>
      <c r="E54" t="s">
        <v>201</v>
      </c>
      <c r="F54">
        <v>244046.493163932</v>
      </c>
      <c r="G54">
        <v>306695.09075704002</v>
      </c>
      <c r="H54">
        <v>340161.577900859</v>
      </c>
      <c r="I54">
        <v>244018.70516739599</v>
      </c>
      <c r="J54">
        <v>314251.90159895801</v>
      </c>
      <c r="K54">
        <v>309343.38955041202</v>
      </c>
      <c r="L54">
        <v>316425.68299628299</v>
      </c>
      <c r="M54">
        <v>152277.808465179</v>
      </c>
      <c r="N54">
        <v>148563.284987216</v>
      </c>
      <c r="O54">
        <v>136330.93325431299</v>
      </c>
      <c r="P54">
        <v>89733.738711302998</v>
      </c>
      <c r="Q54">
        <v>66023.218962111903</v>
      </c>
      <c r="R54">
        <v>70396.934484271202</v>
      </c>
      <c r="S54">
        <v>81140.933647114201</v>
      </c>
      <c r="T54">
        <v>53748.231402210302</v>
      </c>
      <c r="U54">
        <v>56367.373117108997</v>
      </c>
      <c r="V54">
        <v>46650.180799737798</v>
      </c>
      <c r="W54">
        <v>21559.093765671299</v>
      </c>
      <c r="X54">
        <v>33666.220996028998</v>
      </c>
      <c r="Y54">
        <v>38488.852283144697</v>
      </c>
      <c r="Z54">
        <v>44079.047608546403</v>
      </c>
      <c r="AA54">
        <v>25348.389227846499</v>
      </c>
      <c r="AB54">
        <v>34791.300940010799</v>
      </c>
      <c r="AC54">
        <v>49290.926395257397</v>
      </c>
      <c r="AD54">
        <v>44285.243776974501</v>
      </c>
      <c r="AE54">
        <v>46805.538458568903</v>
      </c>
    </row>
    <row r="55" spans="1:31" x14ac:dyDescent="0.3">
      <c r="A55" t="s">
        <v>3</v>
      </c>
      <c r="B55" t="s">
        <v>306</v>
      </c>
      <c r="C55" t="s">
        <v>200</v>
      </c>
      <c r="D55" t="s">
        <v>307</v>
      </c>
      <c r="E55" t="s">
        <v>201</v>
      </c>
      <c r="F55">
        <v>123707.872878799</v>
      </c>
      <c r="G55">
        <v>145802.34615524</v>
      </c>
      <c r="H55">
        <v>160287.223204732</v>
      </c>
      <c r="I55">
        <v>109781.70526395499</v>
      </c>
      <c r="J55">
        <v>163004.12050135899</v>
      </c>
      <c r="K55">
        <v>156760.916675727</v>
      </c>
      <c r="L55">
        <v>135196.26339923099</v>
      </c>
      <c r="M55">
        <v>60628.847132044502</v>
      </c>
      <c r="N55">
        <v>58622.622004576697</v>
      </c>
      <c r="O55">
        <v>60916.162216954399</v>
      </c>
      <c r="P55">
        <v>40057.654476518299</v>
      </c>
      <c r="Q55">
        <v>28074.1847362142</v>
      </c>
      <c r="R55">
        <v>39765.4163195293</v>
      </c>
      <c r="S55">
        <v>43581.670620932797</v>
      </c>
      <c r="T55">
        <v>29613.841279770299</v>
      </c>
      <c r="U55">
        <v>34100.8693902101</v>
      </c>
      <c r="V55">
        <v>27858.1413658989</v>
      </c>
      <c r="W55">
        <v>12114.473965887</v>
      </c>
      <c r="X55">
        <v>20940.227678241001</v>
      </c>
      <c r="Y55">
        <v>22136.4635742135</v>
      </c>
      <c r="Z55">
        <v>25329.6765680793</v>
      </c>
      <c r="AA55">
        <v>14604.8765594858</v>
      </c>
      <c r="AB55">
        <v>21805.8054225058</v>
      </c>
      <c r="AC55">
        <v>28973.507830098701</v>
      </c>
      <c r="AD55">
        <v>26722.806435199702</v>
      </c>
      <c r="AE55">
        <v>37316.065880748101</v>
      </c>
    </row>
    <row r="56" spans="1:31" x14ac:dyDescent="0.3">
      <c r="A56" t="s">
        <v>3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3</v>
      </c>
      <c r="B57" t="s">
        <v>310</v>
      </c>
      <c r="C57" t="s">
        <v>200</v>
      </c>
      <c r="D57" t="s">
        <v>311</v>
      </c>
      <c r="E57" t="s">
        <v>201</v>
      </c>
      <c r="F57">
        <v>8208484.8389651803</v>
      </c>
      <c r="G57">
        <v>8974088.7030419502</v>
      </c>
      <c r="H57">
        <v>8641700.6765976697</v>
      </c>
      <c r="I57">
        <v>7194689.9103825996</v>
      </c>
      <c r="J57">
        <v>6824801.9358093701</v>
      </c>
      <c r="K57">
        <v>6177668.9723618999</v>
      </c>
      <c r="L57">
        <v>5573312.2308760397</v>
      </c>
      <c r="M57">
        <v>4286106.1340671098</v>
      </c>
      <c r="N57">
        <v>3621179.17283116</v>
      </c>
      <c r="O57">
        <v>3525829.2305820598</v>
      </c>
      <c r="P57">
        <v>3315886.9497738201</v>
      </c>
      <c r="Q57">
        <v>3035790.3304530201</v>
      </c>
      <c r="R57">
        <v>3491950.0514908601</v>
      </c>
      <c r="S57">
        <v>2998296.9690389298</v>
      </c>
      <c r="T57">
        <v>2407344.2154171001</v>
      </c>
      <c r="U57">
        <v>2512271.5341676902</v>
      </c>
      <c r="V57">
        <v>2289426.5871265102</v>
      </c>
      <c r="W57">
        <v>1778066.17855431</v>
      </c>
      <c r="X57">
        <v>1968030.1605503899</v>
      </c>
      <c r="Y57">
        <v>2389806.6453255801</v>
      </c>
      <c r="Z57">
        <v>2485635.5276481002</v>
      </c>
      <c r="AA57">
        <v>1829174.33894365</v>
      </c>
      <c r="AB57">
        <v>2166419.7262532599</v>
      </c>
      <c r="AC57">
        <v>2311225.5430773101</v>
      </c>
      <c r="AD57">
        <v>2363756.09742771</v>
      </c>
      <c r="AE57">
        <v>2635419.0891358401</v>
      </c>
    </row>
    <row r="58" spans="1:31" x14ac:dyDescent="0.3">
      <c r="A58" t="s">
        <v>3</v>
      </c>
      <c r="B58" t="s">
        <v>312</v>
      </c>
      <c r="C58" t="s">
        <v>200</v>
      </c>
      <c r="D58" t="s">
        <v>313</v>
      </c>
      <c r="E58" t="s">
        <v>201</v>
      </c>
      <c r="F58">
        <v>8208484.8389651803</v>
      </c>
      <c r="G58">
        <v>8974088.7030419502</v>
      </c>
      <c r="H58">
        <v>8641700.6765976697</v>
      </c>
      <c r="I58">
        <v>7194689.9103825996</v>
      </c>
      <c r="J58">
        <v>6824801.9358093701</v>
      </c>
      <c r="K58">
        <v>6177668.9723618999</v>
      </c>
      <c r="L58">
        <v>5573312.2308760397</v>
      </c>
      <c r="M58">
        <v>4286106.1340671098</v>
      </c>
      <c r="N58">
        <v>3621179.17283116</v>
      </c>
      <c r="O58">
        <v>3525829.2305820598</v>
      </c>
      <c r="P58">
        <v>3315886.9497738201</v>
      </c>
      <c r="Q58">
        <v>3035790.3304530201</v>
      </c>
      <c r="R58">
        <v>3491950.0514908601</v>
      </c>
      <c r="S58">
        <v>2998296.9690389298</v>
      </c>
      <c r="T58">
        <v>2407344.2154171001</v>
      </c>
      <c r="U58">
        <v>2512271.5341676902</v>
      </c>
      <c r="V58">
        <v>2289426.5871265102</v>
      </c>
      <c r="W58">
        <v>1778066.17855431</v>
      </c>
      <c r="X58">
        <v>1968030.1605503899</v>
      </c>
      <c r="Y58">
        <v>2389806.6453255801</v>
      </c>
      <c r="Z58">
        <v>2485635.5276481002</v>
      </c>
      <c r="AA58">
        <v>1829174.33894365</v>
      </c>
      <c r="AB58">
        <v>2166419.7262532599</v>
      </c>
      <c r="AC58">
        <v>2311225.5430773101</v>
      </c>
      <c r="AD58">
        <v>2363756.09742771</v>
      </c>
      <c r="AE58">
        <v>2635419.0891358401</v>
      </c>
    </row>
    <row r="59" spans="1:31" x14ac:dyDescent="0.3">
      <c r="A59" t="s">
        <v>3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5</v>
      </c>
      <c r="B2" t="s">
        <v>197</v>
      </c>
      <c r="C2" t="s">
        <v>200</v>
      </c>
      <c r="D2" t="s">
        <v>198</v>
      </c>
      <c r="E2" t="s">
        <v>201</v>
      </c>
      <c r="F2">
        <v>13373.9806478144</v>
      </c>
      <c r="G2">
        <v>14129.633672300301</v>
      </c>
      <c r="H2">
        <v>16096.5364550143</v>
      </c>
      <c r="I2">
        <v>13311.0852454306</v>
      </c>
      <c r="J2">
        <v>9315.5711846553895</v>
      </c>
      <c r="K2">
        <v>12190.843138623501</v>
      </c>
      <c r="L2">
        <v>11625.8241760029</v>
      </c>
      <c r="M2">
        <v>9687.6036984108105</v>
      </c>
      <c r="N2">
        <v>8591.5386184004601</v>
      </c>
      <c r="O2">
        <v>9985.8797246545291</v>
      </c>
      <c r="P2">
        <v>7062.1432967357296</v>
      </c>
      <c r="Q2">
        <v>5724.5045503698902</v>
      </c>
      <c r="R2">
        <v>4408.3970600893499</v>
      </c>
      <c r="S2">
        <v>4741.7005350843401</v>
      </c>
      <c r="T2">
        <v>3758.8145109470202</v>
      </c>
      <c r="U2">
        <v>5718.0151673712799</v>
      </c>
      <c r="V2">
        <v>6417.1400211024602</v>
      </c>
      <c r="W2">
        <v>5985.0486706399497</v>
      </c>
      <c r="X2">
        <v>7772.1483008107898</v>
      </c>
      <c r="Y2">
        <v>6065.5379882551797</v>
      </c>
      <c r="Z2">
        <v>7040.6183913272798</v>
      </c>
      <c r="AA2">
        <v>5346.6963812725298</v>
      </c>
      <c r="AB2">
        <v>9865.7122573830493</v>
      </c>
      <c r="AC2">
        <v>6486.9359605682203</v>
      </c>
      <c r="AD2">
        <v>6073.1263326511298</v>
      </c>
      <c r="AE2">
        <v>5952.8376907169404</v>
      </c>
    </row>
    <row r="3" spans="1:32" x14ac:dyDescent="0.3">
      <c r="A3" t="s">
        <v>5</v>
      </c>
      <c r="B3" t="s">
        <v>202</v>
      </c>
      <c r="C3" t="s">
        <v>200</v>
      </c>
      <c r="D3" t="s">
        <v>203</v>
      </c>
      <c r="E3" t="s">
        <v>201</v>
      </c>
      <c r="F3">
        <v>928.50043020654005</v>
      </c>
      <c r="G3">
        <v>972.51024950910505</v>
      </c>
      <c r="H3">
        <v>1166.8049540528</v>
      </c>
      <c r="I3">
        <v>1231.9747846000901</v>
      </c>
      <c r="J3">
        <v>922.88922907935898</v>
      </c>
      <c r="K3">
        <v>1565.15856354947</v>
      </c>
      <c r="L3">
        <v>1091.2952660374599</v>
      </c>
      <c r="M3">
        <v>2349.3039016274302</v>
      </c>
      <c r="N3">
        <v>1883.9095279374999</v>
      </c>
      <c r="O3">
        <v>1675.12132970529</v>
      </c>
      <c r="P3">
        <v>1759.4210291089</v>
      </c>
      <c r="Q3">
        <v>2029.4801629890201</v>
      </c>
      <c r="R3">
        <v>2729.7489045738798</v>
      </c>
      <c r="S3">
        <v>3105.6463993171401</v>
      </c>
      <c r="T3">
        <v>2166.7878966012399</v>
      </c>
      <c r="U3">
        <v>2159.5963058464999</v>
      </c>
      <c r="V3">
        <v>1550.2037199398901</v>
      </c>
      <c r="W3">
        <v>1174.52829087398</v>
      </c>
      <c r="X3">
        <v>2128.8579137525599</v>
      </c>
      <c r="Y3">
        <v>2516.9556173927699</v>
      </c>
      <c r="Z3">
        <v>1961.22952125711</v>
      </c>
      <c r="AA3">
        <v>1610.0187150131401</v>
      </c>
      <c r="AB3">
        <v>2381.9731163844399</v>
      </c>
      <c r="AC3">
        <v>1313.0217672992501</v>
      </c>
      <c r="AD3">
        <v>1255.4270818790101</v>
      </c>
      <c r="AE3">
        <v>997.35986988757099</v>
      </c>
    </row>
    <row r="4" spans="1:32" x14ac:dyDescent="0.3">
      <c r="A4" t="s">
        <v>5</v>
      </c>
      <c r="B4" t="s">
        <v>204</v>
      </c>
      <c r="C4" t="s">
        <v>200</v>
      </c>
      <c r="D4" t="s">
        <v>205</v>
      </c>
      <c r="E4" t="s">
        <v>201</v>
      </c>
      <c r="F4">
        <v>325294.796481814</v>
      </c>
      <c r="G4">
        <v>471746.38158850803</v>
      </c>
      <c r="H4">
        <v>472548.27099536901</v>
      </c>
      <c r="I4">
        <v>487789.00736547803</v>
      </c>
      <c r="J4">
        <v>458606.27475167398</v>
      </c>
      <c r="K4">
        <v>714017.60195726098</v>
      </c>
      <c r="L4">
        <v>627182.87070808501</v>
      </c>
      <c r="M4">
        <v>543755.121484512</v>
      </c>
      <c r="N4">
        <v>661815.93622536305</v>
      </c>
      <c r="O4">
        <v>712372.39900007006</v>
      </c>
      <c r="P4">
        <v>835878.32588578505</v>
      </c>
      <c r="Q4">
        <v>670771.22368581698</v>
      </c>
      <c r="R4">
        <v>755092.86158481904</v>
      </c>
      <c r="S4">
        <v>905110.19293577503</v>
      </c>
      <c r="T4">
        <v>445092.20719544601</v>
      </c>
      <c r="U4">
        <v>584916.17249952897</v>
      </c>
      <c r="V4">
        <v>612661.18038035103</v>
      </c>
      <c r="W4">
        <v>616274.18280048203</v>
      </c>
      <c r="X4">
        <v>546937.22536033101</v>
      </c>
      <c r="Y4">
        <v>540706.80330820405</v>
      </c>
      <c r="Z4">
        <v>545355.04916649195</v>
      </c>
      <c r="AA4">
        <v>648966.20093793201</v>
      </c>
      <c r="AB4">
        <v>566239.91570104705</v>
      </c>
      <c r="AC4">
        <v>649774.02988222498</v>
      </c>
      <c r="AD4">
        <v>651862.989836736</v>
      </c>
      <c r="AE4">
        <v>533473.18531396904</v>
      </c>
    </row>
    <row r="5" spans="1:32" x14ac:dyDescent="0.3">
      <c r="A5" t="s">
        <v>5</v>
      </c>
      <c r="B5" t="s">
        <v>206</v>
      </c>
      <c r="C5" t="s">
        <v>200</v>
      </c>
      <c r="D5" t="s">
        <v>207</v>
      </c>
      <c r="E5" t="s">
        <v>201</v>
      </c>
      <c r="F5">
        <v>10720.075420663399</v>
      </c>
      <c r="G5">
        <v>16584.347201069198</v>
      </c>
      <c r="H5">
        <v>17389.042705025899</v>
      </c>
      <c r="I5">
        <v>17264.586130293701</v>
      </c>
      <c r="J5">
        <v>17367.812213844099</v>
      </c>
      <c r="K5">
        <v>24039.991009481899</v>
      </c>
      <c r="L5">
        <v>22290.822647449299</v>
      </c>
      <c r="M5">
        <v>33257.661444354999</v>
      </c>
      <c r="N5">
        <v>41358.714478043999</v>
      </c>
      <c r="O5">
        <v>48846.094779662497</v>
      </c>
      <c r="P5">
        <v>67211.359032014705</v>
      </c>
      <c r="Q5">
        <v>50349.847541023802</v>
      </c>
      <c r="R5">
        <v>48104.812403226199</v>
      </c>
      <c r="S5">
        <v>52739.166301142497</v>
      </c>
      <c r="T5">
        <v>35596.836390416101</v>
      </c>
      <c r="U5">
        <v>45526.489823255703</v>
      </c>
      <c r="V5">
        <v>51805.581339265198</v>
      </c>
      <c r="W5">
        <v>46735.845278048</v>
      </c>
      <c r="X5">
        <v>41501.173752705297</v>
      </c>
      <c r="Y5">
        <v>43113.282095524803</v>
      </c>
      <c r="Z5">
        <v>37603.617381526703</v>
      </c>
      <c r="AA5">
        <v>49367.828073121702</v>
      </c>
      <c r="AB5">
        <v>50176.191894965297</v>
      </c>
      <c r="AC5">
        <v>51845.319930544603</v>
      </c>
      <c r="AD5">
        <v>50301.4881587696</v>
      </c>
      <c r="AE5">
        <v>35404.885857309302</v>
      </c>
    </row>
    <row r="6" spans="1:32" x14ac:dyDescent="0.3">
      <c r="A6" t="s">
        <v>5</v>
      </c>
      <c r="B6" t="s">
        <v>208</v>
      </c>
      <c r="C6" t="s">
        <v>200</v>
      </c>
      <c r="D6" t="s">
        <v>209</v>
      </c>
      <c r="E6" t="s">
        <v>201</v>
      </c>
      <c r="F6">
        <v>2208.5844267869302</v>
      </c>
      <c r="G6">
        <v>3002.98008575208</v>
      </c>
      <c r="H6">
        <v>3261.32608120644</v>
      </c>
      <c r="I6">
        <v>3197.8340580684198</v>
      </c>
      <c r="J6">
        <v>2778.6734441527201</v>
      </c>
      <c r="K6">
        <v>4327.0800310364402</v>
      </c>
      <c r="L6">
        <v>3925.1776089154</v>
      </c>
      <c r="M6">
        <v>5061.0561239286799</v>
      </c>
      <c r="N6">
        <v>4933.3495716136604</v>
      </c>
      <c r="O6">
        <v>5547.8347566622397</v>
      </c>
      <c r="P6">
        <v>8222.66184479822</v>
      </c>
      <c r="Q6">
        <v>5675.8526637110199</v>
      </c>
      <c r="R6">
        <v>8227.9896186520291</v>
      </c>
      <c r="S6">
        <v>11357.4255682477</v>
      </c>
      <c r="T6">
        <v>5137.4763656733503</v>
      </c>
      <c r="U6">
        <v>9076.3195683340891</v>
      </c>
      <c r="V6">
        <v>9276.3695172313292</v>
      </c>
      <c r="W6">
        <v>4966.0479321541598</v>
      </c>
      <c r="X6">
        <v>6264.3501655270502</v>
      </c>
      <c r="Y6">
        <v>4914.2460481327498</v>
      </c>
      <c r="Z6">
        <v>4906.5322210785198</v>
      </c>
      <c r="AA6">
        <v>5143.6112533560299</v>
      </c>
      <c r="AB6">
        <v>4480.0866739398798</v>
      </c>
      <c r="AC6">
        <v>4148.10735514302</v>
      </c>
      <c r="AD6">
        <v>7013.6523976541803</v>
      </c>
      <c r="AE6">
        <v>4167.7173786860003</v>
      </c>
    </row>
    <row r="7" spans="1:32" x14ac:dyDescent="0.3">
      <c r="A7" t="s">
        <v>5</v>
      </c>
      <c r="B7" t="s">
        <v>210</v>
      </c>
      <c r="C7" t="s">
        <v>200</v>
      </c>
      <c r="D7" t="s">
        <v>211</v>
      </c>
      <c r="E7" t="s">
        <v>201</v>
      </c>
      <c r="F7">
        <v>16880.445571929598</v>
      </c>
      <c r="G7">
        <v>26802.298120769501</v>
      </c>
      <c r="H7">
        <v>27059.6451760975</v>
      </c>
      <c r="I7">
        <v>26676.339438223</v>
      </c>
      <c r="J7">
        <v>22949.1853635263</v>
      </c>
      <c r="K7">
        <v>34357.378975750697</v>
      </c>
      <c r="L7">
        <v>31648.079438177399</v>
      </c>
      <c r="M7">
        <v>36495.580169162698</v>
      </c>
      <c r="N7">
        <v>42432.809026402501</v>
      </c>
      <c r="O7">
        <v>40370.5812875353</v>
      </c>
      <c r="P7">
        <v>58299.189125364697</v>
      </c>
      <c r="Q7">
        <v>54396.123663967803</v>
      </c>
      <c r="R7">
        <v>63964.873773110303</v>
      </c>
      <c r="S7">
        <v>64280.832025391101</v>
      </c>
      <c r="T7">
        <v>35494.308802083797</v>
      </c>
      <c r="U7">
        <v>43265.159615830496</v>
      </c>
      <c r="V7">
        <v>36871.502800851798</v>
      </c>
      <c r="W7">
        <v>29670.219809181101</v>
      </c>
      <c r="X7">
        <v>33945.843541518101</v>
      </c>
      <c r="Y7">
        <v>32156.651506887902</v>
      </c>
      <c r="Z7">
        <v>32596.6433880193</v>
      </c>
      <c r="AA7">
        <v>35220.918989025602</v>
      </c>
      <c r="AB7">
        <v>29426.144853707399</v>
      </c>
      <c r="AC7">
        <v>31192.9605449515</v>
      </c>
      <c r="AD7">
        <v>31406.0078255154</v>
      </c>
      <c r="AE7">
        <v>33185.998387940701</v>
      </c>
    </row>
    <row r="8" spans="1:32" x14ac:dyDescent="0.3">
      <c r="A8" t="s">
        <v>5</v>
      </c>
      <c r="B8" t="s">
        <v>212</v>
      </c>
      <c r="C8" t="s">
        <v>200</v>
      </c>
      <c r="D8" t="s">
        <v>213</v>
      </c>
      <c r="E8" t="s">
        <v>201</v>
      </c>
      <c r="F8">
        <v>1404.25073471106</v>
      </c>
      <c r="G8">
        <v>2461.1852278736501</v>
      </c>
      <c r="H8">
        <v>1405.3284080128799</v>
      </c>
      <c r="I8">
        <v>1428.6166090264401</v>
      </c>
      <c r="J8">
        <v>1616.6063413936899</v>
      </c>
      <c r="K8">
        <v>1490.2496075733</v>
      </c>
      <c r="L8">
        <v>1065.5722499524099</v>
      </c>
      <c r="M8">
        <v>2134.3154558381698</v>
      </c>
      <c r="N8">
        <v>2922.6951879519602</v>
      </c>
      <c r="O8">
        <v>3247.6393270626199</v>
      </c>
      <c r="P8">
        <v>3062.5061974631099</v>
      </c>
      <c r="Q8">
        <v>3665.1558901966</v>
      </c>
      <c r="R8">
        <v>2825.4578458597798</v>
      </c>
      <c r="S8">
        <v>4809.7974070439504</v>
      </c>
      <c r="T8">
        <v>2560.85089026179</v>
      </c>
      <c r="U8">
        <v>2270.73798298883</v>
      </c>
      <c r="V8">
        <v>1393.2953519544301</v>
      </c>
      <c r="W8">
        <v>2154.6706425155598</v>
      </c>
      <c r="X8">
        <v>2725.9542313924399</v>
      </c>
      <c r="Y8">
        <v>2686.2426157591299</v>
      </c>
      <c r="Z8">
        <v>3229.5655293897098</v>
      </c>
      <c r="AA8">
        <v>3233.42738030487</v>
      </c>
      <c r="AB8">
        <v>3144.3692589616699</v>
      </c>
      <c r="AC8">
        <v>2768.1175608558501</v>
      </c>
      <c r="AD8">
        <v>2495.5893908663402</v>
      </c>
      <c r="AE8">
        <v>2966.1787949695199</v>
      </c>
    </row>
    <row r="9" spans="1:32" x14ac:dyDescent="0.3">
      <c r="A9" t="s">
        <v>5</v>
      </c>
      <c r="B9" t="s">
        <v>214</v>
      </c>
      <c r="C9" t="s">
        <v>200</v>
      </c>
      <c r="D9" t="s">
        <v>215</v>
      </c>
      <c r="E9" t="s">
        <v>201</v>
      </c>
      <c r="F9">
        <v>7293.5871105903998</v>
      </c>
      <c r="G9">
        <v>12170.3739890908</v>
      </c>
      <c r="H9">
        <v>12370.371963814199</v>
      </c>
      <c r="I9">
        <v>12779.628098757699</v>
      </c>
      <c r="J9">
        <v>10647.6271208125</v>
      </c>
      <c r="K9">
        <v>14291.706815598</v>
      </c>
      <c r="L9">
        <v>13058.673462696899</v>
      </c>
      <c r="M9">
        <v>15414.0878762169</v>
      </c>
      <c r="N9">
        <v>22369.495775901702</v>
      </c>
      <c r="O9">
        <v>20042.6936285704</v>
      </c>
      <c r="P9">
        <v>25868.7077550959</v>
      </c>
      <c r="Q9">
        <v>17157.653377643801</v>
      </c>
      <c r="R9">
        <v>20728.936238623301</v>
      </c>
      <c r="S9">
        <v>28892.959592303599</v>
      </c>
      <c r="T9">
        <v>12844.1799721761</v>
      </c>
      <c r="U9">
        <v>17013.542249336999</v>
      </c>
      <c r="V9">
        <v>19986.218427447398</v>
      </c>
      <c r="W9">
        <v>16539.421277696001</v>
      </c>
      <c r="X9">
        <v>15178.6603847387</v>
      </c>
      <c r="Y9">
        <v>14603.053901679399</v>
      </c>
      <c r="Z9">
        <v>12990.219640458799</v>
      </c>
      <c r="AA9">
        <v>14709.9991073007</v>
      </c>
      <c r="AB9">
        <v>13781.003017052701</v>
      </c>
      <c r="AC9">
        <v>18833.601905619202</v>
      </c>
      <c r="AD9">
        <v>25395.0292815385</v>
      </c>
      <c r="AE9">
        <v>18243.661569829499</v>
      </c>
    </row>
    <row r="10" spans="1:32" x14ac:dyDescent="0.3">
      <c r="A10" t="s">
        <v>5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5</v>
      </c>
      <c r="B11" t="s">
        <v>218</v>
      </c>
      <c r="C11" t="s">
        <v>200</v>
      </c>
      <c r="D11" t="s">
        <v>219</v>
      </c>
      <c r="E11" t="s">
        <v>201</v>
      </c>
      <c r="F11">
        <v>2033.88259537098</v>
      </c>
      <c r="G11">
        <v>3362.3039989018498</v>
      </c>
      <c r="H11">
        <v>4115.7545755842903</v>
      </c>
      <c r="I11">
        <v>3841.8852946892098</v>
      </c>
      <c r="J11">
        <v>4148.0880964387397</v>
      </c>
      <c r="K11">
        <v>5903.3605698553501</v>
      </c>
      <c r="L11">
        <v>5763.1170855970004</v>
      </c>
      <c r="M11">
        <v>7458.8057492756498</v>
      </c>
      <c r="N11">
        <v>11433.2485038511</v>
      </c>
      <c r="O11">
        <v>10603.9993540827</v>
      </c>
      <c r="P11">
        <v>11688.4591313002</v>
      </c>
      <c r="Q11">
        <v>10207.1332554808</v>
      </c>
      <c r="R11">
        <v>8731.0954625505092</v>
      </c>
      <c r="S11">
        <v>11131.598050889899</v>
      </c>
      <c r="T11">
        <v>7099.0186330299002</v>
      </c>
      <c r="U11">
        <v>8209.7134386780199</v>
      </c>
      <c r="V11">
        <v>10151.806666893999</v>
      </c>
      <c r="W11">
        <v>18112.1048170625</v>
      </c>
      <c r="X11">
        <v>18741.455888655899</v>
      </c>
      <c r="Y11">
        <v>16161.6354544326</v>
      </c>
      <c r="Z11">
        <v>12666.7835301509</v>
      </c>
      <c r="AA11">
        <v>21659.142286463801</v>
      </c>
      <c r="AB11">
        <v>16186.060610955799</v>
      </c>
      <c r="AC11">
        <v>16776.448613001401</v>
      </c>
      <c r="AD11">
        <v>17656.465136631501</v>
      </c>
      <c r="AE11">
        <v>15870.5824529289</v>
      </c>
    </row>
    <row r="12" spans="1:32" x14ac:dyDescent="0.3">
      <c r="A12" t="s">
        <v>5</v>
      </c>
      <c r="B12" t="s">
        <v>220</v>
      </c>
      <c r="C12" t="s">
        <v>200</v>
      </c>
      <c r="D12" t="s">
        <v>221</v>
      </c>
      <c r="E12" t="s">
        <v>201</v>
      </c>
      <c r="F12">
        <v>8844.6887797014497</v>
      </c>
      <c r="G12">
        <v>13865.4724328662</v>
      </c>
      <c r="H12">
        <v>15437.694263970499</v>
      </c>
      <c r="I12">
        <v>16368.0443065574</v>
      </c>
      <c r="J12">
        <v>14565.240408329601</v>
      </c>
      <c r="K12">
        <v>25248.715444044701</v>
      </c>
      <c r="L12">
        <v>25138.283166949201</v>
      </c>
      <c r="M12">
        <v>25000.941851559401</v>
      </c>
      <c r="N12">
        <v>43487.534319357103</v>
      </c>
      <c r="O12">
        <v>44142.6529157025</v>
      </c>
      <c r="P12">
        <v>51989.819030831401</v>
      </c>
      <c r="Q12">
        <v>47955.074273686798</v>
      </c>
      <c r="R12">
        <v>46399.0890557206</v>
      </c>
      <c r="S12">
        <v>49148.556930479703</v>
      </c>
      <c r="T12">
        <v>28943.998145989201</v>
      </c>
      <c r="U12">
        <v>36258.145590341803</v>
      </c>
      <c r="V12">
        <v>31442.4684399121</v>
      </c>
      <c r="W12">
        <v>31325.280848636001</v>
      </c>
      <c r="X12">
        <v>32810.970384029199</v>
      </c>
      <c r="Y12">
        <v>28793.997893711999</v>
      </c>
      <c r="Z12">
        <v>28075.706688174399</v>
      </c>
      <c r="AA12">
        <v>30217.775416038301</v>
      </c>
      <c r="AB12">
        <v>27974.556983708</v>
      </c>
      <c r="AC12">
        <v>35250.053960772399</v>
      </c>
      <c r="AD12">
        <v>36812.0503171167</v>
      </c>
      <c r="AE12">
        <v>34223.847260475202</v>
      </c>
    </row>
    <row r="13" spans="1:32" x14ac:dyDescent="0.3">
      <c r="A13" t="s">
        <v>5</v>
      </c>
      <c r="B13" t="s">
        <v>222</v>
      </c>
      <c r="C13" t="s">
        <v>200</v>
      </c>
      <c r="D13" t="s">
        <v>223</v>
      </c>
      <c r="E13" t="s">
        <v>201</v>
      </c>
      <c r="F13">
        <v>31393.788117866301</v>
      </c>
      <c r="G13">
        <v>44501.283549322397</v>
      </c>
      <c r="H13">
        <v>37273.667754220398</v>
      </c>
      <c r="I13">
        <v>36342.861037988798</v>
      </c>
      <c r="J13">
        <v>38586.2147207132</v>
      </c>
      <c r="K13">
        <v>55926.076031861601</v>
      </c>
      <c r="L13">
        <v>54906.029396152102</v>
      </c>
      <c r="M13">
        <v>53831.125463386197</v>
      </c>
      <c r="N13">
        <v>54483.221840347796</v>
      </c>
      <c r="O13">
        <v>59139.838273701003</v>
      </c>
      <c r="P13">
        <v>71630.503582137098</v>
      </c>
      <c r="Q13">
        <v>58441.941068832501</v>
      </c>
      <c r="R13">
        <v>78944.714562516907</v>
      </c>
      <c r="S13">
        <v>91033.111161485896</v>
      </c>
      <c r="T13">
        <v>55961.913980419202</v>
      </c>
      <c r="U13">
        <v>64889.315531421897</v>
      </c>
      <c r="V13">
        <v>66407.052860019496</v>
      </c>
      <c r="W13">
        <v>60626.112190352404</v>
      </c>
      <c r="X13">
        <v>51525.266722403801</v>
      </c>
      <c r="Y13">
        <v>55063.448310121203</v>
      </c>
      <c r="Z13">
        <v>52259.106503441697</v>
      </c>
      <c r="AA13">
        <v>59853.761265086498</v>
      </c>
      <c r="AB13">
        <v>71272.710306931898</v>
      </c>
      <c r="AC13">
        <v>65213.336760564402</v>
      </c>
      <c r="AD13">
        <v>75421.897310300294</v>
      </c>
      <c r="AE13">
        <v>67468.388616676806</v>
      </c>
    </row>
    <row r="14" spans="1:32" x14ac:dyDescent="0.3">
      <c r="A14" t="s">
        <v>5</v>
      </c>
      <c r="B14" t="s">
        <v>224</v>
      </c>
      <c r="C14" t="s">
        <v>200</v>
      </c>
      <c r="D14" t="s">
        <v>225</v>
      </c>
      <c r="E14" t="s">
        <v>201</v>
      </c>
      <c r="F14">
        <v>157653.16289540799</v>
      </c>
      <c r="G14">
        <v>215740.36177703101</v>
      </c>
      <c r="H14">
        <v>210356.52180302999</v>
      </c>
      <c r="I14">
        <v>223663.84864105799</v>
      </c>
      <c r="J14">
        <v>210885.594689163</v>
      </c>
      <c r="K14">
        <v>348893.54830796103</v>
      </c>
      <c r="L14">
        <v>294395.61031338701</v>
      </c>
      <c r="M14">
        <v>197584.525791736</v>
      </c>
      <c r="N14">
        <v>222130.35172892999</v>
      </c>
      <c r="O14">
        <v>258554.94962273</v>
      </c>
      <c r="P14">
        <v>278795.70466991799</v>
      </c>
      <c r="Q14">
        <v>231557.12247427701</v>
      </c>
      <c r="R14">
        <v>252624.917267501</v>
      </c>
      <c r="S14">
        <v>343647.54605747398</v>
      </c>
      <c r="T14">
        <v>142001.02204515701</v>
      </c>
      <c r="U14">
        <v>206929.260217559</v>
      </c>
      <c r="V14">
        <v>220931.330902972</v>
      </c>
      <c r="W14">
        <v>232118.914380022</v>
      </c>
      <c r="X14">
        <v>173795.11531418399</v>
      </c>
      <c r="Y14">
        <v>191020.348770963</v>
      </c>
      <c r="Z14">
        <v>200598.828762969</v>
      </c>
      <c r="AA14">
        <v>221561.46609919699</v>
      </c>
      <c r="AB14">
        <v>183542.338639828</v>
      </c>
      <c r="AC14">
        <v>256406.01255543699</v>
      </c>
      <c r="AD14">
        <v>234746.21609831901</v>
      </c>
      <c r="AE14">
        <v>187662.32107932499</v>
      </c>
    </row>
    <row r="15" spans="1:32" x14ac:dyDescent="0.3">
      <c r="A15" t="s">
        <v>5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5</v>
      </c>
      <c r="B16" t="s">
        <v>228</v>
      </c>
      <c r="C16" t="s">
        <v>200</v>
      </c>
      <c r="D16" t="s">
        <v>229</v>
      </c>
      <c r="E16" t="s">
        <v>201</v>
      </c>
      <c r="F16">
        <v>58181.182853610902</v>
      </c>
      <c r="G16">
        <v>86687.9407385831</v>
      </c>
      <c r="H16">
        <v>92273.167834284206</v>
      </c>
      <c r="I16">
        <v>89388.658248874097</v>
      </c>
      <c r="J16">
        <v>81673.079815235993</v>
      </c>
      <c r="K16">
        <v>126839.536913202</v>
      </c>
      <c r="L16">
        <v>105033.147069738</v>
      </c>
      <c r="M16">
        <v>88064.669600320398</v>
      </c>
      <c r="N16">
        <v>92090.032119036099</v>
      </c>
      <c r="O16">
        <v>101204.338970774</v>
      </c>
      <c r="P16">
        <v>92017.709862082294</v>
      </c>
      <c r="Q16">
        <v>70940.871063282393</v>
      </c>
      <c r="R16">
        <v>81556.895080122704</v>
      </c>
      <c r="S16">
        <v>76802.262025620003</v>
      </c>
      <c r="T16">
        <v>37542.200150775498</v>
      </c>
      <c r="U16">
        <v>63054.799769947298</v>
      </c>
      <c r="V16">
        <v>66151.346282423299</v>
      </c>
      <c r="W16">
        <v>67632.748690796099</v>
      </c>
      <c r="X16">
        <v>62579.6240455265</v>
      </c>
      <c r="Y16">
        <v>54027.156543552599</v>
      </c>
      <c r="Z16">
        <v>45751.585471013597</v>
      </c>
      <c r="AA16">
        <v>69983.385845678204</v>
      </c>
      <c r="AB16">
        <v>64588.360755572197</v>
      </c>
      <c r="AC16">
        <v>51572.821120670596</v>
      </c>
      <c r="AD16">
        <v>50409.855041356699</v>
      </c>
      <c r="AE16">
        <v>39016.366905156698</v>
      </c>
    </row>
    <row r="17" spans="1:31" x14ac:dyDescent="0.3">
      <c r="A17" t="s">
        <v>5</v>
      </c>
      <c r="B17" t="s">
        <v>230</v>
      </c>
      <c r="C17" t="s">
        <v>200</v>
      </c>
      <c r="D17" t="s">
        <v>231</v>
      </c>
      <c r="E17" t="s">
        <v>201</v>
      </c>
      <c r="F17">
        <v>10629.193423103499</v>
      </c>
      <c r="G17">
        <v>16113.808877355699</v>
      </c>
      <c r="H17">
        <v>16604.849896889998</v>
      </c>
      <c r="I17">
        <v>18153.498792620601</v>
      </c>
      <c r="J17">
        <v>16636.660138083</v>
      </c>
      <c r="K17">
        <v>24807.890560962001</v>
      </c>
      <c r="L17">
        <v>21514.415537623299</v>
      </c>
      <c r="M17">
        <v>25776.234679474299</v>
      </c>
      <c r="N17">
        <v>34135.465502386003</v>
      </c>
      <c r="O17">
        <v>42691.170105127203</v>
      </c>
      <c r="P17">
        <v>56053.310406922901</v>
      </c>
      <c r="Q17">
        <v>35181.245251817098</v>
      </c>
      <c r="R17">
        <v>49033.929579733798</v>
      </c>
      <c r="S17">
        <v>66569.692894667896</v>
      </c>
      <c r="T17">
        <v>30439.600894367399</v>
      </c>
      <c r="U17">
        <v>29560.236902811401</v>
      </c>
      <c r="V17">
        <v>33284.107203261701</v>
      </c>
      <c r="W17">
        <v>38498.048646323499</v>
      </c>
      <c r="X17">
        <v>31737.2939314461</v>
      </c>
      <c r="Y17">
        <v>29534.966918359802</v>
      </c>
      <c r="Z17">
        <v>36223.405775531697</v>
      </c>
      <c r="AA17">
        <v>35597.061905577102</v>
      </c>
      <c r="AB17">
        <v>23673.896071784398</v>
      </c>
      <c r="AC17">
        <v>31909.5597431979</v>
      </c>
      <c r="AD17">
        <v>32234.4790008202</v>
      </c>
      <c r="AE17">
        <v>21108.566358214699</v>
      </c>
    </row>
    <row r="18" spans="1:31" x14ac:dyDescent="0.3">
      <c r="A18" t="s">
        <v>5</v>
      </c>
      <c r="B18" t="s">
        <v>232</v>
      </c>
      <c r="C18" t="s">
        <v>200</v>
      </c>
      <c r="D18" t="s">
        <v>233</v>
      </c>
      <c r="E18" t="s">
        <v>201</v>
      </c>
      <c r="F18">
        <v>13297.4441787506</v>
      </c>
      <c r="G18">
        <v>22576.6253993174</v>
      </c>
      <c r="H18">
        <v>26953.430226270699</v>
      </c>
      <c r="I18">
        <v>29793.027548442798</v>
      </c>
      <c r="J18">
        <v>29096.838881624601</v>
      </c>
      <c r="K18">
        <v>38288.496161132898</v>
      </c>
      <c r="L18">
        <v>36980.856401601603</v>
      </c>
      <c r="M18">
        <v>42709.406373392703</v>
      </c>
      <c r="N18">
        <v>67490.500152091699</v>
      </c>
      <c r="O18">
        <v>57681.741398587503</v>
      </c>
      <c r="P18">
        <v>80647.590102896007</v>
      </c>
      <c r="Q18">
        <v>59089.172851357398</v>
      </c>
      <c r="R18">
        <v>68611.670647818799</v>
      </c>
      <c r="S18">
        <v>79866.939774401297</v>
      </c>
      <c r="T18">
        <v>35647.007718999899</v>
      </c>
      <c r="U18">
        <v>34890.002839503097</v>
      </c>
      <c r="V18">
        <v>41406.4998935697</v>
      </c>
      <c r="W18">
        <v>48561.3614402686</v>
      </c>
      <c r="X18">
        <v>54623.923514156697</v>
      </c>
      <c r="Y18">
        <v>51525.825558475299</v>
      </c>
      <c r="Z18">
        <v>57964.124776829703</v>
      </c>
      <c r="AA18">
        <v>81383.6183400835</v>
      </c>
      <c r="AB18">
        <v>64169.054837112999</v>
      </c>
      <c r="AC18">
        <v>68728.142821352798</v>
      </c>
      <c r="AD18">
        <v>69986.565268358099</v>
      </c>
      <c r="AE18">
        <v>58800.6361578531</v>
      </c>
    </row>
    <row r="19" spans="1:31" x14ac:dyDescent="0.3">
      <c r="A19" t="s">
        <v>5</v>
      </c>
      <c r="B19" t="s">
        <v>234</v>
      </c>
      <c r="C19" t="s">
        <v>200</v>
      </c>
      <c r="D19" t="s">
        <v>235</v>
      </c>
      <c r="E19" t="s">
        <v>201</v>
      </c>
      <c r="F19">
        <v>4754.5103733215401</v>
      </c>
      <c r="G19">
        <v>7877.4001905752802</v>
      </c>
      <c r="H19">
        <v>8047.4703069617399</v>
      </c>
      <c r="I19">
        <v>8890.1791608775802</v>
      </c>
      <c r="J19">
        <v>7654.65351835602</v>
      </c>
      <c r="K19">
        <v>9603.5715288010106</v>
      </c>
      <c r="L19">
        <v>11463.086329846899</v>
      </c>
      <c r="M19">
        <v>10966.710905865801</v>
      </c>
      <c r="N19">
        <v>22548.518019449599</v>
      </c>
      <c r="O19">
        <v>20298.864579871999</v>
      </c>
      <c r="P19">
        <v>30390.805144961301</v>
      </c>
      <c r="Q19">
        <v>26154.0303105401</v>
      </c>
      <c r="R19">
        <v>25338.480049383299</v>
      </c>
      <c r="S19">
        <v>24830.305146627899</v>
      </c>
      <c r="T19">
        <v>15823.7932060967</v>
      </c>
      <c r="U19">
        <v>23972.448969521301</v>
      </c>
      <c r="V19">
        <v>23553.600694548801</v>
      </c>
      <c r="W19">
        <v>19333.4068474261</v>
      </c>
      <c r="X19">
        <v>21507.593484047298</v>
      </c>
      <c r="Y19">
        <v>17105.947690602901</v>
      </c>
      <c r="Z19">
        <v>20488.929497908401</v>
      </c>
      <c r="AA19">
        <v>21034.204976699199</v>
      </c>
      <c r="AB19">
        <v>13825.141796527399</v>
      </c>
      <c r="AC19">
        <v>15129.5470101143</v>
      </c>
      <c r="AD19">
        <v>17983.694609489499</v>
      </c>
      <c r="AE19">
        <v>15354.0344946037</v>
      </c>
    </row>
    <row r="20" spans="1:31" x14ac:dyDescent="0.3">
      <c r="A20" t="s">
        <v>5</v>
      </c>
      <c r="B20" t="s">
        <v>236</v>
      </c>
      <c r="C20" t="s">
        <v>200</v>
      </c>
      <c r="D20" t="s">
        <v>237</v>
      </c>
      <c r="E20" t="s">
        <v>201</v>
      </c>
      <c r="F20">
        <v>154898.26472765399</v>
      </c>
      <c r="G20">
        <v>229628.59297470999</v>
      </c>
      <c r="H20">
        <v>213167.63855982901</v>
      </c>
      <c r="I20">
        <v>217300.207045635</v>
      </c>
      <c r="J20">
        <v>191330.739020134</v>
      </c>
      <c r="K20">
        <v>177079.88257842799</v>
      </c>
      <c r="L20">
        <v>129945.85800487699</v>
      </c>
      <c r="M20">
        <v>114139.055048126</v>
      </c>
      <c r="N20">
        <v>125265.296026218</v>
      </c>
      <c r="O20">
        <v>67866.133590561905</v>
      </c>
      <c r="P20">
        <v>81040.509441615402</v>
      </c>
      <c r="Q20">
        <v>30960.777280563401</v>
      </c>
      <c r="R20">
        <v>42459.440788661603</v>
      </c>
      <c r="S20">
        <v>65996.158412309305</v>
      </c>
      <c r="T20">
        <v>43108.468584321003</v>
      </c>
      <c r="U20">
        <v>52591.953570097903</v>
      </c>
      <c r="V20">
        <v>54227.913719291799</v>
      </c>
      <c r="W20">
        <v>47163.362348062903</v>
      </c>
      <c r="X20">
        <v>57435.670748144497</v>
      </c>
      <c r="Y20">
        <v>53219.021302201298</v>
      </c>
      <c r="Z20">
        <v>62768.7350055969</v>
      </c>
      <c r="AA20">
        <v>79460.010431908799</v>
      </c>
      <c r="AB20">
        <v>78972.263293612705</v>
      </c>
      <c r="AC20">
        <v>102070.965044613</v>
      </c>
      <c r="AD20">
        <v>83495.292331979799</v>
      </c>
      <c r="AE20">
        <v>87462.0355049762</v>
      </c>
    </row>
    <row r="21" spans="1:31" x14ac:dyDescent="0.3">
      <c r="A21" t="s">
        <v>5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5</v>
      </c>
      <c r="B22" t="s">
        <v>240</v>
      </c>
      <c r="C22" t="s">
        <v>200</v>
      </c>
      <c r="D22" t="s">
        <v>241</v>
      </c>
      <c r="E22" t="s">
        <v>201</v>
      </c>
      <c r="F22">
        <v>1139.7969130225199</v>
      </c>
      <c r="G22">
        <v>1677.8945157665901</v>
      </c>
      <c r="H22">
        <v>1543.6903899670101</v>
      </c>
      <c r="I22">
        <v>1528.4621131481799</v>
      </c>
      <c r="J22">
        <v>1207.4463489432201</v>
      </c>
      <c r="K22">
        <v>1064.0834633438401</v>
      </c>
      <c r="L22">
        <v>1096.2221918815801</v>
      </c>
      <c r="M22">
        <v>1424.41866069819</v>
      </c>
      <c r="N22">
        <v>1613.15638187129</v>
      </c>
      <c r="O22">
        <v>1007.09829266695</v>
      </c>
      <c r="P22">
        <v>1541.99703777844</v>
      </c>
      <c r="Q22">
        <v>724.99045077558799</v>
      </c>
      <c r="R22">
        <v>864.88675849353899</v>
      </c>
      <c r="S22">
        <v>1547.4400968483401</v>
      </c>
      <c r="T22">
        <v>1501.51940883309</v>
      </c>
      <c r="U22">
        <v>2356.5761440737801</v>
      </c>
      <c r="V22">
        <v>3616.5968662259302</v>
      </c>
      <c r="W22">
        <v>3168.6844024964398</v>
      </c>
      <c r="X22">
        <v>4949.82105540061</v>
      </c>
      <c r="Y22">
        <v>4522.8704011419604</v>
      </c>
      <c r="Z22">
        <v>5121.00283929746</v>
      </c>
      <c r="AA22">
        <v>7143.2856317545502</v>
      </c>
      <c r="AB22">
        <v>6730.4623907302503</v>
      </c>
      <c r="AC22">
        <v>8576.7850965256202</v>
      </c>
      <c r="AD22">
        <v>9282.2406683631707</v>
      </c>
      <c r="AE22">
        <v>11481.8555072496</v>
      </c>
    </row>
    <row r="23" spans="1:31" x14ac:dyDescent="0.3">
      <c r="A23" t="s">
        <v>5</v>
      </c>
      <c r="B23" t="s">
        <v>242</v>
      </c>
      <c r="C23" t="s">
        <v>200</v>
      </c>
      <c r="D23" t="s">
        <v>243</v>
      </c>
      <c r="E23" t="s">
        <v>201</v>
      </c>
      <c r="F23">
        <v>129630.5526752</v>
      </c>
      <c r="G23">
        <v>165146.76620934901</v>
      </c>
      <c r="H23">
        <v>158383.92389873101</v>
      </c>
      <c r="I23">
        <v>140089.61070215699</v>
      </c>
      <c r="J23">
        <v>142934.67957930401</v>
      </c>
      <c r="K23">
        <v>195885.73220445699</v>
      </c>
      <c r="L23">
        <v>151742.80991185899</v>
      </c>
      <c r="M23">
        <v>141577.201152814</v>
      </c>
      <c r="N23">
        <v>125344.198256488</v>
      </c>
      <c r="O23">
        <v>120006.885224025</v>
      </c>
      <c r="P23">
        <v>94319.381937751095</v>
      </c>
      <c r="Q23">
        <v>73835.554674268205</v>
      </c>
      <c r="R23">
        <v>114586.281692473</v>
      </c>
      <c r="S23">
        <v>84579.324167413593</v>
      </c>
      <c r="T23">
        <v>64329.752501643699</v>
      </c>
      <c r="U23">
        <v>89154.308988286604</v>
      </c>
      <c r="V23">
        <v>79280.328483811201</v>
      </c>
      <c r="W23">
        <v>55052.178540289497</v>
      </c>
      <c r="X23">
        <v>80759.939124954399</v>
      </c>
      <c r="Y23">
        <v>84938.695435208298</v>
      </c>
      <c r="Z23">
        <v>76492.095994190895</v>
      </c>
      <c r="AA23">
        <v>67656.9957091611</v>
      </c>
      <c r="AB23">
        <v>89228.009944497404</v>
      </c>
      <c r="AC23">
        <v>82327.171285255507</v>
      </c>
      <c r="AD23">
        <v>94896.916676677807</v>
      </c>
      <c r="AE23">
        <v>111652.663368651</v>
      </c>
    </row>
    <row r="24" spans="1:31" x14ac:dyDescent="0.3">
      <c r="A24" t="s">
        <v>5</v>
      </c>
      <c r="B24" t="s">
        <v>244</v>
      </c>
      <c r="C24" t="s">
        <v>200</v>
      </c>
      <c r="D24" t="s">
        <v>245</v>
      </c>
      <c r="E24" t="s">
        <v>201</v>
      </c>
      <c r="F24">
        <v>312527.708866423</v>
      </c>
      <c r="G24">
        <v>437687.64947885799</v>
      </c>
      <c r="H24">
        <v>467304.52102682699</v>
      </c>
      <c r="I24">
        <v>385302.80639544397</v>
      </c>
      <c r="J24">
        <v>389638.24846871098</v>
      </c>
      <c r="K24">
        <v>552710.07893221802</v>
      </c>
      <c r="L24">
        <v>425610.45361838501</v>
      </c>
      <c r="M24">
        <v>513005.897933239</v>
      </c>
      <c r="N24">
        <v>578604.34939919703</v>
      </c>
      <c r="O24">
        <v>738206.22015269694</v>
      </c>
      <c r="P24">
        <v>806588.684269274</v>
      </c>
      <c r="Q24">
        <v>704330.60120356095</v>
      </c>
      <c r="R24">
        <v>645692.65268851002</v>
      </c>
      <c r="S24">
        <v>684702.16612026002</v>
      </c>
      <c r="T24">
        <v>474227.81995924201</v>
      </c>
      <c r="U24">
        <v>510762.73245339002</v>
      </c>
      <c r="V24">
        <v>516761.52262560203</v>
      </c>
      <c r="W24">
        <v>461911.27466905501</v>
      </c>
      <c r="X24">
        <v>508531.57549691602</v>
      </c>
      <c r="Y24">
        <v>554138.20029884903</v>
      </c>
      <c r="Z24">
        <v>546719.39845787897</v>
      </c>
      <c r="AA24">
        <v>525345.34849148104</v>
      </c>
      <c r="AB24">
        <v>506653.81854117702</v>
      </c>
      <c r="AC24">
        <v>462801.13685525698</v>
      </c>
      <c r="AD24">
        <v>548490.11029985605</v>
      </c>
      <c r="AE24">
        <v>497569.66389593098</v>
      </c>
    </row>
    <row r="25" spans="1:31" x14ac:dyDescent="0.3">
      <c r="A25" t="s">
        <v>5</v>
      </c>
      <c r="B25" t="s">
        <v>246</v>
      </c>
      <c r="C25" t="s">
        <v>200</v>
      </c>
      <c r="D25" t="s">
        <v>247</v>
      </c>
      <c r="E25" t="s">
        <v>201</v>
      </c>
      <c r="F25">
        <v>3789.4670610631401</v>
      </c>
      <c r="G25">
        <v>9241.9412792779294</v>
      </c>
      <c r="H25">
        <v>10780.6003809876</v>
      </c>
      <c r="I25">
        <v>4732.3166274422301</v>
      </c>
      <c r="J25">
        <v>10023.000441538799</v>
      </c>
      <c r="K25">
        <v>18809.657558934301</v>
      </c>
      <c r="L25">
        <v>16502.897774755598</v>
      </c>
      <c r="M25">
        <v>12020.0620048165</v>
      </c>
      <c r="N25">
        <v>22135.026770270699</v>
      </c>
      <c r="O25">
        <v>26801.189919599099</v>
      </c>
      <c r="P25">
        <v>25180.1421053138</v>
      </c>
      <c r="Q25">
        <v>23660.678206332301</v>
      </c>
      <c r="R25">
        <v>15103.3509752218</v>
      </c>
      <c r="S25">
        <v>37231.021902868903</v>
      </c>
      <c r="T25">
        <v>21131.399837155801</v>
      </c>
      <c r="U25">
        <v>11818.154636784</v>
      </c>
      <c r="V25">
        <v>11670.3839190118</v>
      </c>
      <c r="W25">
        <v>7071.4605788511799</v>
      </c>
      <c r="X25">
        <v>10658.819540815501</v>
      </c>
      <c r="Y25">
        <v>18076.144190277799</v>
      </c>
      <c r="Z25">
        <v>13947.5302550469</v>
      </c>
      <c r="AA25">
        <v>11208.857425201601</v>
      </c>
      <c r="AB25">
        <v>12673.977921720199</v>
      </c>
      <c r="AC25">
        <v>11477.059015237501</v>
      </c>
      <c r="AD25">
        <v>34540.683613926303</v>
      </c>
      <c r="AE25">
        <v>13130.067967433501</v>
      </c>
    </row>
    <row r="26" spans="1:31" x14ac:dyDescent="0.3">
      <c r="A26" t="s">
        <v>5</v>
      </c>
      <c r="B26" t="s">
        <v>248</v>
      </c>
      <c r="C26" t="s">
        <v>200</v>
      </c>
      <c r="D26" t="s">
        <v>249</v>
      </c>
      <c r="E26" t="s">
        <v>201</v>
      </c>
      <c r="F26">
        <v>157279.692498366</v>
      </c>
      <c r="G26">
        <v>221153.898224142</v>
      </c>
      <c r="H26">
        <v>265098.15233171202</v>
      </c>
      <c r="I26">
        <v>201486.57054421699</v>
      </c>
      <c r="J26">
        <v>200380.130727107</v>
      </c>
      <c r="K26">
        <v>255254.87066898201</v>
      </c>
      <c r="L26">
        <v>189913.44166187599</v>
      </c>
      <c r="M26">
        <v>237379.28271939399</v>
      </c>
      <c r="N26">
        <v>237258.098500436</v>
      </c>
      <c r="O26">
        <v>271109.62962610298</v>
      </c>
      <c r="P26">
        <v>300444.22001916898</v>
      </c>
      <c r="Q26">
        <v>276937.67374411301</v>
      </c>
      <c r="R26">
        <v>277752.62890999799</v>
      </c>
      <c r="S26">
        <v>300637.56637615297</v>
      </c>
      <c r="T26">
        <v>210818.55997484701</v>
      </c>
      <c r="U26">
        <v>217124.163376382</v>
      </c>
      <c r="V26">
        <v>213303.48146998099</v>
      </c>
      <c r="W26">
        <v>186553.29060229901</v>
      </c>
      <c r="X26">
        <v>197263.55969331399</v>
      </c>
      <c r="Y26">
        <v>211524.21773601501</v>
      </c>
      <c r="Z26">
        <v>211370.476925261</v>
      </c>
      <c r="AA26">
        <v>191708.77759073701</v>
      </c>
      <c r="AB26">
        <v>195661.17875934599</v>
      </c>
      <c r="AC26">
        <v>163198.15103224901</v>
      </c>
      <c r="AD26">
        <v>173546.978137119</v>
      </c>
      <c r="AE26">
        <v>177525.874991277</v>
      </c>
    </row>
    <row r="27" spans="1:31" x14ac:dyDescent="0.3">
      <c r="A27" t="s">
        <v>5</v>
      </c>
      <c r="B27" t="s">
        <v>250</v>
      </c>
      <c r="C27" t="s">
        <v>200</v>
      </c>
      <c r="D27" t="s">
        <v>251</v>
      </c>
      <c r="E27" t="s">
        <v>201</v>
      </c>
      <c r="F27">
        <v>151458.54930699299</v>
      </c>
      <c r="G27">
        <v>207291.80997543799</v>
      </c>
      <c r="H27">
        <v>191425.768314127</v>
      </c>
      <c r="I27">
        <v>179083.91922378499</v>
      </c>
      <c r="J27">
        <v>179235.117300065</v>
      </c>
      <c r="K27">
        <v>278645.55070430198</v>
      </c>
      <c r="L27">
        <v>219194.114181754</v>
      </c>
      <c r="M27">
        <v>263606.55320902902</v>
      </c>
      <c r="N27">
        <v>319211.22412849002</v>
      </c>
      <c r="O27">
        <v>440295.40060699399</v>
      </c>
      <c r="P27">
        <v>480964.32214479201</v>
      </c>
      <c r="Q27">
        <v>403732.24925311602</v>
      </c>
      <c r="R27">
        <v>352836.672803291</v>
      </c>
      <c r="S27">
        <v>346833.57784123899</v>
      </c>
      <c r="T27">
        <v>242277.860147239</v>
      </c>
      <c r="U27">
        <v>281820.41444022401</v>
      </c>
      <c r="V27">
        <v>291787.65723660903</v>
      </c>
      <c r="W27">
        <v>268286.52348790498</v>
      </c>
      <c r="X27">
        <v>300609.19626278698</v>
      </c>
      <c r="Y27">
        <v>324537.83837255603</v>
      </c>
      <c r="Z27">
        <v>321401.39127757098</v>
      </c>
      <c r="AA27">
        <v>322427.71347554203</v>
      </c>
      <c r="AB27">
        <v>298318.66186011099</v>
      </c>
      <c r="AC27">
        <v>288125.92680777097</v>
      </c>
      <c r="AD27">
        <v>340402.44854881102</v>
      </c>
      <c r="AE27">
        <v>306913.72093722102</v>
      </c>
    </row>
    <row r="28" spans="1:31" x14ac:dyDescent="0.3">
      <c r="A28" t="s">
        <v>5</v>
      </c>
      <c r="B28" t="s">
        <v>252</v>
      </c>
      <c r="C28" t="s">
        <v>200</v>
      </c>
      <c r="D28" t="s">
        <v>253</v>
      </c>
      <c r="E28" t="s">
        <v>201</v>
      </c>
      <c r="F28">
        <v>335190.878255027</v>
      </c>
      <c r="G28">
        <v>383225.819029067</v>
      </c>
      <c r="H28">
        <v>477053.11887092202</v>
      </c>
      <c r="I28">
        <v>344789.19268593501</v>
      </c>
      <c r="J28">
        <v>333539.16497099202</v>
      </c>
      <c r="K28">
        <v>339098.99046238599</v>
      </c>
      <c r="L28">
        <v>274083.87948106701</v>
      </c>
      <c r="M28">
        <v>223616.33053939001</v>
      </c>
      <c r="N28">
        <v>326959.54975040402</v>
      </c>
      <c r="O28">
        <v>351678.96016753098</v>
      </c>
      <c r="P28">
        <v>322860.45889889699</v>
      </c>
      <c r="Q28">
        <v>295233.94214342802</v>
      </c>
      <c r="R28">
        <v>443748.14833217202</v>
      </c>
      <c r="S28">
        <v>428011.78444036201</v>
      </c>
      <c r="T28">
        <v>379937.27638846199</v>
      </c>
      <c r="U28">
        <v>403713.50403701299</v>
      </c>
      <c r="V28">
        <v>353760.34712196898</v>
      </c>
      <c r="W28">
        <v>381229.96047783602</v>
      </c>
      <c r="X28">
        <v>343094.86141383299</v>
      </c>
      <c r="Y28">
        <v>378273.97834167699</v>
      </c>
      <c r="Z28">
        <v>319140.17015223397</v>
      </c>
      <c r="AA28">
        <v>330414.98250912799</v>
      </c>
      <c r="AB28">
        <v>350501.67204141302</v>
      </c>
      <c r="AC28">
        <v>405419.831901661</v>
      </c>
      <c r="AD28">
        <v>413135.07924639998</v>
      </c>
      <c r="AE28">
        <v>449807.21055105003</v>
      </c>
    </row>
    <row r="29" spans="1:31" x14ac:dyDescent="0.3">
      <c r="A29" t="s">
        <v>5</v>
      </c>
      <c r="B29" t="s">
        <v>254</v>
      </c>
      <c r="C29" t="s">
        <v>200</v>
      </c>
      <c r="D29" t="s">
        <v>255</v>
      </c>
      <c r="E29" t="s">
        <v>201</v>
      </c>
      <c r="F29">
        <v>84326.093997013493</v>
      </c>
      <c r="G29">
        <v>104802.071411934</v>
      </c>
      <c r="H29">
        <v>139347.23745256901</v>
      </c>
      <c r="I29">
        <v>103193.492459937</v>
      </c>
      <c r="J29">
        <v>91307.412749299503</v>
      </c>
      <c r="K29">
        <v>141871.35630850401</v>
      </c>
      <c r="L29">
        <v>94132.469231862502</v>
      </c>
      <c r="M29">
        <v>98507.487904303605</v>
      </c>
      <c r="N29">
        <v>182052.45056342601</v>
      </c>
      <c r="O29">
        <v>208662.98444180901</v>
      </c>
      <c r="P29">
        <v>178794.99025803999</v>
      </c>
      <c r="Q29">
        <v>115101.30661056199</v>
      </c>
      <c r="R29">
        <v>99314.191815269995</v>
      </c>
      <c r="S29">
        <v>279261.45588251599</v>
      </c>
      <c r="T29">
        <v>240845.27662905501</v>
      </c>
      <c r="U29">
        <v>277513.66580127901</v>
      </c>
      <c r="V29">
        <v>272575.79392830899</v>
      </c>
      <c r="W29">
        <v>250081.34945091201</v>
      </c>
      <c r="X29">
        <v>261909.12145195299</v>
      </c>
      <c r="Y29">
        <v>275527.97557707602</v>
      </c>
      <c r="Z29">
        <v>209516.71947271199</v>
      </c>
      <c r="AA29">
        <v>232358.04216819801</v>
      </c>
      <c r="AB29">
        <v>248129.82183048999</v>
      </c>
      <c r="AC29">
        <v>315303.57442958798</v>
      </c>
      <c r="AD29">
        <v>340364.56785854202</v>
      </c>
      <c r="AE29">
        <v>365773.42040841503</v>
      </c>
    </row>
    <row r="30" spans="1:31" x14ac:dyDescent="0.3">
      <c r="A30" t="s">
        <v>5</v>
      </c>
      <c r="B30" t="s">
        <v>256</v>
      </c>
      <c r="C30" t="s">
        <v>200</v>
      </c>
      <c r="D30" t="s">
        <v>257</v>
      </c>
      <c r="E30" t="s">
        <v>201</v>
      </c>
      <c r="F30">
        <v>1827.0634090241099</v>
      </c>
      <c r="G30">
        <v>2963.6012591724102</v>
      </c>
      <c r="H30">
        <v>2073.5433568062099</v>
      </c>
      <c r="I30">
        <v>2694.2641722767498</v>
      </c>
      <c r="J30">
        <v>1863.5334330677699</v>
      </c>
      <c r="K30">
        <v>2261.0773038408202</v>
      </c>
      <c r="L30">
        <v>2295.85855533427</v>
      </c>
      <c r="M30">
        <v>3204.9554691938001</v>
      </c>
      <c r="N30">
        <v>6434.80064855418</v>
      </c>
      <c r="O30">
        <v>7549.3679545016003</v>
      </c>
      <c r="P30">
        <v>2978.0934482392699</v>
      </c>
      <c r="Q30">
        <v>2013.4234180788201</v>
      </c>
      <c r="R30">
        <v>1218.1952142124101</v>
      </c>
      <c r="S30">
        <v>6105.8505101787996</v>
      </c>
      <c r="T30">
        <v>7203.6797360861401</v>
      </c>
      <c r="U30">
        <v>3705.6930306346899</v>
      </c>
      <c r="V30">
        <v>4084.73307898865</v>
      </c>
      <c r="W30">
        <v>3343.6663286758499</v>
      </c>
      <c r="X30">
        <v>3555.2493702204301</v>
      </c>
      <c r="Y30">
        <v>3398.6257413595499</v>
      </c>
      <c r="Z30">
        <v>2846.0585651230599</v>
      </c>
      <c r="AA30">
        <v>4631.70488827382</v>
      </c>
      <c r="AB30">
        <v>5826.0673258582801</v>
      </c>
      <c r="AC30">
        <v>5998.1774785849002</v>
      </c>
      <c r="AD30">
        <v>4066.9047060877901</v>
      </c>
      <c r="AE30">
        <v>4016.98044705248</v>
      </c>
    </row>
    <row r="31" spans="1:31" x14ac:dyDescent="0.3">
      <c r="A31" t="s">
        <v>5</v>
      </c>
      <c r="B31" t="s">
        <v>258</v>
      </c>
      <c r="C31" t="s">
        <v>200</v>
      </c>
      <c r="D31" t="s">
        <v>259</v>
      </c>
      <c r="E31" t="s">
        <v>201</v>
      </c>
      <c r="F31">
        <v>1603.6572752161601</v>
      </c>
      <c r="G31">
        <v>2385.9896403261801</v>
      </c>
      <c r="H31">
        <v>4793.7492829212097</v>
      </c>
      <c r="I31">
        <v>3377.2742497022</v>
      </c>
      <c r="J31">
        <v>1766.0689575144399</v>
      </c>
      <c r="K31">
        <v>3503.63961185175</v>
      </c>
      <c r="L31">
        <v>2125.87359552103</v>
      </c>
      <c r="M31">
        <v>2108.6937147978301</v>
      </c>
      <c r="N31">
        <v>5411.9256558250399</v>
      </c>
      <c r="O31">
        <v>7295.1972565211699</v>
      </c>
      <c r="P31">
        <v>6844.1720085382603</v>
      </c>
      <c r="Q31">
        <v>5446.9417135085796</v>
      </c>
      <c r="R31">
        <v>5909.1432920523002</v>
      </c>
      <c r="S31">
        <v>34286.215101343703</v>
      </c>
      <c r="T31">
        <v>26698.259983629199</v>
      </c>
      <c r="U31">
        <v>16944.264910625501</v>
      </c>
      <c r="V31">
        <v>8764.1882926572998</v>
      </c>
      <c r="W31">
        <v>12807.083294469099</v>
      </c>
      <c r="X31">
        <v>14440.598954451199</v>
      </c>
      <c r="Y31">
        <v>12713.4618420441</v>
      </c>
      <c r="Z31">
        <v>8452.3305570797802</v>
      </c>
      <c r="AA31">
        <v>12359.597117592801</v>
      </c>
      <c r="AB31">
        <v>17064.192984421101</v>
      </c>
      <c r="AC31">
        <v>17093.074784336899</v>
      </c>
      <c r="AD31">
        <v>14212.4453066974</v>
      </c>
      <c r="AE31">
        <v>30567.397917615101</v>
      </c>
    </row>
    <row r="32" spans="1:31" x14ac:dyDescent="0.3">
      <c r="A32" t="s">
        <v>5</v>
      </c>
      <c r="B32" t="s">
        <v>260</v>
      </c>
      <c r="C32" t="s">
        <v>200</v>
      </c>
      <c r="D32" t="s">
        <v>261</v>
      </c>
      <c r="E32" t="s">
        <v>201</v>
      </c>
      <c r="F32">
        <v>9304.0275501383203</v>
      </c>
      <c r="G32">
        <v>12875.722942824599</v>
      </c>
      <c r="H32">
        <v>11337.474149182401</v>
      </c>
      <c r="I32">
        <v>13139.5724192982</v>
      </c>
      <c r="J32">
        <v>13331.593754326899</v>
      </c>
      <c r="K32">
        <v>17351.888803359499</v>
      </c>
      <c r="L32">
        <v>11790.301056185899</v>
      </c>
      <c r="M32">
        <v>10623.5500368588</v>
      </c>
      <c r="N32">
        <v>25043.336483954099</v>
      </c>
      <c r="O32">
        <v>27892.2236653986</v>
      </c>
      <c r="P32">
        <v>22016.0852811242</v>
      </c>
      <c r="Q32">
        <v>14188.253123332301</v>
      </c>
      <c r="R32">
        <v>12394.6816721497</v>
      </c>
      <c r="S32">
        <v>41630.5631187791</v>
      </c>
      <c r="T32">
        <v>43350.438286615703</v>
      </c>
      <c r="U32">
        <v>43676.442028564597</v>
      </c>
      <c r="V32">
        <v>40020.5050135692</v>
      </c>
      <c r="W32">
        <v>42560.233295777201</v>
      </c>
      <c r="X32">
        <v>31666.913051074702</v>
      </c>
      <c r="Y32">
        <v>43481.784188431397</v>
      </c>
      <c r="Z32">
        <v>27729.113165774001</v>
      </c>
      <c r="AA32">
        <v>29269.371066364201</v>
      </c>
      <c r="AB32">
        <v>33565.792262585099</v>
      </c>
      <c r="AC32">
        <v>44196.729619198901</v>
      </c>
      <c r="AD32">
        <v>38707.349878757799</v>
      </c>
      <c r="AE32">
        <v>36924.427653123697</v>
      </c>
    </row>
    <row r="33" spans="1:31" x14ac:dyDescent="0.3">
      <c r="A33" t="s">
        <v>5</v>
      </c>
      <c r="B33" t="s">
        <v>262</v>
      </c>
      <c r="C33" t="s">
        <v>200</v>
      </c>
      <c r="D33" t="s">
        <v>263</v>
      </c>
      <c r="E33" t="s">
        <v>201</v>
      </c>
      <c r="F33">
        <v>238130.03602363501</v>
      </c>
      <c r="G33">
        <v>260198.43377480999</v>
      </c>
      <c r="H33">
        <v>319501.11462944298</v>
      </c>
      <c r="I33">
        <v>222384.58938472101</v>
      </c>
      <c r="J33">
        <v>225270.55607678299</v>
      </c>
      <c r="K33">
        <v>174111.02843482999</v>
      </c>
      <c r="L33">
        <v>163739.37704216401</v>
      </c>
      <c r="M33">
        <v>109171.64341423599</v>
      </c>
      <c r="N33">
        <v>108017.036398645</v>
      </c>
      <c r="O33">
        <v>100279.18684929999</v>
      </c>
      <c r="P33">
        <v>112227.117902956</v>
      </c>
      <c r="Q33">
        <v>158484.01727794699</v>
      </c>
      <c r="R33">
        <v>324911.93633848801</v>
      </c>
      <c r="S33">
        <v>66727.699827544697</v>
      </c>
      <c r="T33">
        <v>61839.621753076302</v>
      </c>
      <c r="U33">
        <v>61873.438265909303</v>
      </c>
      <c r="V33">
        <v>28315.126808444798</v>
      </c>
      <c r="W33">
        <v>72437.628108001503</v>
      </c>
      <c r="X33">
        <v>31522.978586134101</v>
      </c>
      <c r="Y33">
        <v>43152.130992766397</v>
      </c>
      <c r="Z33">
        <v>70595.9483915452</v>
      </c>
      <c r="AA33">
        <v>51796.267268699099</v>
      </c>
      <c r="AB33">
        <v>45915.797638058502</v>
      </c>
      <c r="AC33">
        <v>22828.275589952998</v>
      </c>
      <c r="AD33">
        <v>15783.811496315</v>
      </c>
      <c r="AE33">
        <v>12524.984124843801</v>
      </c>
    </row>
    <row r="34" spans="1:31" x14ac:dyDescent="0.3">
      <c r="A34" t="s">
        <v>5</v>
      </c>
      <c r="B34" t="s">
        <v>264</v>
      </c>
      <c r="C34" t="s">
        <v>200</v>
      </c>
      <c r="D34" t="s">
        <v>265</v>
      </c>
      <c r="E34" t="s">
        <v>201</v>
      </c>
      <c r="F34">
        <v>26893.5283733611</v>
      </c>
      <c r="G34">
        <v>48334.926738084498</v>
      </c>
      <c r="H34">
        <v>52644.135260784598</v>
      </c>
      <c r="I34">
        <v>48241.186369771603</v>
      </c>
      <c r="J34">
        <v>62582.829475237697</v>
      </c>
      <c r="K34">
        <v>84246.397146775402</v>
      </c>
      <c r="L34">
        <v>78905.819787921006</v>
      </c>
      <c r="M34">
        <v>80195.722705817097</v>
      </c>
      <c r="N34">
        <v>66315.0341218143</v>
      </c>
      <c r="O34">
        <v>65300.713417206003</v>
      </c>
      <c r="P34">
        <v>52012.129472888802</v>
      </c>
      <c r="Q34">
        <v>84788.049356276897</v>
      </c>
      <c r="R34">
        <v>94606.769139337106</v>
      </c>
      <c r="S34">
        <v>82839.746735685098</v>
      </c>
      <c r="T34">
        <v>56549.577103979602</v>
      </c>
      <c r="U34">
        <v>70712.8188419496</v>
      </c>
      <c r="V34">
        <v>53702.088465652298</v>
      </c>
      <c r="W34">
        <v>35442.456887015796</v>
      </c>
      <c r="X34">
        <v>26962.763363034399</v>
      </c>
      <c r="Y34">
        <v>41355.298500338402</v>
      </c>
      <c r="Z34">
        <v>40280.412427857002</v>
      </c>
      <c r="AA34">
        <v>28188.932774485798</v>
      </c>
      <c r="AB34">
        <v>31220.743216119899</v>
      </c>
      <c r="AC34">
        <v>31625.5186128969</v>
      </c>
      <c r="AD34">
        <v>29558.868081730201</v>
      </c>
      <c r="AE34">
        <v>24505.875285155598</v>
      </c>
    </row>
    <row r="35" spans="1:31" x14ac:dyDescent="0.3">
      <c r="A35" t="s">
        <v>5</v>
      </c>
      <c r="B35" t="s">
        <v>266</v>
      </c>
      <c r="C35" t="s">
        <v>200</v>
      </c>
      <c r="D35" t="s">
        <v>267</v>
      </c>
      <c r="E35" t="s">
        <v>201</v>
      </c>
      <c r="F35">
        <v>1955208.5637747699</v>
      </c>
      <c r="G35">
        <v>2603958.3463630402</v>
      </c>
      <c r="H35">
        <v>2572734.7102184002</v>
      </c>
      <c r="I35">
        <v>2484187.3921606801</v>
      </c>
      <c r="J35">
        <v>2688915.1057742001</v>
      </c>
      <c r="K35">
        <v>2712553.5095546301</v>
      </c>
      <c r="L35">
        <v>2373459.5390395401</v>
      </c>
      <c r="M35">
        <v>2045501.55038388</v>
      </c>
      <c r="N35">
        <v>2098015.63509493</v>
      </c>
      <c r="O35">
        <v>1789145.9557481301</v>
      </c>
      <c r="P35">
        <v>1957428.88678913</v>
      </c>
      <c r="Q35">
        <v>2225587.9564426998</v>
      </c>
      <c r="R35">
        <v>1964130.8880334101</v>
      </c>
      <c r="S35">
        <v>1938999.9427495</v>
      </c>
      <c r="T35">
        <v>1804679.6172793701</v>
      </c>
      <c r="U35">
        <v>1697676.3348898799</v>
      </c>
      <c r="V35">
        <v>1855869.742912</v>
      </c>
      <c r="W35">
        <v>2215339.6738604</v>
      </c>
      <c r="X35">
        <v>2096250.4049817401</v>
      </c>
      <c r="Y35">
        <v>1959234.7458708901</v>
      </c>
      <c r="Z35">
        <v>1800496.6227746699</v>
      </c>
      <c r="AA35">
        <v>1855120.7796487301</v>
      </c>
      <c r="AB35">
        <v>1882895.29507915</v>
      </c>
      <c r="AC35">
        <v>1717192.4202916401</v>
      </c>
      <c r="AD35">
        <v>1946632.4018655301</v>
      </c>
      <c r="AE35">
        <v>2062086.3036134201</v>
      </c>
    </row>
    <row r="36" spans="1:31" x14ac:dyDescent="0.3">
      <c r="A36" t="s">
        <v>5</v>
      </c>
      <c r="B36" t="s">
        <v>268</v>
      </c>
      <c r="C36" t="s">
        <v>200</v>
      </c>
      <c r="D36" t="s">
        <v>269</v>
      </c>
      <c r="E36" t="s">
        <v>201</v>
      </c>
      <c r="F36">
        <v>45602.021426531603</v>
      </c>
      <c r="G36">
        <v>137837.18855089901</v>
      </c>
      <c r="H36">
        <v>93333.265461310599</v>
      </c>
      <c r="I36">
        <v>67747.762005386699</v>
      </c>
      <c r="J36">
        <v>78161.353316758003</v>
      </c>
      <c r="K36">
        <v>80949.716516728193</v>
      </c>
      <c r="L36">
        <v>69319.665053383505</v>
      </c>
      <c r="M36">
        <v>76911.547382753895</v>
      </c>
      <c r="N36">
        <v>169950.65553379501</v>
      </c>
      <c r="O36">
        <v>114035.567109494</v>
      </c>
      <c r="P36">
        <v>144911.06472810399</v>
      </c>
      <c r="Q36">
        <v>142572.34029367199</v>
      </c>
      <c r="R36">
        <v>97078.619937211901</v>
      </c>
      <c r="S36">
        <v>87557.716842024296</v>
      </c>
      <c r="T36">
        <v>80682.888598508798</v>
      </c>
      <c r="U36">
        <v>96564.035282335899</v>
      </c>
      <c r="V36">
        <v>100874.00796420001</v>
      </c>
      <c r="W36">
        <v>108494.540865414</v>
      </c>
      <c r="X36">
        <v>115774.412241948</v>
      </c>
      <c r="Y36">
        <v>111899.219712014</v>
      </c>
      <c r="Z36">
        <v>83248.571590700696</v>
      </c>
      <c r="AA36">
        <v>93110.088518746197</v>
      </c>
      <c r="AB36">
        <v>85553.224559665003</v>
      </c>
      <c r="AC36">
        <v>79045.075980951602</v>
      </c>
      <c r="AD36">
        <v>141222.245147957</v>
      </c>
      <c r="AE36">
        <v>80247.903597759199</v>
      </c>
    </row>
    <row r="37" spans="1:31" x14ac:dyDescent="0.3">
      <c r="A37" t="s">
        <v>5</v>
      </c>
      <c r="B37" t="s">
        <v>270</v>
      </c>
      <c r="C37" t="s">
        <v>200</v>
      </c>
      <c r="D37" t="s">
        <v>271</v>
      </c>
      <c r="E37" t="s">
        <v>201</v>
      </c>
      <c r="F37">
        <v>1902846.60050499</v>
      </c>
      <c r="G37">
        <v>2457020.7644692301</v>
      </c>
      <c r="H37">
        <v>2469179.5126789599</v>
      </c>
      <c r="I37">
        <v>2405992.6542545198</v>
      </c>
      <c r="J37">
        <v>2600860.0535339802</v>
      </c>
      <c r="K37">
        <v>2609402.1893901601</v>
      </c>
      <c r="L37">
        <v>2277872.6930735302</v>
      </c>
      <c r="M37">
        <v>1907339.1760097099</v>
      </c>
      <c r="N37">
        <v>1798896.775801</v>
      </c>
      <c r="O37">
        <v>1462519.7373836201</v>
      </c>
      <c r="P37">
        <v>1610958.97363885</v>
      </c>
      <c r="Q37">
        <v>1901938.8070018799</v>
      </c>
      <c r="R37">
        <v>1786244.60483268</v>
      </c>
      <c r="S37">
        <v>1735142.05947039</v>
      </c>
      <c r="T37">
        <v>1664930.68046345</v>
      </c>
      <c r="U37">
        <v>1489619.31282887</v>
      </c>
      <c r="V37">
        <v>1647513.5362728999</v>
      </c>
      <c r="W37">
        <v>2017622.59114904</v>
      </c>
      <c r="X37">
        <v>1874223.5503567599</v>
      </c>
      <c r="Y37">
        <v>1727210.3349685399</v>
      </c>
      <c r="Z37">
        <v>1555521.8681019701</v>
      </c>
      <c r="AA37">
        <v>1614755.88704004</v>
      </c>
      <c r="AB37">
        <v>1674525.49721996</v>
      </c>
      <c r="AC37">
        <v>1374008.15454195</v>
      </c>
      <c r="AD37">
        <v>1606881.8721124199</v>
      </c>
      <c r="AE37">
        <v>1843799.8606742499</v>
      </c>
    </row>
    <row r="38" spans="1:31" x14ac:dyDescent="0.3">
      <c r="A38" t="s">
        <v>5</v>
      </c>
      <c r="B38" t="s">
        <v>272</v>
      </c>
      <c r="C38" t="s">
        <v>200</v>
      </c>
      <c r="D38" t="s">
        <v>273</v>
      </c>
      <c r="E38" t="s">
        <v>201</v>
      </c>
      <c r="F38">
        <v>6759.9418432549901</v>
      </c>
      <c r="G38">
        <v>9100.3933429150402</v>
      </c>
      <c r="H38">
        <v>10221.9320781235</v>
      </c>
      <c r="I38">
        <v>10446.975900767</v>
      </c>
      <c r="J38">
        <v>9893.6989234642497</v>
      </c>
      <c r="K38">
        <v>22201.6036477327</v>
      </c>
      <c r="L38">
        <v>26267.180912631</v>
      </c>
      <c r="M38">
        <v>61250.826991413604</v>
      </c>
      <c r="N38">
        <v>129168.203760135</v>
      </c>
      <c r="O38">
        <v>212590.65125501499</v>
      </c>
      <c r="P38">
        <v>201558.848422171</v>
      </c>
      <c r="Q38">
        <v>181076.80914714601</v>
      </c>
      <c r="R38">
        <v>80807.663263518407</v>
      </c>
      <c r="S38">
        <v>116300.16643707801</v>
      </c>
      <c r="T38">
        <v>59066.048217409203</v>
      </c>
      <c r="U38">
        <v>111492.986778672</v>
      </c>
      <c r="V38">
        <v>107482.198674894</v>
      </c>
      <c r="W38">
        <v>89222.541845949003</v>
      </c>
      <c r="X38">
        <v>106252.44238302601</v>
      </c>
      <c r="Y38">
        <v>120125.19119034</v>
      </c>
      <c r="Z38">
        <v>161726.18308200399</v>
      </c>
      <c r="AA38">
        <v>147254.80408994699</v>
      </c>
      <c r="AB38">
        <v>122816.57329951999</v>
      </c>
      <c r="AC38">
        <v>264139.18976873701</v>
      </c>
      <c r="AD38">
        <v>198528.28460515299</v>
      </c>
      <c r="AE38">
        <v>138038.53934141001</v>
      </c>
    </row>
    <row r="39" spans="1:31" x14ac:dyDescent="0.3">
      <c r="A39" t="s">
        <v>5</v>
      </c>
      <c r="B39" t="s">
        <v>274</v>
      </c>
      <c r="C39" t="s">
        <v>200</v>
      </c>
      <c r="D39" t="s">
        <v>275</v>
      </c>
      <c r="E39" t="s">
        <v>201</v>
      </c>
      <c r="F39">
        <v>29425.344914319201</v>
      </c>
      <c r="G39">
        <v>43410.289395725304</v>
      </c>
      <c r="H39">
        <v>46224.629418871496</v>
      </c>
      <c r="I39">
        <v>49284.522106909702</v>
      </c>
      <c r="J39">
        <v>44525.421160021899</v>
      </c>
      <c r="K39">
        <v>66005.131736806594</v>
      </c>
      <c r="L39">
        <v>59772.849768150503</v>
      </c>
      <c r="M39">
        <v>81265.224289257603</v>
      </c>
      <c r="N39">
        <v>134768.021119101</v>
      </c>
      <c r="O39">
        <v>179877.624383816</v>
      </c>
      <c r="P39">
        <v>169979.43061065601</v>
      </c>
      <c r="Q39">
        <v>175289.5406409</v>
      </c>
      <c r="R39">
        <v>143763.82507465899</v>
      </c>
      <c r="S39">
        <v>160645.535430135</v>
      </c>
      <c r="T39">
        <v>126666.68363875301</v>
      </c>
      <c r="U39">
        <v>138136.15127328999</v>
      </c>
      <c r="V39">
        <v>130670.420603808</v>
      </c>
      <c r="W39">
        <v>131230.310238312</v>
      </c>
      <c r="X39">
        <v>144848.45307945801</v>
      </c>
      <c r="Y39">
        <v>159925.54177104001</v>
      </c>
      <c r="Z39">
        <v>136316.35892251099</v>
      </c>
      <c r="AA39">
        <v>148493.50157995601</v>
      </c>
      <c r="AB39">
        <v>138778.524141642</v>
      </c>
      <c r="AC39">
        <v>137202.34257716901</v>
      </c>
      <c r="AD39">
        <v>133534.94841227599</v>
      </c>
      <c r="AE39">
        <v>126167.35046391199</v>
      </c>
    </row>
    <row r="40" spans="1:31" x14ac:dyDescent="0.3">
      <c r="A40" t="s">
        <v>5</v>
      </c>
      <c r="B40" t="s">
        <v>276</v>
      </c>
      <c r="C40" t="s">
        <v>200</v>
      </c>
      <c r="D40" t="s">
        <v>277</v>
      </c>
      <c r="E40" t="s">
        <v>201</v>
      </c>
      <c r="F40">
        <v>8334.3046499619195</v>
      </c>
      <c r="G40">
        <v>15344.4210745045</v>
      </c>
      <c r="H40">
        <v>15099.5494319462</v>
      </c>
      <c r="I40">
        <v>15695.5813149282</v>
      </c>
      <c r="J40">
        <v>29461.3954721476</v>
      </c>
      <c r="K40">
        <v>56936.892570084303</v>
      </c>
      <c r="L40">
        <v>49409.768829497501</v>
      </c>
      <c r="M40">
        <v>62041.253674937499</v>
      </c>
      <c r="N40">
        <v>68638.990323132602</v>
      </c>
      <c r="O40">
        <v>49407.527886885298</v>
      </c>
      <c r="P40">
        <v>66748.685529656694</v>
      </c>
      <c r="Q40">
        <v>43197.909575027101</v>
      </c>
      <c r="R40">
        <v>42827.783040504801</v>
      </c>
      <c r="S40">
        <v>60591.094669416598</v>
      </c>
      <c r="T40">
        <v>55994.468794920598</v>
      </c>
      <c r="U40">
        <v>85395.319526080901</v>
      </c>
      <c r="V40">
        <v>50856.9555690247</v>
      </c>
      <c r="W40">
        <v>21699.779541799398</v>
      </c>
      <c r="X40">
        <v>21978.7563385348</v>
      </c>
      <c r="Y40">
        <v>30938.519430712298</v>
      </c>
      <c r="Z40">
        <v>30262.117898840999</v>
      </c>
      <c r="AA40">
        <v>23359.113004273298</v>
      </c>
      <c r="AB40">
        <v>25240.593640595202</v>
      </c>
      <c r="AC40">
        <v>36381.712018366401</v>
      </c>
      <c r="AD40">
        <v>49517.2024710927</v>
      </c>
      <c r="AE40">
        <v>47640.957230707201</v>
      </c>
    </row>
    <row r="41" spans="1:31" x14ac:dyDescent="0.3">
      <c r="A41" t="s">
        <v>5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5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5</v>
      </c>
      <c r="B43" t="s">
        <v>282</v>
      </c>
      <c r="C43" t="s">
        <v>200</v>
      </c>
      <c r="D43" t="s">
        <v>283</v>
      </c>
      <c r="E43" t="s">
        <v>201</v>
      </c>
      <c r="F43">
        <v>14164.538858075701</v>
      </c>
      <c r="G43">
        <v>27934.632864598701</v>
      </c>
      <c r="H43">
        <v>50903.339622666201</v>
      </c>
      <c r="I43">
        <v>33354.719713174498</v>
      </c>
      <c r="J43">
        <v>23265.291471759901</v>
      </c>
      <c r="K43">
        <v>26194.8065135744</v>
      </c>
      <c r="L43">
        <v>28134.679867250401</v>
      </c>
      <c r="M43">
        <v>79510.350373222202</v>
      </c>
      <c r="N43">
        <v>125493.975436803</v>
      </c>
      <c r="O43">
        <v>131995.25099874401</v>
      </c>
      <c r="P43">
        <v>130736.550770224</v>
      </c>
      <c r="Q43">
        <v>228987.380672397</v>
      </c>
      <c r="R43">
        <v>122441.40560491099</v>
      </c>
      <c r="S43">
        <v>102737.799870057</v>
      </c>
      <c r="T43">
        <v>74123.416660192306</v>
      </c>
      <c r="U43">
        <v>98278.543841429302</v>
      </c>
      <c r="V43">
        <v>119121.893715321</v>
      </c>
      <c r="W43">
        <v>102171.79700841699</v>
      </c>
      <c r="X43">
        <v>126766.453063636</v>
      </c>
      <c r="Y43">
        <v>110983.195022584</v>
      </c>
      <c r="Z43">
        <v>124360.88986042399</v>
      </c>
      <c r="AA43">
        <v>171766.237366049</v>
      </c>
      <c r="AB43">
        <v>182421.522298986</v>
      </c>
      <c r="AC43">
        <v>195377.47541575201</v>
      </c>
      <c r="AD43">
        <v>204169.58653365899</v>
      </c>
      <c r="AE43">
        <v>156758.143933769</v>
      </c>
    </row>
    <row r="44" spans="1:31" x14ac:dyDescent="0.3">
      <c r="A44" t="s">
        <v>5</v>
      </c>
      <c r="B44" t="s">
        <v>284</v>
      </c>
      <c r="C44" t="s">
        <v>200</v>
      </c>
      <c r="D44" t="s">
        <v>285</v>
      </c>
      <c r="E44" t="s">
        <v>201</v>
      </c>
      <c r="F44">
        <v>3342095.8111387598</v>
      </c>
      <c r="G44">
        <v>4501104.4889144804</v>
      </c>
      <c r="H44">
        <v>4622909.2710634703</v>
      </c>
      <c r="I44">
        <v>4276623.3512444096</v>
      </c>
      <c r="J44">
        <v>4445124.9424656499</v>
      </c>
      <c r="K44">
        <v>5031252.7291868096</v>
      </c>
      <c r="L44">
        <v>4305482.1469161799</v>
      </c>
      <c r="M44">
        <v>3944400.94686379</v>
      </c>
      <c r="N44">
        <v>4432326.4481076803</v>
      </c>
      <c r="O44">
        <v>4368010.0935791899</v>
      </c>
      <c r="P44">
        <v>4608378.0191331403</v>
      </c>
      <c r="Q44">
        <v>4621237.2623603204</v>
      </c>
      <c r="R44">
        <v>4426704.58138924</v>
      </c>
      <c r="S44">
        <v>4598233.3866789797</v>
      </c>
      <c r="T44">
        <v>3548678.1680852799</v>
      </c>
      <c r="U44">
        <v>3751451.1081907898</v>
      </c>
      <c r="V44">
        <v>3875884.1387209599</v>
      </c>
      <c r="W44">
        <v>4105342.6134826802</v>
      </c>
      <c r="X44">
        <v>4025092.3132366198</v>
      </c>
      <c r="Y44">
        <v>3967973.2532466399</v>
      </c>
      <c r="Z44">
        <v>3745528.4005573401</v>
      </c>
      <c r="AA44">
        <v>3941385.7273995499</v>
      </c>
      <c r="AB44">
        <v>3924855.5515194698</v>
      </c>
      <c r="AC44">
        <v>3916363.9350409699</v>
      </c>
      <c r="AD44">
        <v>4232987.6750308396</v>
      </c>
      <c r="AE44">
        <v>4159236.3669375898</v>
      </c>
    </row>
    <row r="45" spans="1:31" x14ac:dyDescent="0.3">
      <c r="A45" t="s">
        <v>5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5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5</v>
      </c>
      <c r="B47" t="s">
        <v>290</v>
      </c>
      <c r="C47" t="s">
        <v>200</v>
      </c>
      <c r="D47" t="s">
        <v>291</v>
      </c>
      <c r="E47" t="s">
        <v>201</v>
      </c>
      <c r="F47">
        <v>379418.33122986398</v>
      </c>
      <c r="G47">
        <v>535081.22100493102</v>
      </c>
      <c r="H47">
        <v>535404.71210574498</v>
      </c>
      <c r="I47">
        <v>287819.66835959599</v>
      </c>
      <c r="J47">
        <v>450492.67441237898</v>
      </c>
      <c r="K47">
        <v>492609.12409559899</v>
      </c>
      <c r="L47">
        <v>258597.09589163199</v>
      </c>
      <c r="M47">
        <v>294785.56468597299</v>
      </c>
      <c r="N47">
        <v>263013.55707090697</v>
      </c>
      <c r="O47">
        <v>172538.750514329</v>
      </c>
      <c r="P47">
        <v>148995.766926271</v>
      </c>
      <c r="Q47">
        <v>93488.772394679298</v>
      </c>
      <c r="R47">
        <v>89651.968583882801</v>
      </c>
      <c r="S47">
        <v>99842.486088318299</v>
      </c>
      <c r="T47">
        <v>148386.838103218</v>
      </c>
      <c r="U47">
        <v>208304.321435786</v>
      </c>
      <c r="V47">
        <v>137667.29860947601</v>
      </c>
      <c r="W47">
        <v>64324.336054511601</v>
      </c>
      <c r="X47">
        <v>185805.211664348</v>
      </c>
      <c r="Y47">
        <v>380193.93443653599</v>
      </c>
      <c r="Z47">
        <v>451279.51562311599</v>
      </c>
      <c r="AA47">
        <v>479317.96233183099</v>
      </c>
      <c r="AB47">
        <v>432901.953847197</v>
      </c>
      <c r="AC47">
        <v>434400.98292317602</v>
      </c>
      <c r="AD47">
        <v>469778.07252313802</v>
      </c>
      <c r="AE47">
        <v>512608.06770853198</v>
      </c>
    </row>
    <row r="48" spans="1:31" x14ac:dyDescent="0.3">
      <c r="A48" t="s">
        <v>5</v>
      </c>
      <c r="B48" t="s">
        <v>292</v>
      </c>
      <c r="C48" t="s">
        <v>200</v>
      </c>
      <c r="D48" t="s">
        <v>293</v>
      </c>
      <c r="E48" t="s">
        <v>201</v>
      </c>
      <c r="F48">
        <v>427985.04524609703</v>
      </c>
      <c r="G48">
        <v>608862.38696906995</v>
      </c>
      <c r="H48">
        <v>603890.50290691399</v>
      </c>
      <c r="I48">
        <v>348191.15705805598</v>
      </c>
      <c r="J48">
        <v>514311.72625282302</v>
      </c>
      <c r="K48">
        <v>567741.40588120196</v>
      </c>
      <c r="L48">
        <v>325695.85337827902</v>
      </c>
      <c r="M48">
        <v>373451.66539415898</v>
      </c>
      <c r="N48">
        <v>360455.38873802603</v>
      </c>
      <c r="O48">
        <v>287353.14795186202</v>
      </c>
      <c r="P48">
        <v>270686.34556338401</v>
      </c>
      <c r="Q48">
        <v>192274.497611628</v>
      </c>
      <c r="R48">
        <v>189017.58407939601</v>
      </c>
      <c r="S48">
        <v>219678.54961267</v>
      </c>
      <c r="T48">
        <v>259983.147702697</v>
      </c>
      <c r="U48">
        <v>369982.03811543598</v>
      </c>
      <c r="V48">
        <v>304232.31858350697</v>
      </c>
      <c r="W48">
        <v>189791.428421205</v>
      </c>
      <c r="X48">
        <v>335998.76987445599</v>
      </c>
      <c r="Y48">
        <v>534181.58199706301</v>
      </c>
      <c r="Z48">
        <v>577073.95389572496</v>
      </c>
      <c r="AA48">
        <v>592380.82065252995</v>
      </c>
      <c r="AB48">
        <v>540784.128586679</v>
      </c>
      <c r="AC48">
        <v>528228.809863362</v>
      </c>
      <c r="AD48">
        <v>586639.02507035597</v>
      </c>
      <c r="AE48">
        <v>625903.58669586398</v>
      </c>
    </row>
    <row r="49" spans="1:31" x14ac:dyDescent="0.3">
      <c r="A49" t="s">
        <v>5</v>
      </c>
      <c r="B49" t="s">
        <v>294</v>
      </c>
      <c r="C49" t="s">
        <v>200</v>
      </c>
      <c r="D49" t="s">
        <v>295</v>
      </c>
      <c r="E49" t="s">
        <v>201</v>
      </c>
      <c r="F49">
        <v>42227.011614083203</v>
      </c>
      <c r="G49">
        <v>62590.514909206002</v>
      </c>
      <c r="H49">
        <v>57681.721042600897</v>
      </c>
      <c r="I49">
        <v>50090.748426234502</v>
      </c>
      <c r="J49">
        <v>52092.538656797697</v>
      </c>
      <c r="K49">
        <v>58829.997928048499</v>
      </c>
      <c r="L49">
        <v>54177.190991359399</v>
      </c>
      <c r="M49">
        <v>60483.163829215497</v>
      </c>
      <c r="N49">
        <v>73981.070672607806</v>
      </c>
      <c r="O49">
        <v>84538.967415716907</v>
      </c>
      <c r="P49">
        <v>93475.224203649894</v>
      </c>
      <c r="Q49">
        <v>78027.945951767193</v>
      </c>
      <c r="R49">
        <v>83931.926488694895</v>
      </c>
      <c r="S49">
        <v>101086.00930900199</v>
      </c>
      <c r="T49">
        <v>98360.221739293396</v>
      </c>
      <c r="U49">
        <v>136872.00957826199</v>
      </c>
      <c r="V49">
        <v>137778.247371776</v>
      </c>
      <c r="W49">
        <v>96255.382766223905</v>
      </c>
      <c r="X49">
        <v>115210.77192764</v>
      </c>
      <c r="Y49">
        <v>115705.32926301401</v>
      </c>
      <c r="Z49">
        <v>94430.772015674302</v>
      </c>
      <c r="AA49">
        <v>77177.7671582451</v>
      </c>
      <c r="AB49">
        <v>73956.718995198898</v>
      </c>
      <c r="AC49">
        <v>64553.066651988796</v>
      </c>
      <c r="AD49">
        <v>83104.733525626507</v>
      </c>
      <c r="AE49">
        <v>88197.013450255399</v>
      </c>
    </row>
    <row r="50" spans="1:31" x14ac:dyDescent="0.3">
      <c r="A50" t="s">
        <v>5</v>
      </c>
      <c r="B50" t="s">
        <v>296</v>
      </c>
      <c r="C50" t="s">
        <v>200</v>
      </c>
      <c r="D50" t="s">
        <v>297</v>
      </c>
      <c r="E50" t="s">
        <v>201</v>
      </c>
      <c r="F50">
        <v>6339.7024021495399</v>
      </c>
      <c r="G50">
        <v>11190.6510549335</v>
      </c>
      <c r="H50">
        <v>10804.069758567701</v>
      </c>
      <c r="I50">
        <v>10280.7402722262</v>
      </c>
      <c r="J50">
        <v>11726.513183646601</v>
      </c>
      <c r="K50">
        <v>16302.283857554101</v>
      </c>
      <c r="L50">
        <v>12921.5664952879</v>
      </c>
      <c r="M50">
        <v>18182.9368789703</v>
      </c>
      <c r="N50">
        <v>23460.760994511202</v>
      </c>
      <c r="O50">
        <v>30275.430021815999</v>
      </c>
      <c r="P50">
        <v>28215.3544334625</v>
      </c>
      <c r="Q50">
        <v>20757.779265181402</v>
      </c>
      <c r="R50">
        <v>15433.689006818</v>
      </c>
      <c r="S50">
        <v>18750.054215350101</v>
      </c>
      <c r="T50">
        <v>13236.0878601856</v>
      </c>
      <c r="U50">
        <v>24805.707101387699</v>
      </c>
      <c r="V50">
        <v>28786.772602254099</v>
      </c>
      <c r="W50">
        <v>29211.7096004696</v>
      </c>
      <c r="X50">
        <v>34982.786282467197</v>
      </c>
      <c r="Y50">
        <v>38282.318297512997</v>
      </c>
      <c r="Z50">
        <v>31363.666256935201</v>
      </c>
      <c r="AA50">
        <v>35885.091162453296</v>
      </c>
      <c r="AB50">
        <v>33925.455744282699</v>
      </c>
      <c r="AC50">
        <v>29274.7602881967</v>
      </c>
      <c r="AD50">
        <v>33756.219021591998</v>
      </c>
      <c r="AE50">
        <v>25098.5055370765</v>
      </c>
    </row>
    <row r="51" spans="1:31" x14ac:dyDescent="0.3">
      <c r="A51" t="s">
        <v>5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5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5</v>
      </c>
      <c r="B53" t="s">
        <v>302</v>
      </c>
      <c r="C53" t="s">
        <v>200</v>
      </c>
      <c r="D53" t="s">
        <v>303</v>
      </c>
      <c r="E53" t="s">
        <v>201</v>
      </c>
      <c r="F53">
        <v>17204.974407370799</v>
      </c>
      <c r="G53">
        <v>32542.6163769222</v>
      </c>
      <c r="H53">
        <v>40350.239206050202</v>
      </c>
      <c r="I53">
        <v>32129.4865435799</v>
      </c>
      <c r="J53">
        <v>37990.749225866501</v>
      </c>
      <c r="K53">
        <v>58046.117310153597</v>
      </c>
      <c r="L53">
        <v>66952.992918718301</v>
      </c>
      <c r="M53">
        <v>53831.275634265403</v>
      </c>
      <c r="N53">
        <v>91002.644335441597</v>
      </c>
      <c r="O53">
        <v>91188.5635175934</v>
      </c>
      <c r="P53">
        <v>68141.0071828691</v>
      </c>
      <c r="Q53">
        <v>58597.8188794124</v>
      </c>
      <c r="R53">
        <v>31302.836609285099</v>
      </c>
      <c r="S53">
        <v>50324.934529374303</v>
      </c>
      <c r="T53">
        <v>26201.259130987</v>
      </c>
      <c r="U53">
        <v>29420.643284706701</v>
      </c>
      <c r="V53">
        <v>28419.861059564399</v>
      </c>
      <c r="W53">
        <v>17495.920273091</v>
      </c>
      <c r="X53">
        <v>22767.6225479643</v>
      </c>
      <c r="Y53">
        <v>24624.745911095499</v>
      </c>
      <c r="Z53">
        <v>26500.319214683001</v>
      </c>
      <c r="AA53">
        <v>23893.738042114899</v>
      </c>
      <c r="AB53">
        <v>22513.7141634531</v>
      </c>
      <c r="AC53">
        <v>36895.314366578197</v>
      </c>
      <c r="AD53">
        <v>33271.8012847887</v>
      </c>
      <c r="AE53">
        <v>12802.0474509458</v>
      </c>
    </row>
    <row r="54" spans="1:31" x14ac:dyDescent="0.3">
      <c r="A54" t="s">
        <v>5</v>
      </c>
      <c r="B54" t="s">
        <v>304</v>
      </c>
      <c r="C54" t="s">
        <v>200</v>
      </c>
      <c r="D54" t="s">
        <v>305</v>
      </c>
      <c r="E54" t="s">
        <v>201</v>
      </c>
      <c r="F54">
        <v>43419.356221070499</v>
      </c>
      <c r="G54">
        <v>73251.045834961595</v>
      </c>
      <c r="H54">
        <v>93137.951392043105</v>
      </c>
      <c r="I54">
        <v>70213.184556053602</v>
      </c>
      <c r="J54">
        <v>98341.281030940198</v>
      </c>
      <c r="K54">
        <v>148640.512934764</v>
      </c>
      <c r="L54">
        <v>142830.04509512099</v>
      </c>
      <c r="M54">
        <v>108373.166692798</v>
      </c>
      <c r="N54">
        <v>177655.84814915201</v>
      </c>
      <c r="O54">
        <v>198891.85154939</v>
      </c>
      <c r="P54">
        <v>147170.099693292</v>
      </c>
      <c r="Q54">
        <v>122973.261096273</v>
      </c>
      <c r="R54">
        <v>92179.275727126296</v>
      </c>
      <c r="S54">
        <v>135215.94878624001</v>
      </c>
      <c r="T54">
        <v>72536.226957490901</v>
      </c>
      <c r="U54">
        <v>95274.400178640601</v>
      </c>
      <c r="V54">
        <v>88244.760085886606</v>
      </c>
      <c r="W54">
        <v>49199.1552888035</v>
      </c>
      <c r="X54">
        <v>78654.1393346072</v>
      </c>
      <c r="Y54">
        <v>72092.409388859407</v>
      </c>
      <c r="Z54">
        <v>79475.817043598698</v>
      </c>
      <c r="AA54">
        <v>71872.737222673895</v>
      </c>
      <c r="AB54">
        <v>78965.639497329001</v>
      </c>
      <c r="AC54">
        <v>116196.300350106</v>
      </c>
      <c r="AD54">
        <v>110600.687663098</v>
      </c>
      <c r="AE54">
        <v>91321.881938905295</v>
      </c>
    </row>
    <row r="55" spans="1:31" x14ac:dyDescent="0.3">
      <c r="A55" t="s">
        <v>5</v>
      </c>
      <c r="B55" t="s">
        <v>306</v>
      </c>
      <c r="C55" t="s">
        <v>200</v>
      </c>
      <c r="D55" t="s">
        <v>307</v>
      </c>
      <c r="E55" t="s">
        <v>201</v>
      </c>
      <c r="F55">
        <v>26214.3818136997</v>
      </c>
      <c r="G55">
        <v>40708.4294580395</v>
      </c>
      <c r="H55">
        <v>52787.712185992998</v>
      </c>
      <c r="I55">
        <v>38083.698012473702</v>
      </c>
      <c r="J55">
        <v>60350.531805073697</v>
      </c>
      <c r="K55">
        <v>90594.395624610799</v>
      </c>
      <c r="L55">
        <v>75877.052176402794</v>
      </c>
      <c r="M55">
        <v>54541.891058532703</v>
      </c>
      <c r="N55">
        <v>86653.203813710104</v>
      </c>
      <c r="O55">
        <v>107703.288031797</v>
      </c>
      <c r="P55">
        <v>79029.092510422794</v>
      </c>
      <c r="Q55">
        <v>64375.442216860698</v>
      </c>
      <c r="R55">
        <v>60876.439117841197</v>
      </c>
      <c r="S55">
        <v>84891.014256866096</v>
      </c>
      <c r="T55">
        <v>46334.967826503897</v>
      </c>
      <c r="U55">
        <v>65853.756893933896</v>
      </c>
      <c r="V55">
        <v>59824.899026322099</v>
      </c>
      <c r="W55">
        <v>31703.2350157125</v>
      </c>
      <c r="X55">
        <v>55886.516786642896</v>
      </c>
      <c r="Y55">
        <v>47467.663477763897</v>
      </c>
      <c r="Z55">
        <v>52975.497828915701</v>
      </c>
      <c r="AA55">
        <v>47978.999180559003</v>
      </c>
      <c r="AB55">
        <v>56451.925333875799</v>
      </c>
      <c r="AC55">
        <v>79300.985983527702</v>
      </c>
      <c r="AD55">
        <v>77328.8863783095</v>
      </c>
      <c r="AE55">
        <v>78519.834487959495</v>
      </c>
    </row>
    <row r="56" spans="1:31" x14ac:dyDescent="0.3">
      <c r="A56" t="s">
        <v>5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5</v>
      </c>
      <c r="B57" t="s">
        <v>310</v>
      </c>
      <c r="C57" t="s">
        <v>200</v>
      </c>
      <c r="D57" t="s">
        <v>311</v>
      </c>
      <c r="E57" t="s">
        <v>201</v>
      </c>
      <c r="F57">
        <v>3778415.1610348201</v>
      </c>
      <c r="G57">
        <v>5125311.2969580498</v>
      </c>
      <c r="H57">
        <v>5241899.3234023303</v>
      </c>
      <c r="I57">
        <v>4640510.0896174004</v>
      </c>
      <c r="J57">
        <v>4988898.0641906299</v>
      </c>
      <c r="K57">
        <v>5655931.0276381001</v>
      </c>
      <c r="L57">
        <v>4680587.7691239603</v>
      </c>
      <c r="M57">
        <v>4379893.8659328902</v>
      </c>
      <c r="N57">
        <v>4861420.82716884</v>
      </c>
      <c r="O57">
        <v>4704770.7694179397</v>
      </c>
      <c r="P57">
        <v>4945813.0502261799</v>
      </c>
      <c r="Q57">
        <v>4856709.6695469804</v>
      </c>
      <c r="R57">
        <v>4658549.9485091399</v>
      </c>
      <c r="S57">
        <v>4878503.0309610702</v>
      </c>
      <c r="T57">
        <v>3864655.7845828999</v>
      </c>
      <c r="U57">
        <v>4206828.4658323098</v>
      </c>
      <c r="V57">
        <v>4230973.4128734898</v>
      </c>
      <c r="W57">
        <v>4316833.8214456895</v>
      </c>
      <c r="X57">
        <v>4383069.8394496096</v>
      </c>
      <c r="Y57">
        <v>4533093.3546744203</v>
      </c>
      <c r="Z57">
        <v>4352864.4723519003</v>
      </c>
      <c r="AA57">
        <v>4557125.66105635</v>
      </c>
      <c r="AB57">
        <v>4490880.2737467401</v>
      </c>
      <c r="AC57">
        <v>4480974.4569226997</v>
      </c>
      <c r="AD57">
        <v>4869143.90257229</v>
      </c>
      <c r="AE57">
        <v>4832780.9108641604</v>
      </c>
    </row>
    <row r="58" spans="1:31" x14ac:dyDescent="0.3">
      <c r="A58" t="s">
        <v>5</v>
      </c>
      <c r="B58" t="s">
        <v>312</v>
      </c>
      <c r="C58" t="s">
        <v>200</v>
      </c>
      <c r="D58" t="s">
        <v>313</v>
      </c>
      <c r="E58" t="s">
        <v>201</v>
      </c>
      <c r="F58">
        <v>3778415.1610348201</v>
      </c>
      <c r="G58">
        <v>5125311.2969580498</v>
      </c>
      <c r="H58">
        <v>5241899.3234023303</v>
      </c>
      <c r="I58">
        <v>4640510.0896174004</v>
      </c>
      <c r="J58">
        <v>4988898.0641906299</v>
      </c>
      <c r="K58">
        <v>5655931.0276381001</v>
      </c>
      <c r="L58">
        <v>4680587.7691239603</v>
      </c>
      <c r="M58">
        <v>4379893.8659328902</v>
      </c>
      <c r="N58">
        <v>4861420.82716884</v>
      </c>
      <c r="O58">
        <v>4704770.7694179397</v>
      </c>
      <c r="P58">
        <v>4945813.0502261799</v>
      </c>
      <c r="Q58">
        <v>4856709.6695469804</v>
      </c>
      <c r="R58">
        <v>4658549.9485091399</v>
      </c>
      <c r="S58">
        <v>4878503.0309610702</v>
      </c>
      <c r="T58">
        <v>3864655.7845828999</v>
      </c>
      <c r="U58">
        <v>4206828.4658323098</v>
      </c>
      <c r="V58">
        <v>4230973.4128734898</v>
      </c>
      <c r="W58">
        <v>4316833.8214456895</v>
      </c>
      <c r="X58">
        <v>4383069.8394496096</v>
      </c>
      <c r="Y58">
        <v>4533093.3546744203</v>
      </c>
      <c r="Z58">
        <v>4352864.4723519003</v>
      </c>
      <c r="AA58">
        <v>4557125.66105635</v>
      </c>
      <c r="AB58">
        <v>4490880.2737467401</v>
      </c>
      <c r="AC58">
        <v>4480974.4569226997</v>
      </c>
      <c r="AD58">
        <v>4869143.90257229</v>
      </c>
      <c r="AE58">
        <v>4832780.9108641604</v>
      </c>
    </row>
    <row r="59" spans="1:31" x14ac:dyDescent="0.3">
      <c r="A59" t="s">
        <v>5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7</v>
      </c>
      <c r="B2" t="s">
        <v>197</v>
      </c>
      <c r="C2" t="s">
        <v>200</v>
      </c>
      <c r="D2" t="s">
        <v>198</v>
      </c>
      <c r="E2" t="s">
        <v>201</v>
      </c>
      <c r="F2">
        <v>74700.125516999993</v>
      </c>
      <c r="G2">
        <v>75688.600928999993</v>
      </c>
      <c r="H2">
        <v>79421.555651000002</v>
      </c>
      <c r="I2">
        <v>89095.454507000002</v>
      </c>
      <c r="J2">
        <v>92063.778153000007</v>
      </c>
      <c r="K2">
        <v>84679.000495999993</v>
      </c>
      <c r="L2">
        <v>86226.009214999998</v>
      </c>
      <c r="M2">
        <v>89921.385475999996</v>
      </c>
      <c r="N2">
        <v>77850.946406999996</v>
      </c>
      <c r="O2">
        <v>70238.747399999993</v>
      </c>
      <c r="P2">
        <v>66252.288505000004</v>
      </c>
      <c r="Q2">
        <v>56662.764537000003</v>
      </c>
      <c r="R2">
        <v>54551.965300999997</v>
      </c>
      <c r="S2">
        <v>52820.076521000003</v>
      </c>
      <c r="T2">
        <v>51914.607549</v>
      </c>
      <c r="U2">
        <v>49462.589593999997</v>
      </c>
      <c r="V2">
        <v>46028.031882000003</v>
      </c>
      <c r="W2">
        <v>48655.874961000001</v>
      </c>
      <c r="X2">
        <v>48780.760343000002</v>
      </c>
      <c r="Y2">
        <v>46599.405699000003</v>
      </c>
      <c r="Z2">
        <v>47271.600273999997</v>
      </c>
      <c r="AA2">
        <v>47077.885911999998</v>
      </c>
      <c r="AB2">
        <v>51711.818758000001</v>
      </c>
      <c r="AC2">
        <v>47334.326894999998</v>
      </c>
      <c r="AD2">
        <v>47445.360056999998</v>
      </c>
      <c r="AE2">
        <v>44562.478918000001</v>
      </c>
      <c r="AF2">
        <v>48713.744392000001</v>
      </c>
    </row>
    <row r="3" spans="1:32" x14ac:dyDescent="0.3">
      <c r="A3" t="s">
        <v>7</v>
      </c>
      <c r="B3" t="s">
        <v>202</v>
      </c>
      <c r="C3" t="s">
        <v>200</v>
      </c>
      <c r="D3" t="s">
        <v>203</v>
      </c>
      <c r="E3" t="s">
        <v>201</v>
      </c>
      <c r="F3">
        <v>1800</v>
      </c>
      <c r="G3">
        <v>2200</v>
      </c>
      <c r="H3">
        <v>2500</v>
      </c>
      <c r="I3">
        <v>2600</v>
      </c>
      <c r="J3">
        <v>2800</v>
      </c>
      <c r="K3">
        <v>3000</v>
      </c>
      <c r="L3">
        <v>3300</v>
      </c>
      <c r="M3">
        <v>3200</v>
      </c>
      <c r="N3">
        <v>3000</v>
      </c>
      <c r="O3">
        <v>3000</v>
      </c>
      <c r="P3">
        <v>3100</v>
      </c>
      <c r="Q3">
        <v>3500</v>
      </c>
      <c r="R3">
        <v>3600</v>
      </c>
      <c r="S3">
        <v>3700</v>
      </c>
      <c r="T3">
        <v>3300</v>
      </c>
      <c r="U3">
        <v>3300</v>
      </c>
      <c r="V3">
        <v>3500</v>
      </c>
      <c r="W3">
        <v>3600</v>
      </c>
      <c r="X3">
        <v>3800</v>
      </c>
      <c r="Y3">
        <v>3900</v>
      </c>
      <c r="Z3">
        <v>2500</v>
      </c>
      <c r="AA3">
        <v>2500</v>
      </c>
      <c r="AB3">
        <v>2500</v>
      </c>
      <c r="AC3">
        <v>2500</v>
      </c>
      <c r="AD3">
        <v>2600</v>
      </c>
      <c r="AE3">
        <v>2500</v>
      </c>
      <c r="AF3">
        <v>2600</v>
      </c>
    </row>
    <row r="4" spans="1:32" x14ac:dyDescent="0.3">
      <c r="A4" t="s">
        <v>7</v>
      </c>
      <c r="B4" t="s">
        <v>204</v>
      </c>
      <c r="C4" t="s">
        <v>200</v>
      </c>
      <c r="D4" t="s">
        <v>205</v>
      </c>
      <c r="E4" t="s">
        <v>201</v>
      </c>
      <c r="F4">
        <v>1079599.999996</v>
      </c>
      <c r="G4">
        <v>1249300.000004</v>
      </c>
      <c r="H4">
        <v>1482800</v>
      </c>
      <c r="I4">
        <v>1745200.000001</v>
      </c>
      <c r="J4">
        <v>1987600.000002</v>
      </c>
      <c r="K4">
        <v>2236800.000002</v>
      </c>
      <c r="L4">
        <v>2435499.9999990002</v>
      </c>
      <c r="M4">
        <v>2538499.9999990002</v>
      </c>
      <c r="N4">
        <v>2521600</v>
      </c>
      <c r="O4">
        <v>2562799.9999990002</v>
      </c>
      <c r="P4">
        <v>2743100</v>
      </c>
      <c r="Q4">
        <v>2819299.9999990002</v>
      </c>
      <c r="R4">
        <v>2823800</v>
      </c>
      <c r="S4">
        <v>2836800</v>
      </c>
      <c r="T4">
        <v>2421500.000002</v>
      </c>
      <c r="U4">
        <v>2350600.0000009998</v>
      </c>
      <c r="V4">
        <v>2291499.9999990002</v>
      </c>
      <c r="W4">
        <v>2395500</v>
      </c>
      <c r="X4">
        <v>2453900.0000009998</v>
      </c>
      <c r="Y4">
        <v>2481299.9999990002</v>
      </c>
      <c r="Z4">
        <v>2449099.999996</v>
      </c>
      <c r="AA4">
        <v>2448000</v>
      </c>
      <c r="AB4">
        <v>2418200.0000009998</v>
      </c>
      <c r="AC4">
        <v>2395099.9999970002</v>
      </c>
      <c r="AD4">
        <v>2507300.000002</v>
      </c>
      <c r="AE4">
        <v>2396200.000002</v>
      </c>
      <c r="AF4">
        <v>2453800.0000009998</v>
      </c>
    </row>
    <row r="5" spans="1:32" x14ac:dyDescent="0.3">
      <c r="A5" t="s">
        <v>7</v>
      </c>
      <c r="B5" t="s">
        <v>206</v>
      </c>
      <c r="C5" t="s">
        <v>200</v>
      </c>
      <c r="D5" t="s">
        <v>207</v>
      </c>
      <c r="E5" t="s">
        <v>201</v>
      </c>
      <c r="F5">
        <v>48899.999999</v>
      </c>
      <c r="G5">
        <v>58899.999999</v>
      </c>
      <c r="H5">
        <v>71700.000000999993</v>
      </c>
      <c r="I5">
        <v>83099.999997999999</v>
      </c>
      <c r="J5">
        <v>95900.000002000001</v>
      </c>
      <c r="K5">
        <v>109200.00000099999</v>
      </c>
      <c r="L5">
        <v>120400</v>
      </c>
      <c r="M5">
        <v>122200</v>
      </c>
      <c r="N5">
        <v>120399.99999900001</v>
      </c>
      <c r="O5">
        <v>122899.99999900001</v>
      </c>
      <c r="P5">
        <v>133600.00000100001</v>
      </c>
      <c r="Q5">
        <v>142299.99999899999</v>
      </c>
      <c r="R5">
        <v>145900.00000100001</v>
      </c>
      <c r="S5">
        <v>148200.00000100001</v>
      </c>
      <c r="T5">
        <v>128900</v>
      </c>
      <c r="U5">
        <v>126600.00000099999</v>
      </c>
      <c r="V5">
        <v>128399.99999900001</v>
      </c>
      <c r="W5">
        <v>132200</v>
      </c>
      <c r="X5">
        <v>134500</v>
      </c>
      <c r="Y5">
        <v>137900.00000100001</v>
      </c>
      <c r="Z5">
        <v>113899.999998</v>
      </c>
      <c r="AA5">
        <v>113900</v>
      </c>
      <c r="AB5">
        <v>112800</v>
      </c>
      <c r="AC5">
        <v>113000</v>
      </c>
      <c r="AD5">
        <v>118600</v>
      </c>
      <c r="AE5">
        <v>113500.00000099999</v>
      </c>
      <c r="AF5">
        <v>117100.00000099999</v>
      </c>
    </row>
    <row r="6" spans="1:32" x14ac:dyDescent="0.3">
      <c r="A6" t="s">
        <v>7</v>
      </c>
      <c r="B6" t="s">
        <v>208</v>
      </c>
      <c r="C6" t="s">
        <v>200</v>
      </c>
      <c r="D6" t="s">
        <v>209</v>
      </c>
      <c r="E6" t="s">
        <v>201</v>
      </c>
      <c r="F6">
        <v>20693.215984999999</v>
      </c>
      <c r="G6">
        <v>23711.088785</v>
      </c>
      <c r="H6">
        <v>27008.393413000002</v>
      </c>
      <c r="I6">
        <v>29248.332495999999</v>
      </c>
      <c r="J6">
        <v>32254.604202999999</v>
      </c>
      <c r="K6">
        <v>33975.997207</v>
      </c>
      <c r="L6">
        <v>37077.425965000002</v>
      </c>
      <c r="M6">
        <v>36647.917630999997</v>
      </c>
      <c r="N6">
        <v>34565.381686000001</v>
      </c>
      <c r="O6">
        <v>34841.662487000001</v>
      </c>
      <c r="P6">
        <v>37773.786407</v>
      </c>
      <c r="Q6">
        <v>39134.474785999999</v>
      </c>
      <c r="R6">
        <v>40307.851091999997</v>
      </c>
      <c r="S6">
        <v>40899.011642999998</v>
      </c>
      <c r="T6">
        <v>34530.626866999999</v>
      </c>
      <c r="U6">
        <v>33175.643871</v>
      </c>
      <c r="V6">
        <v>34197.804237999997</v>
      </c>
      <c r="W6">
        <v>33800.771743999998</v>
      </c>
      <c r="X6">
        <v>33309.391220999998</v>
      </c>
      <c r="Y6">
        <v>33292.168540999999</v>
      </c>
      <c r="Z6">
        <v>24718.876684999999</v>
      </c>
      <c r="AA6">
        <v>24530.442631999998</v>
      </c>
      <c r="AB6">
        <v>24422.094055000001</v>
      </c>
      <c r="AC6">
        <v>24466.868369</v>
      </c>
      <c r="AD6">
        <v>25672.85281</v>
      </c>
      <c r="AE6">
        <v>24481.007032000001</v>
      </c>
      <c r="AF6">
        <v>24768.803324</v>
      </c>
    </row>
    <row r="7" spans="1:32" x14ac:dyDescent="0.3">
      <c r="A7" t="s">
        <v>7</v>
      </c>
      <c r="B7" t="s">
        <v>210</v>
      </c>
      <c r="C7" t="s">
        <v>200</v>
      </c>
      <c r="D7" t="s">
        <v>211</v>
      </c>
      <c r="E7" t="s">
        <v>201</v>
      </c>
      <c r="F7">
        <v>53070.300102000001</v>
      </c>
      <c r="G7">
        <v>60429.540779000003</v>
      </c>
      <c r="H7">
        <v>70906.690539000003</v>
      </c>
      <c r="I7">
        <v>80196.608353999996</v>
      </c>
      <c r="J7">
        <v>90268.287643000003</v>
      </c>
      <c r="K7">
        <v>98492.528627000007</v>
      </c>
      <c r="L7">
        <v>107086.764043</v>
      </c>
      <c r="M7">
        <v>113877.22650999999</v>
      </c>
      <c r="N7">
        <v>115907.976394</v>
      </c>
      <c r="O7">
        <v>117779.81426100001</v>
      </c>
      <c r="P7">
        <v>124168.210938</v>
      </c>
      <c r="Q7">
        <v>126406.208176</v>
      </c>
      <c r="R7">
        <v>124099.985143</v>
      </c>
      <c r="S7">
        <v>123755.881806</v>
      </c>
      <c r="T7">
        <v>107022.812311</v>
      </c>
      <c r="U7">
        <v>104303.309204</v>
      </c>
      <c r="V7">
        <v>96057.006324000002</v>
      </c>
      <c r="W7">
        <v>98153.542470999993</v>
      </c>
      <c r="X7">
        <v>101139.718752</v>
      </c>
      <c r="Y7">
        <v>99821.034612000003</v>
      </c>
      <c r="Z7">
        <v>68461.171316000007</v>
      </c>
      <c r="AA7">
        <v>68347.389171000003</v>
      </c>
      <c r="AB7">
        <v>66779.700555999996</v>
      </c>
      <c r="AC7">
        <v>65080.889883000003</v>
      </c>
      <c r="AD7">
        <v>68187.742817000006</v>
      </c>
      <c r="AE7">
        <v>64463.463642000002</v>
      </c>
      <c r="AF7">
        <v>64662.955625000002</v>
      </c>
    </row>
    <row r="8" spans="1:32" x14ac:dyDescent="0.3">
      <c r="A8" t="s">
        <v>7</v>
      </c>
      <c r="B8" t="s">
        <v>212</v>
      </c>
      <c r="C8" t="s">
        <v>200</v>
      </c>
      <c r="D8" t="s">
        <v>213</v>
      </c>
      <c r="E8" t="s">
        <v>201</v>
      </c>
      <c r="F8">
        <v>18600</v>
      </c>
      <c r="G8">
        <v>24800</v>
      </c>
      <c r="H8">
        <v>32200</v>
      </c>
      <c r="I8">
        <v>38500</v>
      </c>
      <c r="J8">
        <v>46500</v>
      </c>
      <c r="K8">
        <v>55000</v>
      </c>
      <c r="L8">
        <v>61900</v>
      </c>
      <c r="M8">
        <v>62700</v>
      </c>
      <c r="N8">
        <v>61300</v>
      </c>
      <c r="O8">
        <v>63000</v>
      </c>
      <c r="P8">
        <v>69500</v>
      </c>
      <c r="Q8">
        <v>73600</v>
      </c>
      <c r="R8">
        <v>74600</v>
      </c>
      <c r="S8">
        <v>74500</v>
      </c>
      <c r="T8">
        <v>63400</v>
      </c>
      <c r="U8">
        <v>59500</v>
      </c>
      <c r="V8">
        <v>60000</v>
      </c>
      <c r="W8">
        <v>61100</v>
      </c>
      <c r="X8">
        <v>61900</v>
      </c>
      <c r="Y8">
        <v>64000</v>
      </c>
      <c r="Z8">
        <v>21300</v>
      </c>
      <c r="AA8">
        <v>21300</v>
      </c>
      <c r="AB8">
        <v>21100</v>
      </c>
      <c r="AC8">
        <v>21200</v>
      </c>
      <c r="AD8">
        <v>22300</v>
      </c>
      <c r="AE8">
        <v>21400</v>
      </c>
      <c r="AF8">
        <v>22100</v>
      </c>
    </row>
    <row r="9" spans="1:32" x14ac:dyDescent="0.3">
      <c r="A9" t="s">
        <v>7</v>
      </c>
      <c r="B9" t="s">
        <v>214</v>
      </c>
      <c r="C9" t="s">
        <v>200</v>
      </c>
      <c r="D9" t="s">
        <v>215</v>
      </c>
      <c r="E9" t="s">
        <v>201</v>
      </c>
      <c r="F9">
        <v>83533.493000000002</v>
      </c>
      <c r="G9">
        <v>101277.377375</v>
      </c>
      <c r="H9">
        <v>121001.396985</v>
      </c>
      <c r="I9">
        <v>133701.43275499999</v>
      </c>
      <c r="J9">
        <v>150713.048083</v>
      </c>
      <c r="K9">
        <v>159478.906969</v>
      </c>
      <c r="L9">
        <v>180745.47222200001</v>
      </c>
      <c r="M9">
        <v>184774.31481000001</v>
      </c>
      <c r="N9">
        <v>184068.77588599999</v>
      </c>
      <c r="O9">
        <v>192173.10930700001</v>
      </c>
      <c r="P9">
        <v>214345.13680400001</v>
      </c>
      <c r="Q9">
        <v>220757.27371499999</v>
      </c>
      <c r="R9">
        <v>233692.28330400001</v>
      </c>
      <c r="S9">
        <v>231419.96022000001</v>
      </c>
      <c r="T9">
        <v>184205.82770600001</v>
      </c>
      <c r="U9">
        <v>170139.22476000001</v>
      </c>
      <c r="V9">
        <v>173842.93819099999</v>
      </c>
      <c r="W9">
        <v>179898.36979299999</v>
      </c>
      <c r="X9">
        <v>184442.14275599999</v>
      </c>
      <c r="Y9">
        <v>193263.879759</v>
      </c>
      <c r="Z9">
        <v>110392.531607</v>
      </c>
      <c r="AA9">
        <v>109276.761209</v>
      </c>
      <c r="AB9">
        <v>109144.198097</v>
      </c>
      <c r="AC9">
        <v>108957.752522</v>
      </c>
      <c r="AD9">
        <v>117545.276337</v>
      </c>
      <c r="AE9">
        <v>108465.503491</v>
      </c>
      <c r="AF9">
        <v>113359.46971400001</v>
      </c>
    </row>
    <row r="10" spans="1:32" x14ac:dyDescent="0.3">
      <c r="A10" t="s">
        <v>7</v>
      </c>
      <c r="B10" t="s">
        <v>216</v>
      </c>
      <c r="C10" t="s">
        <v>200</v>
      </c>
      <c r="D10" t="s">
        <v>217</v>
      </c>
      <c r="E10" t="s">
        <v>201</v>
      </c>
      <c r="F10">
        <v>126883.205176</v>
      </c>
      <c r="G10">
        <v>157592.54619699999</v>
      </c>
      <c r="H10">
        <v>195007.86933099999</v>
      </c>
      <c r="I10">
        <v>225446.71258299999</v>
      </c>
      <c r="J10">
        <v>261669.090386</v>
      </c>
      <c r="K10">
        <v>300397.176943</v>
      </c>
      <c r="L10">
        <v>335143.188433</v>
      </c>
      <c r="M10">
        <v>340912.28563400003</v>
      </c>
      <c r="N10">
        <v>334251.14486300002</v>
      </c>
      <c r="O10">
        <v>342508.12323500001</v>
      </c>
      <c r="P10">
        <v>375205.92623400001</v>
      </c>
      <c r="Q10">
        <v>396337.80899300001</v>
      </c>
      <c r="R10">
        <v>400178.64348500001</v>
      </c>
      <c r="S10">
        <v>399023.71963900002</v>
      </c>
      <c r="T10">
        <v>340371.21324000001</v>
      </c>
      <c r="U10">
        <v>320853.41072799999</v>
      </c>
      <c r="V10">
        <v>321077.98291600001</v>
      </c>
      <c r="W10">
        <v>329640.784507</v>
      </c>
      <c r="X10">
        <v>335841.15756299999</v>
      </c>
      <c r="Y10">
        <v>346627.11843099998</v>
      </c>
      <c r="Z10">
        <v>195935.30746700001</v>
      </c>
      <c r="AA10">
        <v>195939.94061399999</v>
      </c>
      <c r="AB10">
        <v>194158.685948</v>
      </c>
      <c r="AC10">
        <v>194724.78833099999</v>
      </c>
      <c r="AD10">
        <v>204602.19754200001</v>
      </c>
      <c r="AE10">
        <v>195712.94705399999</v>
      </c>
      <c r="AF10">
        <v>202701.66720500001</v>
      </c>
    </row>
    <row r="11" spans="1:32" x14ac:dyDescent="0.3">
      <c r="A11" t="s">
        <v>7</v>
      </c>
      <c r="B11" t="s">
        <v>218</v>
      </c>
      <c r="C11" t="s">
        <v>200</v>
      </c>
      <c r="D11" t="s">
        <v>219</v>
      </c>
      <c r="E11" t="s">
        <v>201</v>
      </c>
      <c r="F11">
        <v>43349.712176000001</v>
      </c>
      <c r="G11">
        <v>56315.168822</v>
      </c>
      <c r="H11">
        <v>74006.472345999995</v>
      </c>
      <c r="I11">
        <v>91745.279827999999</v>
      </c>
      <c r="J11">
        <v>110956.04230299999</v>
      </c>
      <c r="K11">
        <v>140918.269974</v>
      </c>
      <c r="L11">
        <v>154397.71621099999</v>
      </c>
      <c r="M11">
        <v>156137.97082399999</v>
      </c>
      <c r="N11">
        <v>150182.36897700001</v>
      </c>
      <c r="O11">
        <v>150335.013928</v>
      </c>
      <c r="P11">
        <v>160860.78943</v>
      </c>
      <c r="Q11">
        <v>175580.535278</v>
      </c>
      <c r="R11">
        <v>166486.360181</v>
      </c>
      <c r="S11">
        <v>167603.75941900001</v>
      </c>
      <c r="T11">
        <v>156165.385534</v>
      </c>
      <c r="U11">
        <v>150714.18596800001</v>
      </c>
      <c r="V11">
        <v>147235.04472500001</v>
      </c>
      <c r="W11">
        <v>149742.41471400001</v>
      </c>
      <c r="X11">
        <v>151399.014807</v>
      </c>
      <c r="Y11">
        <v>153363.23867200001</v>
      </c>
      <c r="Z11">
        <v>85542.775859999994</v>
      </c>
      <c r="AA11">
        <v>86663.179405000003</v>
      </c>
      <c r="AB11">
        <v>85014.487850999998</v>
      </c>
      <c r="AC11">
        <v>85767.035808999994</v>
      </c>
      <c r="AD11">
        <v>87056.921205000006</v>
      </c>
      <c r="AE11">
        <v>87247.443562999993</v>
      </c>
      <c r="AF11">
        <v>89342.197490999999</v>
      </c>
    </row>
    <row r="12" spans="1:32" x14ac:dyDescent="0.3">
      <c r="A12" t="s">
        <v>7</v>
      </c>
      <c r="B12" t="s">
        <v>220</v>
      </c>
      <c r="C12" t="s">
        <v>200</v>
      </c>
      <c r="D12" t="s">
        <v>221</v>
      </c>
      <c r="E12" t="s">
        <v>201</v>
      </c>
      <c r="F12">
        <v>34977.746307000001</v>
      </c>
      <c r="G12">
        <v>41473.006649000003</v>
      </c>
      <c r="H12">
        <v>49045.614216000002</v>
      </c>
      <c r="I12">
        <v>55098.649507000002</v>
      </c>
      <c r="J12">
        <v>63500.071112999998</v>
      </c>
      <c r="K12">
        <v>72059.606526999996</v>
      </c>
      <c r="L12">
        <v>78793.350999999995</v>
      </c>
      <c r="M12">
        <v>77494.593126000007</v>
      </c>
      <c r="N12">
        <v>76006.028160999995</v>
      </c>
      <c r="O12">
        <v>79480.198405999996</v>
      </c>
      <c r="P12">
        <v>81950.919118000005</v>
      </c>
      <c r="Q12">
        <v>86801.673729000002</v>
      </c>
      <c r="R12">
        <v>90862.385678000006</v>
      </c>
      <c r="S12">
        <v>88985.139626000004</v>
      </c>
      <c r="T12">
        <v>76992.874570999993</v>
      </c>
      <c r="U12">
        <v>74629.547433</v>
      </c>
      <c r="V12">
        <v>75993.861669999998</v>
      </c>
      <c r="W12">
        <v>78418.381011000005</v>
      </c>
      <c r="X12">
        <v>80487.159352999995</v>
      </c>
      <c r="Y12">
        <v>84895.949601</v>
      </c>
      <c r="Z12">
        <v>77914.516571999993</v>
      </c>
      <c r="AA12">
        <v>77911.291773000004</v>
      </c>
      <c r="AB12">
        <v>78433.283672000005</v>
      </c>
      <c r="AC12">
        <v>78726.716973999995</v>
      </c>
      <c r="AD12">
        <v>81955.439843</v>
      </c>
      <c r="AE12">
        <v>78983.178408000007</v>
      </c>
      <c r="AF12">
        <v>82472.016476000004</v>
      </c>
    </row>
    <row r="13" spans="1:32" x14ac:dyDescent="0.3">
      <c r="A13" t="s">
        <v>7</v>
      </c>
      <c r="B13" t="s">
        <v>222</v>
      </c>
      <c r="C13" t="s">
        <v>200</v>
      </c>
      <c r="D13" t="s">
        <v>223</v>
      </c>
      <c r="E13" t="s">
        <v>201</v>
      </c>
      <c r="F13">
        <v>74684.334273</v>
      </c>
      <c r="G13">
        <v>79291.270136000006</v>
      </c>
      <c r="H13">
        <v>89139.875759999995</v>
      </c>
      <c r="I13">
        <v>102452.303595</v>
      </c>
      <c r="J13">
        <v>110162.90431100001</v>
      </c>
      <c r="K13">
        <v>121536.370389</v>
      </c>
      <c r="L13">
        <v>126150.250934</v>
      </c>
      <c r="M13">
        <v>135685.92466799999</v>
      </c>
      <c r="N13">
        <v>127835.264174</v>
      </c>
      <c r="O13">
        <v>134548.72213499999</v>
      </c>
      <c r="P13">
        <v>144359.89804100001</v>
      </c>
      <c r="Q13">
        <v>147011.64797600001</v>
      </c>
      <c r="R13">
        <v>144390.793879</v>
      </c>
      <c r="S13">
        <v>150019.51567699999</v>
      </c>
      <c r="T13">
        <v>132264.04889999999</v>
      </c>
      <c r="U13">
        <v>126808.489554</v>
      </c>
      <c r="V13">
        <v>121459.05547599999</v>
      </c>
      <c r="W13">
        <v>129364.515782</v>
      </c>
      <c r="X13">
        <v>132543.34877300001</v>
      </c>
      <c r="Y13">
        <v>132870.82861</v>
      </c>
      <c r="Z13">
        <v>211170.68327499999</v>
      </c>
      <c r="AA13">
        <v>209355.61042400001</v>
      </c>
      <c r="AB13">
        <v>206636.19977000001</v>
      </c>
      <c r="AC13">
        <v>201472.377477</v>
      </c>
      <c r="AD13">
        <v>216131.280245</v>
      </c>
      <c r="AE13">
        <v>206629.33722399999</v>
      </c>
      <c r="AF13">
        <v>212747.21833900001</v>
      </c>
    </row>
    <row r="14" spans="1:32" x14ac:dyDescent="0.3">
      <c r="A14" t="s">
        <v>7</v>
      </c>
      <c r="B14" t="s">
        <v>224</v>
      </c>
      <c r="C14" t="s">
        <v>200</v>
      </c>
      <c r="D14" t="s">
        <v>225</v>
      </c>
      <c r="E14" t="s">
        <v>201</v>
      </c>
      <c r="F14">
        <v>148453.64617299999</v>
      </c>
      <c r="G14">
        <v>142817.17806899999</v>
      </c>
      <c r="H14">
        <v>144322.780925</v>
      </c>
      <c r="I14">
        <v>185040.508176</v>
      </c>
      <c r="J14">
        <v>195338.472148</v>
      </c>
      <c r="K14">
        <v>201836.73043600001</v>
      </c>
      <c r="L14">
        <v>190599.43907399999</v>
      </c>
      <c r="M14">
        <v>222269.663107</v>
      </c>
      <c r="N14">
        <v>233440.311468</v>
      </c>
      <c r="O14">
        <v>215509.37195500001</v>
      </c>
      <c r="P14">
        <v>200145.818871</v>
      </c>
      <c r="Q14">
        <v>186525.98519899999</v>
      </c>
      <c r="R14">
        <v>175067.47614899999</v>
      </c>
      <c r="S14">
        <v>184755.65934400001</v>
      </c>
      <c r="T14">
        <v>158483.70084999999</v>
      </c>
      <c r="U14">
        <v>181771.571176</v>
      </c>
      <c r="V14">
        <v>147108.94936</v>
      </c>
      <c r="W14">
        <v>165425.09547599999</v>
      </c>
      <c r="X14">
        <v>172611.281541</v>
      </c>
      <c r="Y14">
        <v>160975.827964</v>
      </c>
      <c r="Z14">
        <v>190023.43807199999</v>
      </c>
      <c r="AA14">
        <v>196444.78104999999</v>
      </c>
      <c r="AB14">
        <v>193455.231711</v>
      </c>
      <c r="AC14">
        <v>177788.21320500001</v>
      </c>
      <c r="AD14">
        <v>180238.23999199999</v>
      </c>
      <c r="AE14">
        <v>170820.12393599999</v>
      </c>
      <c r="AF14">
        <v>165060.76456099999</v>
      </c>
    </row>
    <row r="15" spans="1:32" x14ac:dyDescent="0.3">
      <c r="A15" t="s">
        <v>7</v>
      </c>
      <c r="B15" t="s">
        <v>226</v>
      </c>
      <c r="C15" t="s">
        <v>200</v>
      </c>
      <c r="D15" t="s">
        <v>227</v>
      </c>
      <c r="E15" t="s">
        <v>201</v>
      </c>
      <c r="F15">
        <v>481053.64617299999</v>
      </c>
      <c r="G15">
        <v>558317.17807000002</v>
      </c>
      <c r="H15">
        <v>662322.78092499997</v>
      </c>
      <c r="I15">
        <v>798640.50817599997</v>
      </c>
      <c r="J15">
        <v>916838.47214800003</v>
      </c>
      <c r="K15">
        <v>1037536.730436</v>
      </c>
      <c r="L15">
        <v>1119099.4390749999</v>
      </c>
      <c r="M15">
        <v>1175169.6631070001</v>
      </c>
      <c r="N15">
        <v>1170940.3114680001</v>
      </c>
      <c r="O15">
        <v>1176109.3719550001</v>
      </c>
      <c r="P15">
        <v>1244545.8188710001</v>
      </c>
      <c r="Q15">
        <v>1278025.985198</v>
      </c>
      <c r="R15">
        <v>1275567.47615</v>
      </c>
      <c r="S15">
        <v>1284355.659344</v>
      </c>
      <c r="T15">
        <v>1092283.7008499999</v>
      </c>
      <c r="U15">
        <v>1068471.5711759999</v>
      </c>
      <c r="V15">
        <v>1031108.94936</v>
      </c>
      <c r="W15">
        <v>1079925.0954750001</v>
      </c>
      <c r="X15">
        <v>1104411.2815409999</v>
      </c>
      <c r="Y15">
        <v>1109975.8279629999</v>
      </c>
      <c r="Z15">
        <v>1099423.4380719999</v>
      </c>
      <c r="AA15">
        <v>1106544.7810500001</v>
      </c>
      <c r="AB15">
        <v>1092655.231711</v>
      </c>
      <c r="AC15">
        <v>1082388.2132049999</v>
      </c>
      <c r="AD15">
        <v>1128338.2399919999</v>
      </c>
      <c r="AE15">
        <v>1077820.123936</v>
      </c>
      <c r="AF15">
        <v>1101560.764561</v>
      </c>
    </row>
    <row r="16" spans="1:32" x14ac:dyDescent="0.3">
      <c r="A16" t="s">
        <v>7</v>
      </c>
      <c r="B16" t="s">
        <v>228</v>
      </c>
      <c r="C16" t="s">
        <v>200</v>
      </c>
      <c r="D16" t="s">
        <v>229</v>
      </c>
      <c r="E16" t="s">
        <v>201</v>
      </c>
      <c r="F16">
        <v>332600</v>
      </c>
      <c r="G16">
        <v>415500.00000100001</v>
      </c>
      <c r="H16">
        <v>518000</v>
      </c>
      <c r="I16">
        <v>613600</v>
      </c>
      <c r="J16">
        <v>721500</v>
      </c>
      <c r="K16">
        <v>835700</v>
      </c>
      <c r="L16">
        <v>928500.00000100001</v>
      </c>
      <c r="M16">
        <v>952900</v>
      </c>
      <c r="N16">
        <v>937500</v>
      </c>
      <c r="O16">
        <v>960600</v>
      </c>
      <c r="P16">
        <v>1044400</v>
      </c>
      <c r="Q16">
        <v>1091499.999999</v>
      </c>
      <c r="R16">
        <v>1100500.000001</v>
      </c>
      <c r="S16">
        <v>1099600</v>
      </c>
      <c r="T16">
        <v>933800</v>
      </c>
      <c r="U16">
        <v>886700</v>
      </c>
      <c r="V16">
        <v>884000</v>
      </c>
      <c r="W16">
        <v>914499.99999899999</v>
      </c>
      <c r="X16">
        <v>931800</v>
      </c>
      <c r="Y16">
        <v>948999.99999899999</v>
      </c>
      <c r="Z16">
        <v>909400</v>
      </c>
      <c r="AA16">
        <v>910100</v>
      </c>
      <c r="AB16">
        <v>899200</v>
      </c>
      <c r="AC16">
        <v>904600</v>
      </c>
      <c r="AD16">
        <v>948100</v>
      </c>
      <c r="AE16">
        <v>907000</v>
      </c>
      <c r="AF16">
        <v>936500</v>
      </c>
    </row>
    <row r="17" spans="1:32" x14ac:dyDescent="0.3">
      <c r="A17" t="s">
        <v>7</v>
      </c>
      <c r="B17" t="s">
        <v>230</v>
      </c>
      <c r="C17" t="s">
        <v>200</v>
      </c>
      <c r="D17" t="s">
        <v>231</v>
      </c>
      <c r="E17" t="s">
        <v>201</v>
      </c>
      <c r="F17">
        <v>80993.761450000005</v>
      </c>
      <c r="G17">
        <v>86693.540886000003</v>
      </c>
      <c r="H17">
        <v>100543.668391</v>
      </c>
      <c r="I17">
        <v>116696.33077099999</v>
      </c>
      <c r="J17">
        <v>130752.54798600001</v>
      </c>
      <c r="K17">
        <v>140173.91449699999</v>
      </c>
      <c r="L17">
        <v>162342.390067</v>
      </c>
      <c r="M17">
        <v>176177.262216</v>
      </c>
      <c r="N17">
        <v>194105.33782799999</v>
      </c>
      <c r="O17">
        <v>208774.70128400001</v>
      </c>
      <c r="P17">
        <v>232948.01032500001</v>
      </c>
      <c r="Q17">
        <v>224344.458813</v>
      </c>
      <c r="R17">
        <v>224569.79871999999</v>
      </c>
      <c r="S17">
        <v>216960.73713699999</v>
      </c>
      <c r="T17">
        <v>181684.11803300001</v>
      </c>
      <c r="U17">
        <v>178202.76294399999</v>
      </c>
      <c r="V17">
        <v>169983.969545</v>
      </c>
      <c r="W17">
        <v>183287.79835500001</v>
      </c>
      <c r="X17">
        <v>191000.01560000001</v>
      </c>
      <c r="Y17">
        <v>191280.05643</v>
      </c>
      <c r="Z17">
        <v>249265.04195300001</v>
      </c>
      <c r="AA17">
        <v>243411.595439</v>
      </c>
      <c r="AB17">
        <v>239505.817174</v>
      </c>
      <c r="AC17">
        <v>236281.50825099999</v>
      </c>
      <c r="AD17">
        <v>245440.49028100001</v>
      </c>
      <c r="AE17">
        <v>234593.74577199999</v>
      </c>
      <c r="AF17">
        <v>238305.82808599999</v>
      </c>
    </row>
    <row r="18" spans="1:32" x14ac:dyDescent="0.3">
      <c r="A18" t="s">
        <v>7</v>
      </c>
      <c r="B18" t="s">
        <v>232</v>
      </c>
      <c r="C18" t="s">
        <v>200</v>
      </c>
      <c r="D18" t="s">
        <v>233</v>
      </c>
      <c r="E18" t="s">
        <v>201</v>
      </c>
      <c r="F18">
        <v>89200</v>
      </c>
      <c r="G18">
        <v>97700</v>
      </c>
      <c r="H18">
        <v>113000</v>
      </c>
      <c r="I18">
        <v>131900</v>
      </c>
      <c r="J18">
        <v>146100</v>
      </c>
      <c r="K18">
        <v>161600</v>
      </c>
      <c r="L18">
        <v>173799.99999899999</v>
      </c>
      <c r="M18">
        <v>185900.00000100001</v>
      </c>
      <c r="N18">
        <v>185900</v>
      </c>
      <c r="O18">
        <v>191499.99999899999</v>
      </c>
      <c r="P18">
        <v>203300</v>
      </c>
      <c r="Q18">
        <v>207700</v>
      </c>
      <c r="R18">
        <v>209700</v>
      </c>
      <c r="S18">
        <v>215300</v>
      </c>
      <c r="T18">
        <v>187000</v>
      </c>
      <c r="U18">
        <v>191400</v>
      </c>
      <c r="V18">
        <v>187199.99999899999</v>
      </c>
      <c r="W18">
        <v>199300</v>
      </c>
      <c r="X18">
        <v>206100.00000100001</v>
      </c>
      <c r="Y18">
        <v>206400.00000100001</v>
      </c>
      <c r="Z18">
        <v>335300</v>
      </c>
      <c r="AA18">
        <v>335200</v>
      </c>
      <c r="AB18">
        <v>331100</v>
      </c>
      <c r="AC18">
        <v>328399.99999899999</v>
      </c>
      <c r="AD18">
        <v>343900.00000100001</v>
      </c>
      <c r="AE18">
        <v>328700</v>
      </c>
      <c r="AF18">
        <v>336900</v>
      </c>
    </row>
    <row r="19" spans="1:32" x14ac:dyDescent="0.3">
      <c r="A19" t="s">
        <v>7</v>
      </c>
      <c r="B19" t="s">
        <v>234</v>
      </c>
      <c r="C19" t="s">
        <v>200</v>
      </c>
      <c r="D19" t="s">
        <v>235</v>
      </c>
      <c r="E19" t="s">
        <v>201</v>
      </c>
      <c r="F19">
        <v>50543.790530999999</v>
      </c>
      <c r="G19">
        <v>60391.828502999997</v>
      </c>
      <c r="H19">
        <v>71925.107424000002</v>
      </c>
      <c r="I19">
        <v>83920.554520999998</v>
      </c>
      <c r="J19">
        <v>93654.022209999996</v>
      </c>
      <c r="K19">
        <v>106827.67537500001</v>
      </c>
      <c r="L19">
        <v>113707.190483</v>
      </c>
      <c r="M19">
        <v>111735.127106</v>
      </c>
      <c r="N19">
        <v>100388.555427</v>
      </c>
      <c r="O19">
        <v>91357.406237999996</v>
      </c>
      <c r="P19">
        <v>95747.430064999993</v>
      </c>
      <c r="Q19">
        <v>97637.742329000001</v>
      </c>
      <c r="R19">
        <v>93623.065852</v>
      </c>
      <c r="S19">
        <v>94800.335126999998</v>
      </c>
      <c r="T19">
        <v>77050.605230000001</v>
      </c>
      <c r="U19">
        <v>66655.265090000001</v>
      </c>
      <c r="V19">
        <v>66021.370471999995</v>
      </c>
      <c r="W19">
        <v>70309.110654999997</v>
      </c>
      <c r="X19">
        <v>72667.927196999997</v>
      </c>
      <c r="Y19">
        <v>74237.015809000004</v>
      </c>
      <c r="Z19">
        <v>51710.964657999997</v>
      </c>
      <c r="AA19">
        <v>51558.948897000002</v>
      </c>
      <c r="AB19">
        <v>50608.987115000004</v>
      </c>
      <c r="AC19">
        <v>49358.637508</v>
      </c>
      <c r="AD19">
        <v>52171.756471000001</v>
      </c>
      <c r="AE19">
        <v>49916.196932999999</v>
      </c>
      <c r="AF19">
        <v>50480.746383999998</v>
      </c>
    </row>
    <row r="20" spans="1:32" x14ac:dyDescent="0.3">
      <c r="A20" t="s">
        <v>7</v>
      </c>
      <c r="B20" t="s">
        <v>236</v>
      </c>
      <c r="C20" t="s">
        <v>200</v>
      </c>
      <c r="D20" t="s">
        <v>237</v>
      </c>
      <c r="E20" t="s">
        <v>201</v>
      </c>
      <c r="F20">
        <v>31549.050893</v>
      </c>
      <c r="G20">
        <v>33557.958202000002</v>
      </c>
      <c r="H20">
        <v>36465.141990999997</v>
      </c>
      <c r="I20">
        <v>37971.735072000003</v>
      </c>
      <c r="J20">
        <v>38321.157008000002</v>
      </c>
      <c r="K20">
        <v>38851.600111</v>
      </c>
      <c r="L20">
        <v>42027.230022999996</v>
      </c>
      <c r="M20">
        <v>46874.815018000001</v>
      </c>
      <c r="N20">
        <v>49051.512137999998</v>
      </c>
      <c r="O20">
        <v>51321.147616000002</v>
      </c>
      <c r="P20">
        <v>58990.710271999997</v>
      </c>
      <c r="Q20">
        <v>60452.958956000002</v>
      </c>
      <c r="R20">
        <v>60780.403717000001</v>
      </c>
      <c r="S20">
        <v>62943.100688999999</v>
      </c>
      <c r="T20">
        <v>54039.700369999999</v>
      </c>
      <c r="U20">
        <v>56025.274755999999</v>
      </c>
      <c r="V20">
        <v>55201.119713</v>
      </c>
      <c r="W20">
        <v>60902.359934</v>
      </c>
      <c r="X20">
        <v>63123.174749999998</v>
      </c>
      <c r="Y20">
        <v>62938.276261999999</v>
      </c>
      <c r="Z20">
        <v>73578.927303000004</v>
      </c>
      <c r="AA20">
        <v>72482.056790000002</v>
      </c>
      <c r="AB20">
        <v>71137.599168000001</v>
      </c>
      <c r="AC20">
        <v>72580.285850999993</v>
      </c>
      <c r="AD20">
        <v>77411.643051999999</v>
      </c>
      <c r="AE20">
        <v>71667.358894999998</v>
      </c>
      <c r="AF20">
        <v>73955.083610999995</v>
      </c>
    </row>
    <row r="21" spans="1:32" x14ac:dyDescent="0.3">
      <c r="A21" t="s">
        <v>7</v>
      </c>
      <c r="B21" t="s">
        <v>238</v>
      </c>
      <c r="C21" t="s">
        <v>200</v>
      </c>
      <c r="D21" t="s">
        <v>239</v>
      </c>
      <c r="E21" t="s">
        <v>201</v>
      </c>
      <c r="F21">
        <v>38899.999999</v>
      </c>
      <c r="G21">
        <v>45600</v>
      </c>
      <c r="H21">
        <v>52399.999999</v>
      </c>
      <c r="I21">
        <v>56700.000001</v>
      </c>
      <c r="J21">
        <v>61400</v>
      </c>
      <c r="K21">
        <v>64900.000001</v>
      </c>
      <c r="L21">
        <v>73599.999999000007</v>
      </c>
      <c r="M21">
        <v>77800</v>
      </c>
      <c r="N21">
        <v>78200</v>
      </c>
      <c r="O21">
        <v>79000</v>
      </c>
      <c r="P21">
        <v>88100</v>
      </c>
      <c r="Q21">
        <v>96099.999999000007</v>
      </c>
      <c r="R21">
        <v>99100</v>
      </c>
      <c r="S21">
        <v>101600</v>
      </c>
      <c r="T21">
        <v>87900.000000999993</v>
      </c>
      <c r="U21">
        <v>86399.999999000007</v>
      </c>
      <c r="V21">
        <v>87400.000000999993</v>
      </c>
      <c r="W21">
        <v>91700</v>
      </c>
      <c r="X21">
        <v>94400</v>
      </c>
      <c r="Y21">
        <v>95700</v>
      </c>
      <c r="Z21">
        <v>109400</v>
      </c>
      <c r="AA21">
        <v>108799.99999900001</v>
      </c>
      <c r="AB21">
        <v>108400</v>
      </c>
      <c r="AC21">
        <v>113300</v>
      </c>
      <c r="AD21">
        <v>119999.99999900001</v>
      </c>
      <c r="AE21">
        <v>114700</v>
      </c>
      <c r="AF21">
        <v>119800</v>
      </c>
    </row>
    <row r="22" spans="1:32" x14ac:dyDescent="0.3">
      <c r="A22" t="s">
        <v>7</v>
      </c>
      <c r="B22" t="s">
        <v>240</v>
      </c>
      <c r="C22" t="s">
        <v>200</v>
      </c>
      <c r="D22" t="s">
        <v>241</v>
      </c>
      <c r="E22" t="s">
        <v>201</v>
      </c>
      <c r="F22">
        <v>7350.949106</v>
      </c>
      <c r="G22">
        <v>12042.041798</v>
      </c>
      <c r="H22">
        <v>15934.858007999999</v>
      </c>
      <c r="I22">
        <v>18728.264929000001</v>
      </c>
      <c r="J22">
        <v>23078.842992000002</v>
      </c>
      <c r="K22">
        <v>26048.399890000001</v>
      </c>
      <c r="L22">
        <v>31572.769976</v>
      </c>
      <c r="M22">
        <v>30925.184981999999</v>
      </c>
      <c r="N22">
        <v>29148.487862000002</v>
      </c>
      <c r="O22">
        <v>27678.852384000002</v>
      </c>
      <c r="P22">
        <v>29109.289728</v>
      </c>
      <c r="Q22">
        <v>35647.041042999997</v>
      </c>
      <c r="R22">
        <v>38319.596282999999</v>
      </c>
      <c r="S22">
        <v>38656.899311000001</v>
      </c>
      <c r="T22">
        <v>33860.299631000002</v>
      </c>
      <c r="U22">
        <v>30374.725243000001</v>
      </c>
      <c r="V22">
        <v>32198.880288</v>
      </c>
      <c r="W22">
        <v>30797.640066</v>
      </c>
      <c r="X22">
        <v>31276.825250000002</v>
      </c>
      <c r="Y22">
        <v>32761.723738000001</v>
      </c>
      <c r="Z22">
        <v>35821.072697000003</v>
      </c>
      <c r="AA22">
        <v>36317.943208999997</v>
      </c>
      <c r="AB22">
        <v>37262.400831999999</v>
      </c>
      <c r="AC22">
        <v>40719.714148999999</v>
      </c>
      <c r="AD22">
        <v>42588.356947</v>
      </c>
      <c r="AE22">
        <v>43032.641105000002</v>
      </c>
      <c r="AF22">
        <v>45844.916388999998</v>
      </c>
    </row>
    <row r="23" spans="1:32" x14ac:dyDescent="0.3">
      <c r="A23" t="s">
        <v>7</v>
      </c>
      <c r="B23" t="s">
        <v>242</v>
      </c>
      <c r="C23" t="s">
        <v>200</v>
      </c>
      <c r="D23" t="s">
        <v>243</v>
      </c>
      <c r="E23" t="s">
        <v>201</v>
      </c>
      <c r="F23">
        <v>59600</v>
      </c>
      <c r="G23">
        <v>63100</v>
      </c>
      <c r="H23">
        <v>72700</v>
      </c>
      <c r="I23">
        <v>86800</v>
      </c>
      <c r="J23">
        <v>97400</v>
      </c>
      <c r="K23">
        <v>108600</v>
      </c>
      <c r="L23">
        <v>115800</v>
      </c>
      <c r="M23">
        <v>130600</v>
      </c>
      <c r="N23">
        <v>137200</v>
      </c>
      <c r="O23">
        <v>144800</v>
      </c>
      <c r="P23">
        <v>157900</v>
      </c>
      <c r="Q23">
        <v>160600</v>
      </c>
      <c r="R23">
        <v>163000</v>
      </c>
      <c r="S23">
        <v>168400</v>
      </c>
      <c r="T23">
        <v>147900</v>
      </c>
      <c r="U23">
        <v>153200</v>
      </c>
      <c r="V23">
        <v>150300</v>
      </c>
      <c r="W23">
        <v>159000</v>
      </c>
      <c r="X23">
        <v>163100</v>
      </c>
      <c r="Y23">
        <v>162600</v>
      </c>
      <c r="Z23">
        <v>187500</v>
      </c>
      <c r="AA23">
        <v>187500</v>
      </c>
      <c r="AB23">
        <v>185600</v>
      </c>
      <c r="AC23">
        <v>182700</v>
      </c>
      <c r="AD23">
        <v>190700</v>
      </c>
      <c r="AE23">
        <v>182200</v>
      </c>
      <c r="AF23">
        <v>186400</v>
      </c>
    </row>
    <row r="24" spans="1:32" x14ac:dyDescent="0.3">
      <c r="A24" t="s">
        <v>7</v>
      </c>
      <c r="B24" t="s">
        <v>244</v>
      </c>
      <c r="C24" t="s">
        <v>200</v>
      </c>
      <c r="D24" t="s">
        <v>245</v>
      </c>
      <c r="E24" t="s">
        <v>201</v>
      </c>
      <c r="F24">
        <v>575792.06391200004</v>
      </c>
      <c r="G24">
        <v>622121.09573399997</v>
      </c>
      <c r="H24">
        <v>679726.21482800005</v>
      </c>
      <c r="I24">
        <v>727837.98788200004</v>
      </c>
      <c r="J24">
        <v>761802.72177599999</v>
      </c>
      <c r="K24">
        <v>774289.82656199997</v>
      </c>
      <c r="L24">
        <v>865323.11023600004</v>
      </c>
      <c r="M24">
        <v>931832.03212500003</v>
      </c>
      <c r="N24">
        <v>956821.52420800005</v>
      </c>
      <c r="O24">
        <v>963276.67058899999</v>
      </c>
      <c r="P24">
        <v>1076569.4296879999</v>
      </c>
      <c r="Q24">
        <v>1178390.2154649999</v>
      </c>
      <c r="R24">
        <v>1251200.0354609999</v>
      </c>
      <c r="S24">
        <v>1304503.7720059999</v>
      </c>
      <c r="T24">
        <v>1172537.9692230001</v>
      </c>
      <c r="U24">
        <v>1235159.692732</v>
      </c>
      <c r="V24">
        <v>1293545.900871</v>
      </c>
      <c r="W24">
        <v>1333322.408018</v>
      </c>
      <c r="X24">
        <v>1362678.7186149999</v>
      </c>
      <c r="Y24">
        <v>1392192.5683210001</v>
      </c>
      <c r="Z24">
        <v>1264563.2487240001</v>
      </c>
      <c r="AA24">
        <v>1263680.6240069999</v>
      </c>
      <c r="AB24">
        <v>1254886.3965970001</v>
      </c>
      <c r="AC24">
        <v>1251497.217185</v>
      </c>
      <c r="AD24">
        <v>1311945.2823270001</v>
      </c>
      <c r="AE24">
        <v>1257111.2602289999</v>
      </c>
      <c r="AF24">
        <v>1294811.8934800001</v>
      </c>
    </row>
    <row r="25" spans="1:32" x14ac:dyDescent="0.3">
      <c r="A25" t="s">
        <v>7</v>
      </c>
      <c r="B25" t="s">
        <v>246</v>
      </c>
      <c r="C25" t="s">
        <v>200</v>
      </c>
      <c r="D25" t="s">
        <v>247</v>
      </c>
      <c r="E25" t="s">
        <v>201</v>
      </c>
      <c r="F25">
        <v>45252.060706999997</v>
      </c>
      <c r="G25">
        <v>46955.017353000003</v>
      </c>
      <c r="H25">
        <v>44414.519794</v>
      </c>
      <c r="I25">
        <v>40573.781689000003</v>
      </c>
      <c r="J25">
        <v>34895.992985999997</v>
      </c>
      <c r="K25">
        <v>20106.073342</v>
      </c>
      <c r="L25">
        <v>20155.429839</v>
      </c>
      <c r="M25">
        <v>21366.606782999999</v>
      </c>
      <c r="N25">
        <v>16826.281181999999</v>
      </c>
      <c r="O25">
        <v>3447.6387140000002</v>
      </c>
      <c r="P25">
        <v>4637.0503289999997</v>
      </c>
      <c r="Q25">
        <v>4329.5426420000003</v>
      </c>
      <c r="R25">
        <v>4260.0250130000004</v>
      </c>
      <c r="S25">
        <v>3971.3440030000002</v>
      </c>
      <c r="T25">
        <v>3033.3490470000002</v>
      </c>
      <c r="U25">
        <v>2912.307722</v>
      </c>
      <c r="V25">
        <v>2481.696203</v>
      </c>
      <c r="W25">
        <v>2965.5889990000001</v>
      </c>
      <c r="X25">
        <v>3458.1514139999999</v>
      </c>
      <c r="Y25">
        <v>4043.6864220000002</v>
      </c>
      <c r="Z25">
        <v>5933.742002</v>
      </c>
      <c r="AA25">
        <v>6369.9302150000003</v>
      </c>
      <c r="AB25">
        <v>7190.3581210000002</v>
      </c>
      <c r="AC25">
        <v>8442.8312069999993</v>
      </c>
      <c r="AD25">
        <v>9511.8065910000005</v>
      </c>
      <c r="AE25">
        <v>10724.90295</v>
      </c>
      <c r="AF25">
        <v>9593.9604319999999</v>
      </c>
    </row>
    <row r="26" spans="1:32" x14ac:dyDescent="0.3">
      <c r="A26" t="s">
        <v>7</v>
      </c>
      <c r="B26" t="s">
        <v>248</v>
      </c>
      <c r="C26" t="s">
        <v>200</v>
      </c>
      <c r="D26" t="s">
        <v>249</v>
      </c>
      <c r="E26" t="s">
        <v>201</v>
      </c>
      <c r="F26">
        <v>424682.59302700002</v>
      </c>
      <c r="G26">
        <v>426213.916723</v>
      </c>
      <c r="H26">
        <v>447274.50775300001</v>
      </c>
      <c r="I26">
        <v>463484.31751299999</v>
      </c>
      <c r="J26">
        <v>473207.86962700001</v>
      </c>
      <c r="K26">
        <v>474331.79893500003</v>
      </c>
      <c r="L26">
        <v>509715.68656499998</v>
      </c>
      <c r="M26">
        <v>587591.56775199994</v>
      </c>
      <c r="N26">
        <v>636308.22899199999</v>
      </c>
      <c r="O26">
        <v>657364.99802900001</v>
      </c>
      <c r="P26">
        <v>793299.47896900005</v>
      </c>
      <c r="Q26">
        <v>812160.38388500002</v>
      </c>
      <c r="R26">
        <v>833811.79714799998</v>
      </c>
      <c r="S26">
        <v>876014.36549600004</v>
      </c>
      <c r="T26">
        <v>723522.06335099996</v>
      </c>
      <c r="U26">
        <v>782006.62366100005</v>
      </c>
      <c r="V26">
        <v>816651.32647900004</v>
      </c>
      <c r="W26">
        <v>833441.92691299994</v>
      </c>
      <c r="X26">
        <v>824973.62561300001</v>
      </c>
      <c r="Y26">
        <v>793372.60886299994</v>
      </c>
      <c r="Z26">
        <v>709581.02518600004</v>
      </c>
      <c r="AA26">
        <v>716456.97524699999</v>
      </c>
      <c r="AB26">
        <v>704283.18198700005</v>
      </c>
      <c r="AC26">
        <v>676539.00884200004</v>
      </c>
      <c r="AD26">
        <v>704035.33849800006</v>
      </c>
      <c r="AE26">
        <v>637748.52325099998</v>
      </c>
      <c r="AF26">
        <v>664589.44024000003</v>
      </c>
    </row>
    <row r="27" spans="1:32" x14ac:dyDescent="0.3">
      <c r="A27" t="s">
        <v>7</v>
      </c>
      <c r="B27" t="s">
        <v>250</v>
      </c>
      <c r="C27" t="s">
        <v>200</v>
      </c>
      <c r="D27" t="s">
        <v>251</v>
      </c>
      <c r="E27" t="s">
        <v>201</v>
      </c>
      <c r="F27">
        <v>105857.41017800001</v>
      </c>
      <c r="G27">
        <v>148952.161658</v>
      </c>
      <c r="H27">
        <v>188037.18728099999</v>
      </c>
      <c r="I27">
        <v>223779.88868</v>
      </c>
      <c r="J27">
        <v>253698.85916299999</v>
      </c>
      <c r="K27">
        <v>279851.95428499999</v>
      </c>
      <c r="L27">
        <v>335451.99383200001</v>
      </c>
      <c r="M27">
        <v>322873.85759000003</v>
      </c>
      <c r="N27">
        <v>303687.01403399999</v>
      </c>
      <c r="O27">
        <v>302464.03384599998</v>
      </c>
      <c r="P27">
        <v>278632.90039000002</v>
      </c>
      <c r="Q27">
        <v>361900.28893799998</v>
      </c>
      <c r="R27">
        <v>413128.2133</v>
      </c>
      <c r="S27">
        <v>424518.062507</v>
      </c>
      <c r="T27">
        <v>445982.55682499998</v>
      </c>
      <c r="U27">
        <v>450240.76134899998</v>
      </c>
      <c r="V27">
        <v>474412.87818900001</v>
      </c>
      <c r="W27">
        <v>496914.89210599998</v>
      </c>
      <c r="X27">
        <v>534246.94158800005</v>
      </c>
      <c r="Y27">
        <v>594776.27303599997</v>
      </c>
      <c r="Z27">
        <v>549048.48153600004</v>
      </c>
      <c r="AA27">
        <v>540853.71854499995</v>
      </c>
      <c r="AB27">
        <v>543412.85648900003</v>
      </c>
      <c r="AC27">
        <v>566515.37713599997</v>
      </c>
      <c r="AD27">
        <v>598398.13723800005</v>
      </c>
      <c r="AE27">
        <v>608637.83402800001</v>
      </c>
      <c r="AF27">
        <v>620628.49280799995</v>
      </c>
    </row>
    <row r="28" spans="1:32" x14ac:dyDescent="0.3">
      <c r="A28" t="s">
        <v>7</v>
      </c>
      <c r="B28" t="s">
        <v>252</v>
      </c>
      <c r="C28" t="s">
        <v>200</v>
      </c>
      <c r="D28" t="s">
        <v>253</v>
      </c>
      <c r="E28" t="s">
        <v>201</v>
      </c>
      <c r="F28">
        <v>181859.99679500001</v>
      </c>
      <c r="G28">
        <v>208333.921619</v>
      </c>
      <c r="H28">
        <v>236688.30496499999</v>
      </c>
      <c r="I28">
        <v>263235.79380799999</v>
      </c>
      <c r="J28">
        <v>293593.27120999998</v>
      </c>
      <c r="K28">
        <v>328416.24677999999</v>
      </c>
      <c r="L28">
        <v>348232.31960300001</v>
      </c>
      <c r="M28">
        <v>346934.57465800003</v>
      </c>
      <c r="N28">
        <v>332504.75697500003</v>
      </c>
      <c r="O28">
        <v>336470.96812500001</v>
      </c>
      <c r="P28">
        <v>346667.62064099999</v>
      </c>
      <c r="Q28">
        <v>378139.327177</v>
      </c>
      <c r="R28">
        <v>407559.98955300002</v>
      </c>
      <c r="S28">
        <v>452367.57199600001</v>
      </c>
      <c r="T28">
        <v>406195.379824</v>
      </c>
      <c r="U28">
        <v>392552.61498900002</v>
      </c>
      <c r="V28">
        <v>355335.79533200001</v>
      </c>
      <c r="W28">
        <v>334143.18098</v>
      </c>
      <c r="X28">
        <v>321479.43280000001</v>
      </c>
      <c r="Y28">
        <v>321551.11810000002</v>
      </c>
      <c r="Z28">
        <v>363870.49327799998</v>
      </c>
      <c r="AA28">
        <v>355689.30620799999</v>
      </c>
      <c r="AB28">
        <v>360503.96152499999</v>
      </c>
      <c r="AC28">
        <v>407945.61402099999</v>
      </c>
      <c r="AD28">
        <v>426566.52426400001</v>
      </c>
      <c r="AE28">
        <v>417613.64272100001</v>
      </c>
      <c r="AF28">
        <v>444482.06695200002</v>
      </c>
    </row>
    <row r="29" spans="1:32" x14ac:dyDescent="0.3">
      <c r="A29" t="s">
        <v>7</v>
      </c>
      <c r="B29" t="s">
        <v>254</v>
      </c>
      <c r="C29" t="s">
        <v>200</v>
      </c>
      <c r="D29" t="s">
        <v>255</v>
      </c>
      <c r="E29" t="s">
        <v>201</v>
      </c>
      <c r="F29">
        <v>66755.928276999999</v>
      </c>
      <c r="G29">
        <v>71387.860214999993</v>
      </c>
      <c r="H29">
        <v>79497.379585000002</v>
      </c>
      <c r="I29">
        <v>87629.991639</v>
      </c>
      <c r="J29">
        <v>99759.447736000002</v>
      </c>
      <c r="K29">
        <v>113613.30867699999</v>
      </c>
      <c r="L29">
        <v>121075.72165599999</v>
      </c>
      <c r="M29">
        <v>126259.563152</v>
      </c>
      <c r="N29">
        <v>129266.90474899999</v>
      </c>
      <c r="O29">
        <v>136084.42642999999</v>
      </c>
      <c r="P29">
        <v>142936.02316899999</v>
      </c>
      <c r="Q29">
        <v>155843.20371900001</v>
      </c>
      <c r="R29">
        <v>168156.443704</v>
      </c>
      <c r="S29">
        <v>188142.22793699999</v>
      </c>
      <c r="T29">
        <v>170267.29193899999</v>
      </c>
      <c r="U29">
        <v>159812.47536899999</v>
      </c>
      <c r="V29">
        <v>144184.58388300001</v>
      </c>
      <c r="W29">
        <v>131345.07795199999</v>
      </c>
      <c r="X29">
        <v>120451.69726</v>
      </c>
      <c r="Y29">
        <v>118948.931299</v>
      </c>
      <c r="Z29">
        <v>125795.968754</v>
      </c>
      <c r="AA29">
        <v>125052.920379</v>
      </c>
      <c r="AB29">
        <v>126554.821721</v>
      </c>
      <c r="AC29">
        <v>142933.20511400001</v>
      </c>
      <c r="AD29">
        <v>150886.17162899999</v>
      </c>
      <c r="AE29">
        <v>148406.42499699999</v>
      </c>
      <c r="AF29">
        <v>154658.48618499999</v>
      </c>
    </row>
    <row r="30" spans="1:32" x14ac:dyDescent="0.3">
      <c r="A30" t="s">
        <v>7</v>
      </c>
      <c r="B30" t="s">
        <v>256</v>
      </c>
      <c r="C30" t="s">
        <v>200</v>
      </c>
      <c r="D30" t="s">
        <v>257</v>
      </c>
      <c r="E30" t="s">
        <v>201</v>
      </c>
      <c r="F30">
        <v>13230.407810000001</v>
      </c>
      <c r="G30">
        <v>13123.887580000001</v>
      </c>
      <c r="H30">
        <v>16216.355593</v>
      </c>
      <c r="I30">
        <v>18817.019225</v>
      </c>
      <c r="J30">
        <v>20124.499591</v>
      </c>
      <c r="K30">
        <v>23898.161787000001</v>
      </c>
      <c r="L30">
        <v>26325.411843000002</v>
      </c>
      <c r="M30">
        <v>24826.830226999999</v>
      </c>
      <c r="N30">
        <v>23387.748114000002</v>
      </c>
      <c r="O30">
        <v>22840.797768</v>
      </c>
      <c r="P30">
        <v>24662.144611</v>
      </c>
      <c r="Q30">
        <v>28183.889222000002</v>
      </c>
      <c r="R30">
        <v>34514.573120000001</v>
      </c>
      <c r="S30">
        <v>37380.355721</v>
      </c>
      <c r="T30">
        <v>30186.564023999999</v>
      </c>
      <c r="U30">
        <v>31643.640842000001</v>
      </c>
      <c r="V30">
        <v>27889.886471999998</v>
      </c>
      <c r="W30">
        <v>23368.595120999998</v>
      </c>
      <c r="X30">
        <v>23319.973454999999</v>
      </c>
      <c r="Y30">
        <v>24704.361686</v>
      </c>
      <c r="Z30">
        <v>28432.105498000001</v>
      </c>
      <c r="AA30">
        <v>24920.381937999999</v>
      </c>
      <c r="AB30">
        <v>26468.220687000001</v>
      </c>
      <c r="AC30">
        <v>28151.514669</v>
      </c>
      <c r="AD30">
        <v>24442.893459999999</v>
      </c>
      <c r="AE30">
        <v>24380.343418</v>
      </c>
      <c r="AF30">
        <v>28091.830104000001</v>
      </c>
    </row>
    <row r="31" spans="1:32" x14ac:dyDescent="0.3">
      <c r="A31" t="s">
        <v>7</v>
      </c>
      <c r="B31" t="s">
        <v>258</v>
      </c>
      <c r="C31" t="s">
        <v>200</v>
      </c>
      <c r="D31" t="s">
        <v>259</v>
      </c>
      <c r="E31" t="s">
        <v>201</v>
      </c>
      <c r="F31">
        <v>26477.211155000001</v>
      </c>
      <c r="G31">
        <v>28371.525560999999</v>
      </c>
      <c r="H31">
        <v>29405.888962000001</v>
      </c>
      <c r="I31">
        <v>31391.794524000001</v>
      </c>
      <c r="J31">
        <v>31606.898355000001</v>
      </c>
      <c r="K31">
        <v>33554.671008999998</v>
      </c>
      <c r="L31">
        <v>30104.519898999999</v>
      </c>
      <c r="M31">
        <v>25569.635739000001</v>
      </c>
      <c r="N31">
        <v>17947.033778000001</v>
      </c>
      <c r="O31">
        <v>11278.069137</v>
      </c>
      <c r="P31">
        <v>3894.115425</v>
      </c>
      <c r="Q31">
        <v>9225.3088160000007</v>
      </c>
      <c r="R31">
        <v>14480.978517</v>
      </c>
      <c r="S31">
        <v>19964.133858000001</v>
      </c>
      <c r="T31">
        <v>22054.928968</v>
      </c>
      <c r="U31">
        <v>25320.748495</v>
      </c>
      <c r="V31">
        <v>21901.141825999999</v>
      </c>
      <c r="W31">
        <v>22292.734392999999</v>
      </c>
      <c r="X31">
        <v>21557.338076</v>
      </c>
      <c r="Y31">
        <v>21424.075553999999</v>
      </c>
      <c r="Z31">
        <v>25291.615817999998</v>
      </c>
      <c r="AA31">
        <v>24880.126716999999</v>
      </c>
      <c r="AB31">
        <v>24883.171878000001</v>
      </c>
      <c r="AC31">
        <v>28003.490618</v>
      </c>
      <c r="AD31">
        <v>29181.374390000001</v>
      </c>
      <c r="AE31">
        <v>27123.018048000002</v>
      </c>
      <c r="AF31">
        <v>29758.022138</v>
      </c>
    </row>
    <row r="32" spans="1:32" x14ac:dyDescent="0.3">
      <c r="A32" t="s">
        <v>7</v>
      </c>
      <c r="B32" t="s">
        <v>260</v>
      </c>
      <c r="C32" t="s">
        <v>200</v>
      </c>
      <c r="D32" t="s">
        <v>261</v>
      </c>
      <c r="E32" t="s">
        <v>201</v>
      </c>
      <c r="F32">
        <v>74331.685438</v>
      </c>
      <c r="G32">
        <v>93593.114090000003</v>
      </c>
      <c r="H32">
        <v>108922.67107700001</v>
      </c>
      <c r="I32">
        <v>122108.636079</v>
      </c>
      <c r="J32">
        <v>137798.767353</v>
      </c>
      <c r="K32">
        <v>152199.98041799999</v>
      </c>
      <c r="L32">
        <v>163052.41998100001</v>
      </c>
      <c r="M32">
        <v>161621.88055100001</v>
      </c>
      <c r="N32">
        <v>150139.14109799999</v>
      </c>
      <c r="O32">
        <v>152108.935188</v>
      </c>
      <c r="P32">
        <v>155669.043007</v>
      </c>
      <c r="Q32">
        <v>166598.05456799999</v>
      </c>
      <c r="R32">
        <v>174268.84973099999</v>
      </c>
      <c r="S32">
        <v>193287.96966</v>
      </c>
      <c r="T32">
        <v>173368.60467199999</v>
      </c>
      <c r="U32">
        <v>169259.23812200001</v>
      </c>
      <c r="V32">
        <v>155664.11646200001</v>
      </c>
      <c r="W32">
        <v>153076.476138</v>
      </c>
      <c r="X32">
        <v>152930.91837900001</v>
      </c>
      <c r="Y32">
        <v>153789.56521</v>
      </c>
      <c r="Z32">
        <v>182099.96880599999</v>
      </c>
      <c r="AA32">
        <v>178607.689927</v>
      </c>
      <c r="AB32">
        <v>180157.947006</v>
      </c>
      <c r="AC32">
        <v>205757.02867500001</v>
      </c>
      <c r="AD32">
        <v>218870.96908099999</v>
      </c>
      <c r="AE32">
        <v>214475.473769</v>
      </c>
      <c r="AF32">
        <v>228438.54863999999</v>
      </c>
    </row>
    <row r="33" spans="1:32" x14ac:dyDescent="0.3">
      <c r="A33" t="s">
        <v>7</v>
      </c>
      <c r="B33" t="s">
        <v>262</v>
      </c>
      <c r="C33" t="s">
        <v>200</v>
      </c>
      <c r="D33" t="s">
        <v>263</v>
      </c>
      <c r="E33" t="s">
        <v>201</v>
      </c>
      <c r="F33">
        <v>1064.7641149999999</v>
      </c>
      <c r="G33">
        <v>1857.534173</v>
      </c>
      <c r="H33">
        <v>2646.0097479999999</v>
      </c>
      <c r="I33">
        <v>3288.3523409999998</v>
      </c>
      <c r="J33">
        <v>4303.6581749999996</v>
      </c>
      <c r="K33">
        <v>5150.1248889999997</v>
      </c>
      <c r="L33">
        <v>7674.2462240000004</v>
      </c>
      <c r="M33">
        <v>8656.6649890000008</v>
      </c>
      <c r="N33">
        <v>11763.929236</v>
      </c>
      <c r="O33">
        <v>14158.739602</v>
      </c>
      <c r="P33">
        <v>19506.294429000001</v>
      </c>
      <c r="Q33">
        <v>18288.870852</v>
      </c>
      <c r="R33">
        <v>16139.144480999999</v>
      </c>
      <c r="S33">
        <v>13592.884819999999</v>
      </c>
      <c r="T33">
        <v>10317.990221</v>
      </c>
      <c r="U33">
        <v>6516.5121609999997</v>
      </c>
      <c r="V33">
        <v>5696.0666890000002</v>
      </c>
      <c r="W33">
        <v>4060.297376</v>
      </c>
      <c r="X33">
        <v>3219.5056300000001</v>
      </c>
      <c r="Y33">
        <v>2684.1843509999999</v>
      </c>
      <c r="Z33">
        <v>2250.834402</v>
      </c>
      <c r="AA33">
        <v>2228.1872469999998</v>
      </c>
      <c r="AB33">
        <v>2439.8002329999999</v>
      </c>
      <c r="AC33">
        <v>3100.374945</v>
      </c>
      <c r="AD33">
        <v>3185.1157039999998</v>
      </c>
      <c r="AE33">
        <v>3228.3824890000001</v>
      </c>
      <c r="AF33">
        <v>3535.179885</v>
      </c>
    </row>
    <row r="34" spans="1:32" x14ac:dyDescent="0.3">
      <c r="A34" t="s">
        <v>7</v>
      </c>
      <c r="B34" t="s">
        <v>264</v>
      </c>
      <c r="C34" t="s">
        <v>200</v>
      </c>
      <c r="D34" t="s">
        <v>265</v>
      </c>
      <c r="E34" t="s">
        <v>201</v>
      </c>
      <c r="F34">
        <v>64900</v>
      </c>
      <c r="G34">
        <v>82000</v>
      </c>
      <c r="H34">
        <v>104300</v>
      </c>
      <c r="I34">
        <v>127600</v>
      </c>
      <c r="J34">
        <v>153100</v>
      </c>
      <c r="K34">
        <v>176700</v>
      </c>
      <c r="L34">
        <v>196600</v>
      </c>
      <c r="M34">
        <v>201200</v>
      </c>
      <c r="N34">
        <v>192400</v>
      </c>
      <c r="O34">
        <v>195000</v>
      </c>
      <c r="P34">
        <v>211300</v>
      </c>
      <c r="Q34">
        <v>218400</v>
      </c>
      <c r="R34">
        <v>220500</v>
      </c>
      <c r="S34">
        <v>219600</v>
      </c>
      <c r="T34">
        <v>190500</v>
      </c>
      <c r="U34">
        <v>179500</v>
      </c>
      <c r="V34">
        <v>179200</v>
      </c>
      <c r="W34">
        <v>183200</v>
      </c>
      <c r="X34">
        <v>185200</v>
      </c>
      <c r="Y34">
        <v>189500</v>
      </c>
      <c r="Z34">
        <v>165100</v>
      </c>
      <c r="AA34">
        <v>164900</v>
      </c>
      <c r="AB34">
        <v>166000</v>
      </c>
      <c r="AC34">
        <v>165700</v>
      </c>
      <c r="AD34">
        <v>173300</v>
      </c>
      <c r="AE34">
        <v>165500</v>
      </c>
      <c r="AF34">
        <v>173100</v>
      </c>
    </row>
    <row r="35" spans="1:32" x14ac:dyDescent="0.3">
      <c r="A35" t="s">
        <v>7</v>
      </c>
      <c r="B35" t="s">
        <v>266</v>
      </c>
      <c r="C35" t="s">
        <v>200</v>
      </c>
      <c r="D35" t="s">
        <v>267</v>
      </c>
      <c r="E35" t="s">
        <v>201</v>
      </c>
      <c r="F35">
        <v>918400</v>
      </c>
      <c r="G35">
        <v>998700</v>
      </c>
      <c r="H35">
        <v>1137600</v>
      </c>
      <c r="I35">
        <v>1299500</v>
      </c>
      <c r="J35">
        <v>1356600</v>
      </c>
      <c r="K35">
        <v>1478500</v>
      </c>
      <c r="L35">
        <v>1601400</v>
      </c>
      <c r="M35">
        <v>1761300</v>
      </c>
      <c r="N35">
        <v>1744900</v>
      </c>
      <c r="O35">
        <v>1835600.000001</v>
      </c>
      <c r="P35">
        <v>1921900</v>
      </c>
      <c r="Q35">
        <v>1890800</v>
      </c>
      <c r="R35">
        <v>1874900.000001</v>
      </c>
      <c r="S35">
        <v>1926000</v>
      </c>
      <c r="T35">
        <v>1668300</v>
      </c>
      <c r="U35">
        <v>1753100</v>
      </c>
      <c r="V35">
        <v>1654900.000001</v>
      </c>
      <c r="W35">
        <v>1817400</v>
      </c>
      <c r="X35">
        <v>1915200</v>
      </c>
      <c r="Y35">
        <v>1884300.000001</v>
      </c>
      <c r="Z35">
        <v>2021600</v>
      </c>
      <c r="AA35">
        <v>2019100.000001</v>
      </c>
      <c r="AB35">
        <v>1979300.000001</v>
      </c>
      <c r="AC35">
        <v>1892200</v>
      </c>
      <c r="AD35">
        <v>1962000</v>
      </c>
      <c r="AE35">
        <v>1867799.999999</v>
      </c>
      <c r="AF35">
        <v>1862200</v>
      </c>
    </row>
    <row r="36" spans="1:32" x14ac:dyDescent="0.3">
      <c r="A36" t="s">
        <v>7</v>
      </c>
      <c r="B36" t="s">
        <v>268</v>
      </c>
      <c r="C36" t="s">
        <v>200</v>
      </c>
      <c r="D36" t="s">
        <v>269</v>
      </c>
      <c r="E36" t="s">
        <v>201</v>
      </c>
      <c r="F36">
        <v>58508.877899999999</v>
      </c>
      <c r="G36">
        <v>53671.902789</v>
      </c>
      <c r="H36">
        <v>59983.226455999997</v>
      </c>
      <c r="I36">
        <v>65394.174208999997</v>
      </c>
      <c r="J36">
        <v>60974.018957</v>
      </c>
      <c r="K36">
        <v>68069.490632000001</v>
      </c>
      <c r="L36">
        <v>59952.384434</v>
      </c>
      <c r="M36">
        <v>60538.045764000002</v>
      </c>
      <c r="N36">
        <v>51016.633848999998</v>
      </c>
      <c r="O36">
        <v>44648.326073999997</v>
      </c>
      <c r="P36">
        <v>41001.294691000003</v>
      </c>
      <c r="Q36">
        <v>41029.672792999998</v>
      </c>
      <c r="R36">
        <v>39984.314764000002</v>
      </c>
      <c r="S36">
        <v>42309.184530999999</v>
      </c>
      <c r="T36">
        <v>36410.703173000002</v>
      </c>
      <c r="U36">
        <v>36516.516259999997</v>
      </c>
      <c r="V36">
        <v>34524.184226999998</v>
      </c>
      <c r="W36">
        <v>42609.575955</v>
      </c>
      <c r="X36">
        <v>46206.628023999998</v>
      </c>
      <c r="Y36">
        <v>41756.824816</v>
      </c>
      <c r="Z36">
        <v>47739.925055</v>
      </c>
      <c r="AA36">
        <v>46721.25692</v>
      </c>
      <c r="AB36">
        <v>44190.706447999997</v>
      </c>
      <c r="AC36">
        <v>39098.085821000001</v>
      </c>
      <c r="AD36">
        <v>40294.356435000002</v>
      </c>
      <c r="AE36">
        <v>36520.523466999999</v>
      </c>
      <c r="AF36">
        <v>33295.948678000001</v>
      </c>
    </row>
    <row r="37" spans="1:32" x14ac:dyDescent="0.3">
      <c r="A37" t="s">
        <v>7</v>
      </c>
      <c r="B37" t="s">
        <v>270</v>
      </c>
      <c r="C37" t="s">
        <v>200</v>
      </c>
      <c r="D37" t="s">
        <v>271</v>
      </c>
      <c r="E37" t="s">
        <v>201</v>
      </c>
      <c r="F37">
        <v>78927.182115000003</v>
      </c>
      <c r="G37">
        <v>74880.502533000006</v>
      </c>
      <c r="H37">
        <v>85705.187871000002</v>
      </c>
      <c r="I37">
        <v>104291.52155</v>
      </c>
      <c r="J37">
        <v>112856.801391</v>
      </c>
      <c r="K37">
        <v>131472.50497400001</v>
      </c>
      <c r="L37">
        <v>113673.078393</v>
      </c>
      <c r="M37">
        <v>136712.01693300001</v>
      </c>
      <c r="N37">
        <v>153182.450178</v>
      </c>
      <c r="O37">
        <v>151582.22043099999</v>
      </c>
      <c r="P37">
        <v>129206.142408</v>
      </c>
      <c r="Q37">
        <v>119109.813639</v>
      </c>
      <c r="R37">
        <v>108339.180582</v>
      </c>
      <c r="S37">
        <v>97526.604852000004</v>
      </c>
      <c r="T37">
        <v>65555.837914999996</v>
      </c>
      <c r="U37">
        <v>79287.406499000004</v>
      </c>
      <c r="V37">
        <v>81154.992536000005</v>
      </c>
      <c r="W37">
        <v>106456.32028299999</v>
      </c>
      <c r="X37">
        <v>126428.854744</v>
      </c>
      <c r="Y37">
        <v>129462.952707</v>
      </c>
      <c r="Z37">
        <v>157350.50871699999</v>
      </c>
      <c r="AA37">
        <v>159596.51046200001</v>
      </c>
      <c r="AB37">
        <v>154070.383478</v>
      </c>
      <c r="AC37">
        <v>153518.549497</v>
      </c>
      <c r="AD37">
        <v>155485.728783</v>
      </c>
      <c r="AE37">
        <v>150557.16648799999</v>
      </c>
      <c r="AF37">
        <v>148197.993594</v>
      </c>
    </row>
    <row r="38" spans="1:32" x14ac:dyDescent="0.3">
      <c r="A38" t="s">
        <v>7</v>
      </c>
      <c r="B38" t="s">
        <v>272</v>
      </c>
      <c r="C38" t="s">
        <v>200</v>
      </c>
      <c r="D38" t="s">
        <v>273</v>
      </c>
      <c r="E38" t="s">
        <v>201</v>
      </c>
      <c r="F38">
        <v>780963.93998499995</v>
      </c>
      <c r="G38">
        <v>870147.59467799996</v>
      </c>
      <c r="H38">
        <v>991911.58567299997</v>
      </c>
      <c r="I38">
        <v>1129814.304241</v>
      </c>
      <c r="J38">
        <v>1182769.1796520001</v>
      </c>
      <c r="K38">
        <v>1278958.0043939999</v>
      </c>
      <c r="L38">
        <v>1427774.5371729999</v>
      </c>
      <c r="M38">
        <v>1564049.9373029999</v>
      </c>
      <c r="N38">
        <v>1540700.915973</v>
      </c>
      <c r="O38">
        <v>1639369.453496</v>
      </c>
      <c r="P38">
        <v>1751692.562901</v>
      </c>
      <c r="Q38">
        <v>1730660.5135679999</v>
      </c>
      <c r="R38">
        <v>1726576.5046550001</v>
      </c>
      <c r="S38">
        <v>1786164.210617</v>
      </c>
      <c r="T38">
        <v>1566333.4589120001</v>
      </c>
      <c r="U38">
        <v>1637296.077241</v>
      </c>
      <c r="V38">
        <v>1539220.823238</v>
      </c>
      <c r="W38">
        <v>1668334.1037620001</v>
      </c>
      <c r="X38">
        <v>1742564.5172319999</v>
      </c>
      <c r="Y38">
        <v>1713080.222478</v>
      </c>
      <c r="Z38">
        <v>1816509.566228</v>
      </c>
      <c r="AA38">
        <v>1812782.2326189999</v>
      </c>
      <c r="AB38">
        <v>1781038.910075</v>
      </c>
      <c r="AC38">
        <v>1699583.3646819999</v>
      </c>
      <c r="AD38">
        <v>1766219.914782</v>
      </c>
      <c r="AE38">
        <v>1680722.3100439999</v>
      </c>
      <c r="AF38">
        <v>1680706.057728</v>
      </c>
    </row>
    <row r="39" spans="1:32" x14ac:dyDescent="0.3">
      <c r="A39" t="s">
        <v>7</v>
      </c>
      <c r="B39" t="s">
        <v>274</v>
      </c>
      <c r="C39" t="s">
        <v>200</v>
      </c>
      <c r="D39" t="s">
        <v>275</v>
      </c>
      <c r="E39" t="s">
        <v>201</v>
      </c>
      <c r="F39">
        <v>723000</v>
      </c>
      <c r="G39">
        <v>909500</v>
      </c>
      <c r="H39">
        <v>991500</v>
      </c>
      <c r="I39">
        <v>1216400</v>
      </c>
      <c r="J39">
        <v>1220000</v>
      </c>
      <c r="K39">
        <v>1288600</v>
      </c>
      <c r="L39">
        <v>1600800</v>
      </c>
      <c r="M39">
        <v>1668000</v>
      </c>
      <c r="N39">
        <v>1762300</v>
      </c>
      <c r="O39">
        <v>1786200</v>
      </c>
      <c r="P39">
        <v>1525800</v>
      </c>
      <c r="Q39">
        <v>1510200</v>
      </c>
      <c r="R39">
        <v>1465500</v>
      </c>
      <c r="S39">
        <v>1552700</v>
      </c>
      <c r="T39">
        <v>1869600</v>
      </c>
      <c r="U39">
        <v>1726000</v>
      </c>
      <c r="V39">
        <v>1477100</v>
      </c>
      <c r="W39">
        <v>1510700</v>
      </c>
      <c r="X39">
        <v>1531800</v>
      </c>
      <c r="Y39">
        <v>1583400</v>
      </c>
      <c r="Z39">
        <v>1667900</v>
      </c>
      <c r="AA39">
        <v>1667800</v>
      </c>
      <c r="AB39">
        <v>1662800</v>
      </c>
      <c r="AC39">
        <v>1668900</v>
      </c>
      <c r="AD39">
        <v>1752900</v>
      </c>
      <c r="AE39">
        <v>1684300</v>
      </c>
      <c r="AF39">
        <v>1744500</v>
      </c>
    </row>
    <row r="40" spans="1:32" x14ac:dyDescent="0.3">
      <c r="A40" t="s">
        <v>7</v>
      </c>
      <c r="B40" t="s">
        <v>276</v>
      </c>
      <c r="C40" t="s">
        <v>200</v>
      </c>
      <c r="D40" t="s">
        <v>277</v>
      </c>
      <c r="E40" t="s">
        <v>201</v>
      </c>
      <c r="F40">
        <v>50500</v>
      </c>
      <c r="G40">
        <v>61600</v>
      </c>
      <c r="H40">
        <v>63800</v>
      </c>
      <c r="I40">
        <v>67200</v>
      </c>
      <c r="J40">
        <v>68600</v>
      </c>
      <c r="K40">
        <v>80700</v>
      </c>
      <c r="L40">
        <v>79800</v>
      </c>
      <c r="M40">
        <v>78800</v>
      </c>
      <c r="N40">
        <v>81000</v>
      </c>
      <c r="O40">
        <v>82700</v>
      </c>
      <c r="P40">
        <v>88900</v>
      </c>
      <c r="Q40">
        <v>96800</v>
      </c>
      <c r="R40">
        <v>108300</v>
      </c>
      <c r="S40">
        <v>106400</v>
      </c>
      <c r="T40">
        <v>83800</v>
      </c>
      <c r="U40">
        <v>75700</v>
      </c>
      <c r="V40">
        <v>77700</v>
      </c>
      <c r="W40">
        <v>78200</v>
      </c>
      <c r="X40">
        <v>75100</v>
      </c>
      <c r="Y40">
        <v>58700</v>
      </c>
      <c r="Z40">
        <v>72400</v>
      </c>
      <c r="AA40">
        <v>72300</v>
      </c>
      <c r="AB40">
        <v>74100</v>
      </c>
      <c r="AC40">
        <v>89100</v>
      </c>
      <c r="AD40">
        <v>88200</v>
      </c>
      <c r="AE40">
        <v>84200</v>
      </c>
      <c r="AF40">
        <v>81600</v>
      </c>
    </row>
    <row r="41" spans="1:32" x14ac:dyDescent="0.3">
      <c r="A41" t="s">
        <v>7</v>
      </c>
      <c r="B41" t="s">
        <v>278</v>
      </c>
      <c r="C41" t="s">
        <v>200</v>
      </c>
      <c r="D41" t="s">
        <v>279</v>
      </c>
      <c r="E41" t="s">
        <v>201</v>
      </c>
    </row>
    <row r="42" spans="1:32" x14ac:dyDescent="0.3">
      <c r="A42" t="s">
        <v>7</v>
      </c>
      <c r="B42" t="s">
        <v>280</v>
      </c>
      <c r="C42" t="s">
        <v>200</v>
      </c>
      <c r="D42" t="s">
        <v>281</v>
      </c>
      <c r="E42" t="s">
        <v>201</v>
      </c>
    </row>
    <row r="43" spans="1:32" x14ac:dyDescent="0.3">
      <c r="A43" t="s">
        <v>7</v>
      </c>
      <c r="B43" t="s">
        <v>282</v>
      </c>
      <c r="C43" t="s">
        <v>200</v>
      </c>
      <c r="D43" t="s">
        <v>283</v>
      </c>
      <c r="E43" t="s">
        <v>201</v>
      </c>
      <c r="F43">
        <v>347599.87448400003</v>
      </c>
      <c r="G43">
        <v>362011.39906999998</v>
      </c>
      <c r="H43">
        <v>389778.444349</v>
      </c>
      <c r="I43">
        <v>418504.54549300001</v>
      </c>
      <c r="J43">
        <v>438136.22184700001</v>
      </c>
      <c r="K43">
        <v>434220.99950500001</v>
      </c>
      <c r="L43">
        <v>479773.99078499997</v>
      </c>
      <c r="M43">
        <v>541678.61452399998</v>
      </c>
      <c r="N43">
        <v>512049.05359299999</v>
      </c>
      <c r="O43">
        <v>532561.25259799999</v>
      </c>
      <c r="P43">
        <v>556347.71149500005</v>
      </c>
      <c r="Q43">
        <v>547337.23546400003</v>
      </c>
      <c r="R43">
        <v>533348.03469899995</v>
      </c>
      <c r="S43">
        <v>540179.92347799998</v>
      </c>
      <c r="T43">
        <v>502585.392452</v>
      </c>
      <c r="U43">
        <v>480737.41040599998</v>
      </c>
      <c r="V43">
        <v>507771.96811900003</v>
      </c>
      <c r="W43">
        <v>594544.12503899995</v>
      </c>
      <c r="X43">
        <v>661519.23965700006</v>
      </c>
      <c r="Y43">
        <v>642700.594301</v>
      </c>
      <c r="Z43">
        <v>852728.39972500002</v>
      </c>
      <c r="AA43">
        <v>819022.11408800003</v>
      </c>
      <c r="AB43">
        <v>791688.18124199996</v>
      </c>
      <c r="AC43">
        <v>791565.67310500005</v>
      </c>
      <c r="AD43">
        <v>831054.63994300005</v>
      </c>
      <c r="AE43">
        <v>765737.52108099998</v>
      </c>
      <c r="AF43">
        <v>829086.25560899999</v>
      </c>
    </row>
    <row r="44" spans="1:32" x14ac:dyDescent="0.3">
      <c r="A44" t="s">
        <v>7</v>
      </c>
      <c r="B44" t="s">
        <v>284</v>
      </c>
      <c r="C44" t="s">
        <v>200</v>
      </c>
      <c r="D44" t="s">
        <v>285</v>
      </c>
      <c r="E44" t="s">
        <v>201</v>
      </c>
      <c r="F44">
        <v>4141345.416487</v>
      </c>
      <c r="G44">
        <v>4692981.2318240004</v>
      </c>
      <c r="H44">
        <v>5313253.0198370004</v>
      </c>
      <c r="I44">
        <v>6136098.2279470004</v>
      </c>
      <c r="J44">
        <v>6581255.8778550001</v>
      </c>
      <c r="K44">
        <v>7102828.5222159997</v>
      </c>
      <c r="L44">
        <v>7935755.8865</v>
      </c>
      <c r="M44">
        <v>8431580.3127149995</v>
      </c>
      <c r="N44">
        <v>8458137.7766389996</v>
      </c>
      <c r="O44">
        <v>8661295.1682249997</v>
      </c>
      <c r="P44">
        <v>8858092.7476889994</v>
      </c>
      <c r="Q44">
        <v>9010130.2219050005</v>
      </c>
      <c r="R44">
        <v>9041705.0652719997</v>
      </c>
      <c r="S44">
        <v>9300797.7794739995</v>
      </c>
      <c r="T44">
        <v>8644528.0941950008</v>
      </c>
      <c r="U44">
        <v>8516583.2695719991</v>
      </c>
      <c r="V44">
        <v>8142715.481497</v>
      </c>
      <c r="W44">
        <v>8583941.6634860002</v>
      </c>
      <c r="X44">
        <v>8860434.5459669996</v>
      </c>
      <c r="Y44">
        <v>8919102.8975019995</v>
      </c>
      <c r="Z44">
        <v>9287269.1071109995</v>
      </c>
      <c r="AA44">
        <v>9238578.4834599998</v>
      </c>
      <c r="AB44">
        <v>9140030.5999679994</v>
      </c>
      <c r="AC44">
        <v>9104341.5793960001</v>
      </c>
      <c r="AD44">
        <v>9539150.9295109995</v>
      </c>
      <c r="AE44">
        <v>9101163.0583919995</v>
      </c>
      <c r="AF44">
        <v>9347117.0310389996</v>
      </c>
    </row>
    <row r="45" spans="1:32" x14ac:dyDescent="0.3">
      <c r="A45" t="s">
        <v>7</v>
      </c>
      <c r="B45" t="s">
        <v>286</v>
      </c>
      <c r="C45" t="s">
        <v>200</v>
      </c>
      <c r="D45" t="s">
        <v>287</v>
      </c>
      <c r="E45" t="s">
        <v>201</v>
      </c>
    </row>
    <row r="46" spans="1:32" x14ac:dyDescent="0.3">
      <c r="A46" t="s">
        <v>7</v>
      </c>
      <c r="B46" t="s">
        <v>288</v>
      </c>
      <c r="C46" t="s">
        <v>200</v>
      </c>
      <c r="D46" t="s">
        <v>289</v>
      </c>
      <c r="E46" t="s">
        <v>201</v>
      </c>
    </row>
    <row r="47" spans="1:32" x14ac:dyDescent="0.3">
      <c r="A47" t="s">
        <v>7</v>
      </c>
      <c r="B47" t="s">
        <v>290</v>
      </c>
      <c r="C47" t="s">
        <v>200</v>
      </c>
      <c r="D47" t="s">
        <v>291</v>
      </c>
      <c r="E47" t="s">
        <v>201</v>
      </c>
      <c r="F47">
        <v>186400</v>
      </c>
      <c r="G47">
        <v>248700</v>
      </c>
      <c r="H47">
        <v>295800</v>
      </c>
      <c r="I47">
        <v>349800</v>
      </c>
      <c r="J47">
        <v>339300</v>
      </c>
      <c r="K47">
        <v>417800</v>
      </c>
      <c r="L47">
        <v>481600</v>
      </c>
      <c r="M47">
        <v>422900</v>
      </c>
      <c r="N47">
        <v>460700</v>
      </c>
      <c r="O47">
        <v>461900</v>
      </c>
      <c r="P47">
        <v>392300</v>
      </c>
      <c r="Q47">
        <v>380200</v>
      </c>
      <c r="R47">
        <v>350300</v>
      </c>
      <c r="S47">
        <v>316400</v>
      </c>
      <c r="T47">
        <v>284600</v>
      </c>
      <c r="U47">
        <v>341800</v>
      </c>
      <c r="V47">
        <v>311100</v>
      </c>
      <c r="W47">
        <v>220800</v>
      </c>
      <c r="X47">
        <v>152800</v>
      </c>
      <c r="Y47">
        <v>304800</v>
      </c>
      <c r="Z47">
        <v>411500</v>
      </c>
      <c r="AA47">
        <v>486200</v>
      </c>
      <c r="AB47">
        <v>543400</v>
      </c>
      <c r="AC47">
        <v>321300</v>
      </c>
      <c r="AD47">
        <v>356700</v>
      </c>
      <c r="AE47">
        <v>351600</v>
      </c>
      <c r="AF47">
        <v>359300</v>
      </c>
    </row>
    <row r="48" spans="1:32" x14ac:dyDescent="0.3">
      <c r="A48" t="s">
        <v>7</v>
      </c>
      <c r="B48" t="s">
        <v>292</v>
      </c>
      <c r="C48" t="s">
        <v>200</v>
      </c>
      <c r="D48" t="s">
        <v>293</v>
      </c>
      <c r="E48" t="s">
        <v>201</v>
      </c>
      <c r="F48">
        <v>519851.72082300001</v>
      </c>
      <c r="G48">
        <v>623469.44391699997</v>
      </c>
      <c r="H48">
        <v>724520.04172600002</v>
      </c>
      <c r="I48">
        <v>828311.48563200003</v>
      </c>
      <c r="J48">
        <v>934181.297471</v>
      </c>
      <c r="K48">
        <v>958772.10469199996</v>
      </c>
      <c r="L48">
        <v>1089425.192509</v>
      </c>
      <c r="M48">
        <v>1091063.6523829999</v>
      </c>
      <c r="N48">
        <v>1080551.4867479999</v>
      </c>
      <c r="O48">
        <v>1068770.614821</v>
      </c>
      <c r="P48">
        <v>1050671.477218</v>
      </c>
      <c r="Q48">
        <v>1039814.7428980001</v>
      </c>
      <c r="R48">
        <v>1011296.374726</v>
      </c>
      <c r="S48">
        <v>980070.56966100005</v>
      </c>
      <c r="T48">
        <v>932015.79501200002</v>
      </c>
      <c r="U48">
        <v>936582.29171200003</v>
      </c>
      <c r="V48">
        <v>925449.69267500006</v>
      </c>
      <c r="W48">
        <v>941913.72948400001</v>
      </c>
      <c r="X48">
        <v>942889.07503399998</v>
      </c>
      <c r="Y48">
        <v>1045301.81054</v>
      </c>
      <c r="Z48">
        <v>1191865.0974709999</v>
      </c>
      <c r="AA48">
        <v>1240787.9023859999</v>
      </c>
      <c r="AB48">
        <v>1260541.915211</v>
      </c>
      <c r="AC48">
        <v>1113945.2148289999</v>
      </c>
      <c r="AD48">
        <v>1147039.779848</v>
      </c>
      <c r="AE48">
        <v>1129821.7995529999</v>
      </c>
      <c r="AF48">
        <v>1156303.0192809999</v>
      </c>
    </row>
    <row r="49" spans="1:32" x14ac:dyDescent="0.3">
      <c r="A49" t="s">
        <v>7</v>
      </c>
      <c r="B49" t="s">
        <v>294</v>
      </c>
      <c r="C49" t="s">
        <v>200</v>
      </c>
      <c r="D49" t="s">
        <v>295</v>
      </c>
      <c r="E49" t="s">
        <v>201</v>
      </c>
      <c r="F49">
        <v>60551.720823000003</v>
      </c>
      <c r="G49">
        <v>73669.443916999997</v>
      </c>
      <c r="H49">
        <v>83120.041725999996</v>
      </c>
      <c r="I49">
        <v>94511.485631999996</v>
      </c>
      <c r="J49">
        <v>114881.297471</v>
      </c>
      <c r="K49">
        <v>100572.10469199999</v>
      </c>
      <c r="L49">
        <v>119225.192509</v>
      </c>
      <c r="M49">
        <v>154163.65238300001</v>
      </c>
      <c r="N49">
        <v>139051.486748</v>
      </c>
      <c r="O49">
        <v>148770.614822</v>
      </c>
      <c r="P49">
        <v>182971.47721700001</v>
      </c>
      <c r="Q49">
        <v>221314.742898</v>
      </c>
      <c r="R49">
        <v>247996.37472600001</v>
      </c>
      <c r="S49">
        <v>267570.56966099999</v>
      </c>
      <c r="T49">
        <v>273815.79501200002</v>
      </c>
      <c r="U49">
        <v>256882.29171200001</v>
      </c>
      <c r="V49">
        <v>263149.692675</v>
      </c>
      <c r="W49">
        <v>297013.72948400001</v>
      </c>
      <c r="X49">
        <v>315789.07503399998</v>
      </c>
      <c r="Y49">
        <v>294001.81053999998</v>
      </c>
      <c r="Z49">
        <v>230165.09747099999</v>
      </c>
      <c r="AA49">
        <v>210887.902386</v>
      </c>
      <c r="AB49">
        <v>188341.91521100001</v>
      </c>
      <c r="AC49">
        <v>304845.214828</v>
      </c>
      <c r="AD49">
        <v>300939.77984799998</v>
      </c>
      <c r="AE49">
        <v>347621.79955200001</v>
      </c>
      <c r="AF49">
        <v>365503.01928100002</v>
      </c>
    </row>
    <row r="50" spans="1:32" x14ac:dyDescent="0.3">
      <c r="A50" t="s">
        <v>7</v>
      </c>
      <c r="B50" t="s">
        <v>296</v>
      </c>
      <c r="C50" t="s">
        <v>200</v>
      </c>
      <c r="D50" t="s">
        <v>297</v>
      </c>
      <c r="E50" t="s">
        <v>201</v>
      </c>
      <c r="F50">
        <v>272900</v>
      </c>
      <c r="G50">
        <v>301100</v>
      </c>
      <c r="H50">
        <v>345600</v>
      </c>
      <c r="I50">
        <v>384000</v>
      </c>
      <c r="J50">
        <v>480000</v>
      </c>
      <c r="K50">
        <v>440400</v>
      </c>
      <c r="L50">
        <v>488600</v>
      </c>
      <c r="M50">
        <v>514000</v>
      </c>
      <c r="N50">
        <v>480800</v>
      </c>
      <c r="O50">
        <v>458099.99999899999</v>
      </c>
      <c r="P50">
        <v>475400.00000100001</v>
      </c>
      <c r="Q50">
        <v>438300</v>
      </c>
      <c r="R50">
        <v>413000</v>
      </c>
      <c r="S50">
        <v>396100</v>
      </c>
      <c r="T50">
        <v>373600</v>
      </c>
      <c r="U50">
        <v>337900</v>
      </c>
      <c r="V50">
        <v>351200</v>
      </c>
      <c r="W50">
        <v>424100</v>
      </c>
      <c r="X50">
        <v>474300</v>
      </c>
      <c r="Y50">
        <v>446500</v>
      </c>
      <c r="Z50">
        <v>550200</v>
      </c>
      <c r="AA50">
        <v>543700</v>
      </c>
      <c r="AB50">
        <v>528800</v>
      </c>
      <c r="AC50">
        <v>487800.00000100001</v>
      </c>
      <c r="AD50">
        <v>489400</v>
      </c>
      <c r="AE50">
        <v>430600.00000100001</v>
      </c>
      <c r="AF50">
        <v>431500</v>
      </c>
    </row>
    <row r="51" spans="1:32" x14ac:dyDescent="0.3">
      <c r="A51" t="s">
        <v>7</v>
      </c>
      <c r="B51" t="s">
        <v>298</v>
      </c>
      <c r="C51" t="s">
        <v>200</v>
      </c>
      <c r="D51" t="s">
        <v>299</v>
      </c>
      <c r="E51" t="s">
        <v>201</v>
      </c>
    </row>
    <row r="52" spans="1:32" x14ac:dyDescent="0.3">
      <c r="A52" t="s">
        <v>7</v>
      </c>
      <c r="B52" t="s">
        <v>300</v>
      </c>
      <c r="C52" t="s">
        <v>200</v>
      </c>
      <c r="D52" t="s">
        <v>301</v>
      </c>
      <c r="E52" t="s">
        <v>201</v>
      </c>
    </row>
    <row r="53" spans="1:32" x14ac:dyDescent="0.3">
      <c r="A53" t="s">
        <v>7</v>
      </c>
      <c r="B53" t="s">
        <v>302</v>
      </c>
      <c r="C53" t="s">
        <v>200</v>
      </c>
      <c r="D53" t="s">
        <v>303</v>
      </c>
      <c r="E53" t="s">
        <v>201</v>
      </c>
      <c r="F53">
        <v>53808.972607000003</v>
      </c>
      <c r="G53">
        <v>50342.373163999997</v>
      </c>
      <c r="H53">
        <v>54233.581661999997</v>
      </c>
      <c r="I53">
        <v>62381.987733000002</v>
      </c>
      <c r="J53">
        <v>69983.767678000004</v>
      </c>
      <c r="K53">
        <v>76122.247996000006</v>
      </c>
      <c r="L53">
        <v>86049.264116999999</v>
      </c>
      <c r="M53">
        <v>93233.624528</v>
      </c>
      <c r="N53">
        <v>92788.246027999994</v>
      </c>
      <c r="O53">
        <v>104619.36233</v>
      </c>
      <c r="P53">
        <v>107610.25784999999</v>
      </c>
      <c r="Q53">
        <v>99949.920601000005</v>
      </c>
      <c r="R53">
        <v>90227.693941000005</v>
      </c>
      <c r="S53">
        <v>85853.079505000002</v>
      </c>
      <c r="T53">
        <v>73593.867920999997</v>
      </c>
      <c r="U53">
        <v>62722.763207000004</v>
      </c>
      <c r="V53">
        <v>52890.924829000003</v>
      </c>
      <c r="W53">
        <v>60834.896681999999</v>
      </c>
      <c r="X53">
        <v>62222.583469999998</v>
      </c>
      <c r="Y53">
        <v>61448.315093999998</v>
      </c>
      <c r="Z53">
        <v>84923.155927</v>
      </c>
      <c r="AA53">
        <v>84593.952277000004</v>
      </c>
      <c r="AB53">
        <v>83912.435366999998</v>
      </c>
      <c r="AC53">
        <v>92452.290747000006</v>
      </c>
      <c r="AD53">
        <v>101751.800317</v>
      </c>
      <c r="AE53">
        <v>87625.834593000007</v>
      </c>
      <c r="AF53">
        <v>82661.155513999998</v>
      </c>
    </row>
    <row r="54" spans="1:32" x14ac:dyDescent="0.3">
      <c r="A54" t="s">
        <v>7</v>
      </c>
      <c r="B54" t="s">
        <v>304</v>
      </c>
      <c r="C54" t="s">
        <v>200</v>
      </c>
      <c r="D54" t="s">
        <v>305</v>
      </c>
      <c r="E54" t="s">
        <v>201</v>
      </c>
      <c r="F54">
        <v>75496.218468999999</v>
      </c>
      <c r="G54">
        <v>74875.538729000007</v>
      </c>
      <c r="H54">
        <v>85965.438479999997</v>
      </c>
      <c r="I54">
        <v>106114.73267899999</v>
      </c>
      <c r="J54">
        <v>121722.709542</v>
      </c>
      <c r="K54">
        <v>128721.821966</v>
      </c>
      <c r="L54">
        <v>135519.377652</v>
      </c>
      <c r="M54">
        <v>150669.740834</v>
      </c>
      <c r="N54">
        <v>148822.23206899999</v>
      </c>
      <c r="O54">
        <v>164781.746464</v>
      </c>
      <c r="P54">
        <v>176191.472454</v>
      </c>
      <c r="Q54">
        <v>174655.71445999999</v>
      </c>
      <c r="R54">
        <v>176943.60026000001</v>
      </c>
      <c r="S54">
        <v>180358.08633699999</v>
      </c>
      <c r="T54">
        <v>155850.855943</v>
      </c>
      <c r="U54">
        <v>140505.40056499999</v>
      </c>
      <c r="V54">
        <v>134068.61112300001</v>
      </c>
      <c r="W54">
        <v>144620.68151699999</v>
      </c>
      <c r="X54">
        <v>146052.77355099999</v>
      </c>
      <c r="Y54">
        <v>138654.503038</v>
      </c>
      <c r="Z54">
        <v>181101.16052800001</v>
      </c>
      <c r="AA54">
        <v>179442.167399</v>
      </c>
      <c r="AB54">
        <v>186167.72666700001</v>
      </c>
      <c r="AC54">
        <v>219211.95396499999</v>
      </c>
      <c r="AD54">
        <v>250348.413562</v>
      </c>
      <c r="AE54">
        <v>239053.29749999999</v>
      </c>
      <c r="AF54">
        <v>221803.020288</v>
      </c>
    </row>
    <row r="55" spans="1:32" x14ac:dyDescent="0.3">
      <c r="A55" t="s">
        <v>7</v>
      </c>
      <c r="B55" t="s">
        <v>306</v>
      </c>
      <c r="C55" t="s">
        <v>200</v>
      </c>
      <c r="D55" t="s">
        <v>307</v>
      </c>
      <c r="E55" t="s">
        <v>201</v>
      </c>
      <c r="F55">
        <v>21687.245862</v>
      </c>
      <c r="G55">
        <v>24533.165564999999</v>
      </c>
      <c r="H55">
        <v>31731.856818</v>
      </c>
      <c r="I55">
        <v>43732.744945999999</v>
      </c>
      <c r="J55">
        <v>51738.941864</v>
      </c>
      <c r="K55">
        <v>52599.573969999998</v>
      </c>
      <c r="L55">
        <v>49470.113534999997</v>
      </c>
      <c r="M55">
        <v>57436.116306000004</v>
      </c>
      <c r="N55">
        <v>56033.986040999996</v>
      </c>
      <c r="O55">
        <v>60162.384134</v>
      </c>
      <c r="P55">
        <v>68581.214603999993</v>
      </c>
      <c r="Q55">
        <v>74705.793858999998</v>
      </c>
      <c r="R55">
        <v>86715.906319000002</v>
      </c>
      <c r="S55">
        <v>94505.006831999999</v>
      </c>
      <c r="T55">
        <v>82256.988022000005</v>
      </c>
      <c r="U55">
        <v>77782.637358000007</v>
      </c>
      <c r="V55">
        <v>81177.686293999999</v>
      </c>
      <c r="W55">
        <v>83785.784834999999</v>
      </c>
      <c r="X55">
        <v>83830.190080999993</v>
      </c>
      <c r="Y55">
        <v>77206.187944000005</v>
      </c>
      <c r="Z55">
        <v>96178.004600999993</v>
      </c>
      <c r="AA55">
        <v>94848.215121999994</v>
      </c>
      <c r="AB55">
        <v>102255.2913</v>
      </c>
      <c r="AC55">
        <v>126759.663218</v>
      </c>
      <c r="AD55">
        <v>148596.61324499999</v>
      </c>
      <c r="AE55">
        <v>151427.46290700001</v>
      </c>
      <c r="AF55">
        <v>139141.86477399999</v>
      </c>
    </row>
    <row r="56" spans="1:32" x14ac:dyDescent="0.3">
      <c r="A56" t="s">
        <v>7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7</v>
      </c>
      <c r="B57" t="s">
        <v>310</v>
      </c>
      <c r="C57" t="s">
        <v>200</v>
      </c>
      <c r="D57" t="s">
        <v>311</v>
      </c>
      <c r="E57" t="s">
        <v>201</v>
      </c>
      <c r="F57">
        <v>4711999.9999949997</v>
      </c>
      <c r="G57">
        <v>5378500.0000019995</v>
      </c>
      <c r="H57">
        <v>6103699.9999980005</v>
      </c>
      <c r="I57">
        <v>7035100.0000029998</v>
      </c>
      <c r="J57">
        <v>7589000.0000010002</v>
      </c>
      <c r="K57">
        <v>8146900.000004</v>
      </c>
      <c r="L57">
        <v>9111299.9999979995</v>
      </c>
      <c r="M57">
        <v>9611499.9999989998</v>
      </c>
      <c r="N57">
        <v>9629200</v>
      </c>
      <c r="O57">
        <v>9825199.9999969993</v>
      </c>
      <c r="P57">
        <v>10012800.000001</v>
      </c>
      <c r="Q57">
        <v>10170699.999999</v>
      </c>
      <c r="R57">
        <v>10193600.000001</v>
      </c>
      <c r="S57">
        <v>10425499.999999</v>
      </c>
      <c r="T57">
        <v>9693900.0000059996</v>
      </c>
      <c r="U57">
        <v>9562799.9999979995</v>
      </c>
      <c r="V57">
        <v>9183800.0000030007</v>
      </c>
      <c r="W57">
        <v>9636499.9999989998</v>
      </c>
      <c r="X57">
        <v>9905900.0000010002</v>
      </c>
      <c r="Y57">
        <v>10046399.999999</v>
      </c>
      <c r="Z57">
        <v>10576899.999996001</v>
      </c>
      <c r="AA57">
        <v>10576600</v>
      </c>
      <c r="AB57">
        <v>10502400.000002</v>
      </c>
      <c r="AC57">
        <v>10340999.999996999</v>
      </c>
      <c r="AD57">
        <v>10811400.000002</v>
      </c>
      <c r="AE57">
        <v>10351300.000003001</v>
      </c>
      <c r="AF57">
        <v>10619200.000003001</v>
      </c>
    </row>
    <row r="58" spans="1:32" x14ac:dyDescent="0.3">
      <c r="A58" t="s">
        <v>7</v>
      </c>
      <c r="B58" t="s">
        <v>312</v>
      </c>
      <c r="C58" t="s">
        <v>200</v>
      </c>
      <c r="D58" t="s">
        <v>313</v>
      </c>
      <c r="E58" t="s">
        <v>201</v>
      </c>
      <c r="F58">
        <v>4711697.1373100001</v>
      </c>
      <c r="G58">
        <v>5378050.6757410001</v>
      </c>
      <c r="H58">
        <v>6101573.0615630001</v>
      </c>
      <c r="I58">
        <v>7031609.713579</v>
      </c>
      <c r="J58">
        <v>7584037.175326</v>
      </c>
      <c r="K58">
        <v>8142300.6269079996</v>
      </c>
      <c r="L58">
        <v>9104981.0790090002</v>
      </c>
      <c r="M58">
        <v>9601443.9650979992</v>
      </c>
      <c r="N58">
        <v>9619689.2633870002</v>
      </c>
      <c r="O58">
        <v>9812765.7830459997</v>
      </c>
      <c r="P58">
        <v>9997664.2249069996</v>
      </c>
      <c r="Q58">
        <v>10146744.964803001</v>
      </c>
      <c r="R58">
        <v>10161301.439998001</v>
      </c>
      <c r="S58">
        <v>10387268.349135</v>
      </c>
      <c r="T58">
        <v>9660343.8892069999</v>
      </c>
      <c r="U58">
        <v>9528865.5612840001</v>
      </c>
      <c r="V58">
        <v>9145865.1741719991</v>
      </c>
      <c r="W58">
        <v>9604055.3929699995</v>
      </c>
      <c r="X58">
        <v>9878423.6210009996</v>
      </c>
      <c r="Y58">
        <v>10023104.708041999</v>
      </c>
      <c r="Z58">
        <v>10551534.204582</v>
      </c>
      <c r="AA58">
        <v>10551666.385846</v>
      </c>
      <c r="AB58">
        <v>10474672.515179001</v>
      </c>
      <c r="AC58">
        <v>10307386.794225</v>
      </c>
      <c r="AD58">
        <v>10774390.709359</v>
      </c>
      <c r="AE58">
        <v>10315184.857945001</v>
      </c>
      <c r="AF58">
        <v>10585020.050319999</v>
      </c>
    </row>
    <row r="59" spans="1:32" x14ac:dyDescent="0.3">
      <c r="A59" t="s">
        <v>7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9</v>
      </c>
      <c r="B2" t="s">
        <v>197</v>
      </c>
      <c r="C2" t="s">
        <v>200</v>
      </c>
      <c r="D2" t="s">
        <v>198</v>
      </c>
      <c r="E2" t="s">
        <v>201</v>
      </c>
      <c r="F2">
        <v>212425.329634508</v>
      </c>
      <c r="G2">
        <v>177403.046201939</v>
      </c>
      <c r="H2">
        <v>178310.16010300501</v>
      </c>
      <c r="I2">
        <v>187590.044003494</v>
      </c>
      <c r="J2">
        <v>173422.068184428</v>
      </c>
      <c r="K2">
        <v>131716.66633911501</v>
      </c>
      <c r="L2">
        <v>158336.161960614</v>
      </c>
      <c r="M2">
        <v>163023.904475594</v>
      </c>
      <c r="N2">
        <v>185282.502226023</v>
      </c>
      <c r="O2">
        <v>214022.30525465301</v>
      </c>
      <c r="P2">
        <v>214036.740791766</v>
      </c>
      <c r="Q2">
        <v>149685.357262176</v>
      </c>
      <c r="R2">
        <v>146863.76551645799</v>
      </c>
      <c r="S2">
        <v>153231.65547586899</v>
      </c>
      <c r="T2">
        <v>125748.54976101</v>
      </c>
      <c r="U2">
        <v>162481.68449999299</v>
      </c>
      <c r="V2">
        <v>167406.271802061</v>
      </c>
      <c r="W2">
        <v>149028.941466844</v>
      </c>
      <c r="X2">
        <v>169497.08111833499</v>
      </c>
      <c r="Y2">
        <v>118952.20516082901</v>
      </c>
      <c r="Z2">
        <v>180615.78708748199</v>
      </c>
      <c r="AA2">
        <v>103417.434488827</v>
      </c>
      <c r="AB2">
        <v>198744.69352080999</v>
      </c>
      <c r="AC2">
        <v>108268.865505294</v>
      </c>
      <c r="AD2">
        <v>76317.858219359594</v>
      </c>
      <c r="AE2">
        <v>70732.732636373796</v>
      </c>
    </row>
    <row r="3" spans="1:32" x14ac:dyDescent="0.3">
      <c r="A3" t="s">
        <v>9</v>
      </c>
      <c r="B3" t="s">
        <v>202</v>
      </c>
      <c r="C3" t="s">
        <v>200</v>
      </c>
      <c r="D3" t="s">
        <v>203</v>
      </c>
      <c r="E3" t="s">
        <v>201</v>
      </c>
      <c r="F3">
        <v>12900</v>
      </c>
      <c r="G3">
        <v>8800</v>
      </c>
      <c r="H3">
        <v>9500</v>
      </c>
      <c r="I3">
        <v>10500</v>
      </c>
      <c r="J3">
        <v>7700</v>
      </c>
      <c r="K3">
        <v>11000</v>
      </c>
      <c r="L3">
        <v>11100</v>
      </c>
      <c r="M3">
        <v>22000</v>
      </c>
      <c r="N3">
        <v>15900</v>
      </c>
      <c r="O3">
        <v>14600</v>
      </c>
      <c r="P3">
        <v>16400</v>
      </c>
      <c r="Q3">
        <v>20400</v>
      </c>
      <c r="R3">
        <v>24500</v>
      </c>
      <c r="S3">
        <v>21400</v>
      </c>
      <c r="T3">
        <v>13300</v>
      </c>
      <c r="U3">
        <v>10600</v>
      </c>
      <c r="V3">
        <v>7300</v>
      </c>
      <c r="W3">
        <v>8600</v>
      </c>
      <c r="X3">
        <v>11000</v>
      </c>
      <c r="Y3">
        <v>12300</v>
      </c>
      <c r="Z3">
        <v>9700</v>
      </c>
      <c r="AA3">
        <v>8800</v>
      </c>
      <c r="AB3">
        <v>12100</v>
      </c>
      <c r="AC3">
        <v>6500</v>
      </c>
      <c r="AD3">
        <v>5300</v>
      </c>
      <c r="AE3">
        <v>3700</v>
      </c>
    </row>
    <row r="4" spans="1:32" x14ac:dyDescent="0.3">
      <c r="A4" t="s">
        <v>9</v>
      </c>
      <c r="B4" t="s">
        <v>204</v>
      </c>
      <c r="C4" t="s">
        <v>200</v>
      </c>
      <c r="D4" t="s">
        <v>205</v>
      </c>
      <c r="E4" t="s">
        <v>201</v>
      </c>
      <c r="F4">
        <v>563700</v>
      </c>
      <c r="G4">
        <v>616700</v>
      </c>
      <c r="H4">
        <v>578800</v>
      </c>
      <c r="I4">
        <v>567100</v>
      </c>
      <c r="J4">
        <v>505900</v>
      </c>
      <c r="K4">
        <v>591000</v>
      </c>
      <c r="L4">
        <v>717900</v>
      </c>
      <c r="M4">
        <v>649300</v>
      </c>
      <c r="N4">
        <v>733700</v>
      </c>
      <c r="O4">
        <v>702800</v>
      </c>
      <c r="P4">
        <v>865900</v>
      </c>
      <c r="Q4">
        <v>782600</v>
      </c>
      <c r="R4">
        <v>868200</v>
      </c>
      <c r="S4">
        <v>846800</v>
      </c>
      <c r="T4">
        <v>531600</v>
      </c>
      <c r="U4">
        <v>575100</v>
      </c>
      <c r="V4">
        <v>641100</v>
      </c>
      <c r="W4">
        <v>814000</v>
      </c>
      <c r="X4">
        <v>663900</v>
      </c>
      <c r="Y4">
        <v>695200</v>
      </c>
      <c r="Z4">
        <v>759800</v>
      </c>
      <c r="AA4">
        <v>845600</v>
      </c>
      <c r="AB4">
        <v>769400</v>
      </c>
      <c r="AC4">
        <v>879500</v>
      </c>
      <c r="AD4">
        <v>826000</v>
      </c>
      <c r="AE4">
        <v>687400</v>
      </c>
    </row>
    <row r="5" spans="1:32" x14ac:dyDescent="0.3">
      <c r="A5" t="s">
        <v>9</v>
      </c>
      <c r="B5" t="s">
        <v>206</v>
      </c>
      <c r="C5" t="s">
        <v>200</v>
      </c>
      <c r="D5" t="s">
        <v>207</v>
      </c>
      <c r="E5" t="s">
        <v>201</v>
      </c>
      <c r="F5">
        <v>64500</v>
      </c>
      <c r="G5">
        <v>67900</v>
      </c>
      <c r="H5">
        <v>62800</v>
      </c>
      <c r="I5">
        <v>57800</v>
      </c>
      <c r="J5">
        <v>55700</v>
      </c>
      <c r="K5">
        <v>60700</v>
      </c>
      <c r="L5">
        <v>74700</v>
      </c>
      <c r="M5">
        <v>83800</v>
      </c>
      <c r="N5">
        <v>80900</v>
      </c>
      <c r="O5">
        <v>86800</v>
      </c>
      <c r="P5">
        <v>109000</v>
      </c>
      <c r="Q5">
        <v>102300</v>
      </c>
      <c r="R5">
        <v>97700</v>
      </c>
      <c r="S5">
        <v>83400</v>
      </c>
      <c r="T5">
        <v>73100</v>
      </c>
      <c r="U5">
        <v>86700</v>
      </c>
      <c r="V5">
        <v>113300</v>
      </c>
      <c r="W5">
        <v>121700</v>
      </c>
      <c r="X5">
        <v>96200</v>
      </c>
      <c r="Y5">
        <v>111700</v>
      </c>
      <c r="Z5">
        <v>107500</v>
      </c>
      <c r="AA5">
        <v>137000</v>
      </c>
      <c r="AB5">
        <v>142200</v>
      </c>
      <c r="AC5">
        <v>151800</v>
      </c>
      <c r="AD5">
        <v>133800</v>
      </c>
      <c r="AE5">
        <v>108600</v>
      </c>
    </row>
    <row r="6" spans="1:32" x14ac:dyDescent="0.3">
      <c r="A6" t="s">
        <v>9</v>
      </c>
      <c r="B6" t="s">
        <v>208</v>
      </c>
      <c r="C6" t="s">
        <v>200</v>
      </c>
      <c r="D6" t="s">
        <v>209</v>
      </c>
      <c r="E6" t="s">
        <v>201</v>
      </c>
      <c r="F6">
        <v>14121.576098601099</v>
      </c>
      <c r="G6">
        <v>14270.413719194999</v>
      </c>
      <c r="H6">
        <v>12919.141116966801</v>
      </c>
      <c r="I6">
        <v>12002.1438688868</v>
      </c>
      <c r="J6">
        <v>9083.5928953861494</v>
      </c>
      <c r="K6">
        <v>10020.3355580099</v>
      </c>
      <c r="L6">
        <v>11047.3820078838</v>
      </c>
      <c r="M6">
        <v>8425.4227155714398</v>
      </c>
      <c r="N6">
        <v>5261.2225528088402</v>
      </c>
      <c r="O6">
        <v>4929.4286186036197</v>
      </c>
      <c r="P6">
        <v>6348.76332191865</v>
      </c>
      <c r="Q6">
        <v>6147.7501226465401</v>
      </c>
      <c r="R6">
        <v>10448.513297748599</v>
      </c>
      <c r="S6">
        <v>13124.028963168201</v>
      </c>
      <c r="T6">
        <v>7142.86412653357</v>
      </c>
      <c r="U6">
        <v>11690.784319717401</v>
      </c>
      <c r="V6">
        <v>16047.1014387179</v>
      </c>
      <c r="W6">
        <v>15549.0105175848</v>
      </c>
      <c r="X6">
        <v>15185.7136951641</v>
      </c>
      <c r="Y6">
        <v>11106.7083639756</v>
      </c>
      <c r="Z6">
        <v>10376.223395248</v>
      </c>
      <c r="AA6">
        <v>10311.3370244536</v>
      </c>
      <c r="AB6">
        <v>8960.8178269305899</v>
      </c>
      <c r="AC6">
        <v>8866.4176089902594</v>
      </c>
      <c r="AD6">
        <v>14247.4943124941</v>
      </c>
      <c r="AE6">
        <v>8583.4345205372192</v>
      </c>
    </row>
    <row r="7" spans="1:32" x14ac:dyDescent="0.3">
      <c r="A7" t="s">
        <v>9</v>
      </c>
      <c r="B7" t="s">
        <v>210</v>
      </c>
      <c r="C7" t="s">
        <v>200</v>
      </c>
      <c r="D7" t="s">
        <v>211</v>
      </c>
      <c r="E7" t="s">
        <v>201</v>
      </c>
      <c r="F7">
        <v>55580.788605964102</v>
      </c>
      <c r="G7">
        <v>63427.124582464501</v>
      </c>
      <c r="H7">
        <v>57185.185130846403</v>
      </c>
      <c r="I7">
        <v>51867.085974920199</v>
      </c>
      <c r="J7">
        <v>43263.852836272599</v>
      </c>
      <c r="K7">
        <v>49881.360574319799</v>
      </c>
      <c r="L7">
        <v>55018.274782263303</v>
      </c>
      <c r="M7">
        <v>49755.628662267904</v>
      </c>
      <c r="N7">
        <v>52386.5374908015</v>
      </c>
      <c r="O7">
        <v>43952.130423021597</v>
      </c>
      <c r="P7">
        <v>62260.458569050803</v>
      </c>
      <c r="Q7">
        <v>59593.955022303897</v>
      </c>
      <c r="R7">
        <v>70957.034702072502</v>
      </c>
      <c r="S7">
        <v>58900.149553142597</v>
      </c>
      <c r="T7">
        <v>41086.458047628897</v>
      </c>
      <c r="U7">
        <v>54080.740519719096</v>
      </c>
      <c r="V7">
        <v>51047.642447912804</v>
      </c>
      <c r="W7">
        <v>63244.035500121601</v>
      </c>
      <c r="X7">
        <v>63823.364434568597</v>
      </c>
      <c r="Y7">
        <v>61490.0028315124</v>
      </c>
      <c r="Z7">
        <v>65608.983552279096</v>
      </c>
      <c r="AA7">
        <v>71264.2252992086</v>
      </c>
      <c r="AB7">
        <v>55031.519347938403</v>
      </c>
      <c r="AC7">
        <v>61847.957317880398</v>
      </c>
      <c r="AD7">
        <v>58997.764641323804</v>
      </c>
      <c r="AE7">
        <v>59491.627659705802</v>
      </c>
    </row>
    <row r="8" spans="1:32" x14ac:dyDescent="0.3">
      <c r="A8" t="s">
        <v>9</v>
      </c>
      <c r="B8" t="s">
        <v>212</v>
      </c>
      <c r="C8" t="s">
        <v>200</v>
      </c>
      <c r="D8" t="s">
        <v>213</v>
      </c>
      <c r="E8" t="s">
        <v>201</v>
      </c>
      <c r="F8">
        <v>7700</v>
      </c>
      <c r="G8">
        <v>9000</v>
      </c>
      <c r="H8">
        <v>4500</v>
      </c>
      <c r="I8">
        <v>4300</v>
      </c>
      <c r="J8">
        <v>4600</v>
      </c>
      <c r="K8">
        <v>3300</v>
      </c>
      <c r="L8">
        <v>3200</v>
      </c>
      <c r="M8">
        <v>5300</v>
      </c>
      <c r="N8">
        <v>4700</v>
      </c>
      <c r="O8">
        <v>4600</v>
      </c>
      <c r="P8">
        <v>4000</v>
      </c>
      <c r="Q8">
        <v>5400</v>
      </c>
      <c r="R8">
        <v>4800</v>
      </c>
      <c r="S8">
        <v>6000</v>
      </c>
      <c r="T8">
        <v>3800</v>
      </c>
      <c r="U8">
        <v>3100</v>
      </c>
      <c r="V8">
        <v>1800</v>
      </c>
      <c r="W8">
        <v>3300</v>
      </c>
      <c r="X8">
        <v>3600</v>
      </c>
      <c r="Y8">
        <v>3600</v>
      </c>
      <c r="Z8">
        <v>5200</v>
      </c>
      <c r="AA8">
        <v>3500</v>
      </c>
      <c r="AB8">
        <v>3300</v>
      </c>
      <c r="AC8">
        <v>2900</v>
      </c>
      <c r="AD8">
        <v>2300</v>
      </c>
      <c r="AE8">
        <v>3000</v>
      </c>
    </row>
    <row r="9" spans="1:32" x14ac:dyDescent="0.3">
      <c r="A9" t="s">
        <v>9</v>
      </c>
      <c r="B9" t="s">
        <v>214</v>
      </c>
      <c r="C9" t="s">
        <v>200</v>
      </c>
      <c r="D9" t="s">
        <v>215</v>
      </c>
      <c r="E9" t="s">
        <v>201</v>
      </c>
      <c r="F9">
        <v>39953.353805728097</v>
      </c>
      <c r="G9">
        <v>44950.2302193941</v>
      </c>
      <c r="H9">
        <v>44249.396637004997</v>
      </c>
      <c r="I9">
        <v>47248.654869643004</v>
      </c>
      <c r="J9">
        <v>40533.142943995401</v>
      </c>
      <c r="K9">
        <v>39092.278590314003</v>
      </c>
      <c r="L9">
        <v>54877.560953542503</v>
      </c>
      <c r="M9">
        <v>57018.113224388202</v>
      </c>
      <c r="N9">
        <v>63578.281973407902</v>
      </c>
      <c r="O9">
        <v>53117.873245195296</v>
      </c>
      <c r="P9">
        <v>73365.274636693401</v>
      </c>
      <c r="Q9">
        <v>56599.400060054701</v>
      </c>
      <c r="R9">
        <v>65055.935505868503</v>
      </c>
      <c r="S9">
        <v>80000.8291671021</v>
      </c>
      <c r="T9">
        <v>43612.502570452401</v>
      </c>
      <c r="U9">
        <v>49891.699069136703</v>
      </c>
      <c r="V9">
        <v>47949.882118667803</v>
      </c>
      <c r="W9">
        <v>48815.100773993101</v>
      </c>
      <c r="X9">
        <v>35294.914763574903</v>
      </c>
      <c r="Y9">
        <v>33807.670750949001</v>
      </c>
      <c r="Z9">
        <v>34242.931159899097</v>
      </c>
      <c r="AA9">
        <v>34160.485305287002</v>
      </c>
      <c r="AB9">
        <v>30119.880128737099</v>
      </c>
      <c r="AC9">
        <v>43647.290799018403</v>
      </c>
      <c r="AD9">
        <v>50525.876956523498</v>
      </c>
      <c r="AE9">
        <v>40005.3961683042</v>
      </c>
    </row>
    <row r="10" spans="1:32" x14ac:dyDescent="0.3">
      <c r="A10" t="s">
        <v>9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9</v>
      </c>
      <c r="B11" t="s">
        <v>218</v>
      </c>
      <c r="C11" t="s">
        <v>200</v>
      </c>
      <c r="D11" t="s">
        <v>219</v>
      </c>
      <c r="E11" t="s">
        <v>201</v>
      </c>
      <c r="F11">
        <v>25897.2019166969</v>
      </c>
      <c r="G11">
        <v>27316.950592030498</v>
      </c>
      <c r="H11">
        <v>29167.3880315924</v>
      </c>
      <c r="I11">
        <v>27799.679960620899</v>
      </c>
      <c r="J11">
        <v>26428.860227797901</v>
      </c>
      <c r="K11">
        <v>31631.514691599601</v>
      </c>
      <c r="L11">
        <v>39728.087181997304</v>
      </c>
      <c r="M11">
        <v>43624.982462395099</v>
      </c>
      <c r="N11">
        <v>44637.515171046398</v>
      </c>
      <c r="O11">
        <v>38355.910610654202</v>
      </c>
      <c r="P11">
        <v>39121.163801501301</v>
      </c>
      <c r="Q11">
        <v>34524.223191604797</v>
      </c>
      <c r="R11">
        <v>32632.789059761999</v>
      </c>
      <c r="S11">
        <v>29561.654546836598</v>
      </c>
      <c r="T11">
        <v>23600.129548259902</v>
      </c>
      <c r="U11">
        <v>20962.0364216616</v>
      </c>
      <c r="V11">
        <v>23962.920359220301</v>
      </c>
      <c r="W11">
        <v>49077.444645960401</v>
      </c>
      <c r="X11">
        <v>41772.937436851498</v>
      </c>
      <c r="Y11">
        <v>36959.587082276499</v>
      </c>
      <c r="Z11">
        <v>32510.7930496603</v>
      </c>
      <c r="AA11">
        <v>47552.189042729697</v>
      </c>
      <c r="AB11">
        <v>37263.969638775299</v>
      </c>
      <c r="AC11">
        <v>38617.3617505851</v>
      </c>
      <c r="AD11">
        <v>35235.168339510703</v>
      </c>
      <c r="AE11">
        <v>33974.6931177976</v>
      </c>
    </row>
    <row r="12" spans="1:32" x14ac:dyDescent="0.3">
      <c r="A12" t="s">
        <v>9</v>
      </c>
      <c r="B12" t="s">
        <v>220</v>
      </c>
      <c r="C12" t="s">
        <v>200</v>
      </c>
      <c r="D12" t="s">
        <v>221</v>
      </c>
      <c r="E12" t="s">
        <v>201</v>
      </c>
      <c r="F12">
        <v>100332.023998063</v>
      </c>
      <c r="G12">
        <v>108286.528037204</v>
      </c>
      <c r="H12">
        <v>106452.544982668</v>
      </c>
      <c r="I12">
        <v>104013.96001162899</v>
      </c>
      <c r="J12">
        <v>85087.314192961101</v>
      </c>
      <c r="K12">
        <v>105498.76142342501</v>
      </c>
      <c r="L12">
        <v>123650.279710495</v>
      </c>
      <c r="M12">
        <v>99172.592867168205</v>
      </c>
      <c r="N12">
        <v>132648.53645380301</v>
      </c>
      <c r="O12">
        <v>125114.023746027</v>
      </c>
      <c r="P12">
        <v>139743.15240696599</v>
      </c>
      <c r="Q12">
        <v>148482.774670365</v>
      </c>
      <c r="R12">
        <v>144425.54382641299</v>
      </c>
      <c r="S12">
        <v>131296.34449230801</v>
      </c>
      <c r="T12">
        <v>82664.479217458196</v>
      </c>
      <c r="U12">
        <v>80320.702880298006</v>
      </c>
      <c r="V12">
        <v>94255.072488821403</v>
      </c>
      <c r="W12">
        <v>107514.692873539</v>
      </c>
      <c r="X12">
        <v>92424.318178554997</v>
      </c>
      <c r="Y12">
        <v>103047.453430489</v>
      </c>
      <c r="Z12">
        <v>109106.85514880699</v>
      </c>
      <c r="AA12">
        <v>106549.00399750299</v>
      </c>
      <c r="AB12">
        <v>108711.732555742</v>
      </c>
      <c r="AC12">
        <v>134185.547432202</v>
      </c>
      <c r="AD12">
        <v>112910.614930867</v>
      </c>
      <c r="AE12">
        <v>107262.710774148</v>
      </c>
    </row>
    <row r="13" spans="1:32" x14ac:dyDescent="0.3">
      <c r="A13" t="s">
        <v>9</v>
      </c>
      <c r="B13" t="s">
        <v>222</v>
      </c>
      <c r="C13" t="s">
        <v>200</v>
      </c>
      <c r="D13" t="s">
        <v>223</v>
      </c>
      <c r="E13" t="s">
        <v>201</v>
      </c>
      <c r="F13">
        <v>89528.547042840204</v>
      </c>
      <c r="G13">
        <v>103878.638321965</v>
      </c>
      <c r="H13">
        <v>91969.953263073505</v>
      </c>
      <c r="I13">
        <v>72656.164792349402</v>
      </c>
      <c r="J13">
        <v>73713.314484549395</v>
      </c>
      <c r="K13">
        <v>95576.367512069002</v>
      </c>
      <c r="L13">
        <v>118210.117578929</v>
      </c>
      <c r="M13">
        <v>100369.377077582</v>
      </c>
      <c r="N13">
        <v>96268.767183202406</v>
      </c>
      <c r="O13">
        <v>106446.632505785</v>
      </c>
      <c r="P13">
        <v>135081.29988908101</v>
      </c>
      <c r="Q13">
        <v>133052.868934356</v>
      </c>
      <c r="R13">
        <v>164187.847356299</v>
      </c>
      <c r="S13">
        <v>154063.900180514</v>
      </c>
      <c r="T13">
        <v>88641.661084859807</v>
      </c>
      <c r="U13">
        <v>94450.056712841295</v>
      </c>
      <c r="V13">
        <v>105073.949637236</v>
      </c>
      <c r="W13">
        <v>141328.09598500701</v>
      </c>
      <c r="X13">
        <v>99386.434568894896</v>
      </c>
      <c r="Y13">
        <v>118689.74892841899</v>
      </c>
      <c r="Z13">
        <v>123946.523816395</v>
      </c>
      <c r="AA13">
        <v>131596.20358706001</v>
      </c>
      <c r="AB13">
        <v>150894.812167275</v>
      </c>
      <c r="AC13">
        <v>148716.78443199999</v>
      </c>
      <c r="AD13">
        <v>147441.67169945699</v>
      </c>
      <c r="AE13">
        <v>109768.347202406</v>
      </c>
    </row>
    <row r="14" spans="1:32" x14ac:dyDescent="0.3">
      <c r="A14" t="s">
        <v>9</v>
      </c>
      <c r="B14" t="s">
        <v>224</v>
      </c>
      <c r="C14" t="s">
        <v>200</v>
      </c>
      <c r="D14" t="s">
        <v>225</v>
      </c>
      <c r="E14" t="s">
        <v>201</v>
      </c>
      <c r="F14">
        <v>44172.804897340997</v>
      </c>
      <c r="G14">
        <v>42516.104116181101</v>
      </c>
      <c r="H14">
        <v>39627.165598268599</v>
      </c>
      <c r="I14">
        <v>51368.230063417897</v>
      </c>
      <c r="J14">
        <v>41404.964268259297</v>
      </c>
      <c r="K14">
        <v>54725.1019812003</v>
      </c>
      <c r="L14">
        <v>64027.4240427146</v>
      </c>
      <c r="M14">
        <v>45732.269699287099</v>
      </c>
      <c r="N14">
        <v>56880.860418006399</v>
      </c>
      <c r="O14">
        <v>64939.355961009504</v>
      </c>
      <c r="P14">
        <v>70442.909446320904</v>
      </c>
      <c r="Q14">
        <v>53394.800585736797</v>
      </c>
      <c r="R14">
        <v>52063.578440026104</v>
      </c>
      <c r="S14">
        <v>61840.017207602898</v>
      </c>
      <c r="T14">
        <v>32865.482563581703</v>
      </c>
      <c r="U14">
        <v>36900.840406242198</v>
      </c>
      <c r="V14">
        <v>34307.8493338302</v>
      </c>
      <c r="W14">
        <v>49799.395669635996</v>
      </c>
      <c r="X14">
        <v>34761.138869132403</v>
      </c>
      <c r="Y14">
        <v>40286.213663816299</v>
      </c>
      <c r="Z14">
        <v>44372.509749847697</v>
      </c>
      <c r="AA14">
        <v>50782.416336691203</v>
      </c>
      <c r="AB14">
        <v>40869.369892562398</v>
      </c>
      <c r="AC14">
        <v>56738.9887623248</v>
      </c>
      <c r="AD14">
        <v>54152.034994412403</v>
      </c>
      <c r="AE14">
        <v>46424.088222965598</v>
      </c>
    </row>
    <row r="15" spans="1:32" x14ac:dyDescent="0.3">
      <c r="A15" t="s">
        <v>9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9</v>
      </c>
      <c r="B16" t="s">
        <v>228</v>
      </c>
      <c r="C16" t="s">
        <v>200</v>
      </c>
      <c r="D16" t="s">
        <v>229</v>
      </c>
      <c r="E16" t="s">
        <v>201</v>
      </c>
      <c r="F16">
        <v>16500</v>
      </c>
      <c r="G16">
        <v>15600</v>
      </c>
      <c r="H16">
        <v>14600</v>
      </c>
      <c r="I16">
        <v>14000</v>
      </c>
      <c r="J16">
        <v>13600</v>
      </c>
      <c r="K16">
        <v>18200</v>
      </c>
      <c r="L16">
        <v>19600</v>
      </c>
      <c r="M16">
        <v>16100</v>
      </c>
      <c r="N16">
        <v>20300</v>
      </c>
      <c r="O16">
        <v>20300</v>
      </c>
      <c r="P16">
        <v>21300</v>
      </c>
      <c r="Q16">
        <v>17600</v>
      </c>
      <c r="R16">
        <v>19000</v>
      </c>
      <c r="S16">
        <v>18300</v>
      </c>
      <c r="T16">
        <v>10600</v>
      </c>
      <c r="U16">
        <v>14600</v>
      </c>
      <c r="V16">
        <v>14700</v>
      </c>
      <c r="W16">
        <v>19100</v>
      </c>
      <c r="X16">
        <v>14000</v>
      </c>
      <c r="Y16">
        <v>13400</v>
      </c>
      <c r="Z16">
        <v>12300</v>
      </c>
      <c r="AA16">
        <v>18100</v>
      </c>
      <c r="AB16">
        <v>16800</v>
      </c>
      <c r="AC16">
        <v>16700</v>
      </c>
      <c r="AD16">
        <v>13700</v>
      </c>
      <c r="AE16">
        <v>10600</v>
      </c>
    </row>
    <row r="17" spans="1:31" x14ac:dyDescent="0.3">
      <c r="A17" t="s">
        <v>9</v>
      </c>
      <c r="B17" t="s">
        <v>230</v>
      </c>
      <c r="C17" t="s">
        <v>200</v>
      </c>
      <c r="D17" t="s">
        <v>231</v>
      </c>
      <c r="E17" t="s">
        <v>201</v>
      </c>
      <c r="F17">
        <v>36513.656404560003</v>
      </c>
      <c r="G17">
        <v>39235.969274741001</v>
      </c>
      <c r="H17">
        <v>36455.725911173897</v>
      </c>
      <c r="I17">
        <v>40478.041703542702</v>
      </c>
      <c r="J17">
        <v>37003.541068186401</v>
      </c>
      <c r="K17">
        <v>46422.468999615201</v>
      </c>
      <c r="L17">
        <v>52885.414379661197</v>
      </c>
      <c r="M17">
        <v>50586.830509863401</v>
      </c>
      <c r="N17">
        <v>56166.322630932802</v>
      </c>
      <c r="O17">
        <v>64660.694104068803</v>
      </c>
      <c r="P17">
        <v>79716.081757705193</v>
      </c>
      <c r="Q17">
        <v>59095.685090086103</v>
      </c>
      <c r="R17">
        <v>85011.246485376803</v>
      </c>
      <c r="S17">
        <v>96674.892174144305</v>
      </c>
      <c r="T17">
        <v>55448.246668124601</v>
      </c>
      <c r="U17">
        <v>47167.376307712701</v>
      </c>
      <c r="V17">
        <v>60708.54159701</v>
      </c>
      <c r="W17">
        <v>93215.774045308906</v>
      </c>
      <c r="X17">
        <v>70368.606996409304</v>
      </c>
      <c r="Y17">
        <v>70865.525712155097</v>
      </c>
      <c r="Z17">
        <v>94674.735896686907</v>
      </c>
      <c r="AA17">
        <v>94679.761231437893</v>
      </c>
      <c r="AB17">
        <v>67388.426199599606</v>
      </c>
      <c r="AC17">
        <v>96575.430731354703</v>
      </c>
      <c r="AD17">
        <v>92144.415436593306</v>
      </c>
      <c r="AE17">
        <v>65911.551262834197</v>
      </c>
    </row>
    <row r="18" spans="1:31" x14ac:dyDescent="0.3">
      <c r="A18" t="s">
        <v>9</v>
      </c>
      <c r="B18" t="s">
        <v>232</v>
      </c>
      <c r="C18" t="s">
        <v>200</v>
      </c>
      <c r="D18" t="s">
        <v>233</v>
      </c>
      <c r="E18" t="s">
        <v>201</v>
      </c>
      <c r="F18">
        <v>42100</v>
      </c>
      <c r="G18">
        <v>48500</v>
      </c>
      <c r="H18">
        <v>50700</v>
      </c>
      <c r="I18">
        <v>53800</v>
      </c>
      <c r="J18">
        <v>50400</v>
      </c>
      <c r="K18">
        <v>54200</v>
      </c>
      <c r="L18">
        <v>68600</v>
      </c>
      <c r="M18">
        <v>65600</v>
      </c>
      <c r="N18">
        <v>83900</v>
      </c>
      <c r="O18">
        <v>62600</v>
      </c>
      <c r="P18">
        <v>87400</v>
      </c>
      <c r="Q18">
        <v>68900</v>
      </c>
      <c r="R18">
        <v>84100</v>
      </c>
      <c r="S18">
        <v>83800</v>
      </c>
      <c r="T18">
        <v>43700</v>
      </c>
      <c r="U18">
        <v>41500</v>
      </c>
      <c r="V18">
        <v>44200</v>
      </c>
      <c r="W18">
        <v>62100</v>
      </c>
      <c r="X18">
        <v>58300</v>
      </c>
      <c r="Y18">
        <v>57500</v>
      </c>
      <c r="Z18">
        <v>78200</v>
      </c>
      <c r="AA18">
        <v>100200</v>
      </c>
      <c r="AB18">
        <v>79600</v>
      </c>
      <c r="AC18">
        <v>89200</v>
      </c>
      <c r="AD18">
        <v>79600</v>
      </c>
      <c r="AE18">
        <v>67600</v>
      </c>
    </row>
    <row r="19" spans="1:31" x14ac:dyDescent="0.3">
      <c r="A19" t="s">
        <v>9</v>
      </c>
      <c r="B19" t="s">
        <v>234</v>
      </c>
      <c r="C19" t="s">
        <v>200</v>
      </c>
      <c r="D19" t="s">
        <v>235</v>
      </c>
      <c r="E19" t="s">
        <v>201</v>
      </c>
      <c r="F19">
        <v>26800.0472302056</v>
      </c>
      <c r="G19">
        <v>31818.041136825501</v>
      </c>
      <c r="H19">
        <v>28173.499328405898</v>
      </c>
      <c r="I19">
        <v>29766.038754990401</v>
      </c>
      <c r="J19">
        <v>25081.417082591801</v>
      </c>
      <c r="K19">
        <v>21751.810669447499</v>
      </c>
      <c r="L19">
        <v>32355.4593625136</v>
      </c>
      <c r="M19">
        <v>23814.782781476701</v>
      </c>
      <c r="N19">
        <v>36071.9561259904</v>
      </c>
      <c r="O19">
        <v>26983.950785634901</v>
      </c>
      <c r="P19">
        <v>38120.8961707622</v>
      </c>
      <c r="Q19">
        <v>37508.542322846399</v>
      </c>
      <c r="R19">
        <v>37817.511326432897</v>
      </c>
      <c r="S19">
        <v>29838.183715181101</v>
      </c>
      <c r="T19">
        <v>25338.176173100801</v>
      </c>
      <c r="U19">
        <v>33735.763362671103</v>
      </c>
      <c r="V19">
        <v>33747.040578583801</v>
      </c>
      <c r="W19">
        <v>39256.449988848202</v>
      </c>
      <c r="X19">
        <v>38782.571056849498</v>
      </c>
      <c r="Y19">
        <v>32747.089236407101</v>
      </c>
      <c r="Z19">
        <v>41760.4442311772</v>
      </c>
      <c r="AA19">
        <v>39904.378175629303</v>
      </c>
      <c r="AB19">
        <v>28259.4722424393</v>
      </c>
      <c r="AC19">
        <v>29704.2211656441</v>
      </c>
      <c r="AD19">
        <v>30944.9586888179</v>
      </c>
      <c r="AE19">
        <v>26178.151071302</v>
      </c>
    </row>
    <row r="20" spans="1:31" x14ac:dyDescent="0.3">
      <c r="A20" t="s">
        <v>9</v>
      </c>
      <c r="B20" t="s">
        <v>236</v>
      </c>
      <c r="C20" t="s">
        <v>200</v>
      </c>
      <c r="D20" t="s">
        <v>237</v>
      </c>
      <c r="E20" t="s">
        <v>201</v>
      </c>
      <c r="F20">
        <v>66588.797003905594</v>
      </c>
      <c r="G20">
        <v>66186.220507991602</v>
      </c>
      <c r="H20">
        <v>57127.920679413699</v>
      </c>
      <c r="I20">
        <v>64118.1704739782</v>
      </c>
      <c r="J20">
        <v>58831.667604374103</v>
      </c>
      <c r="K20">
        <v>50806.815611173799</v>
      </c>
      <c r="L20">
        <v>58051.845849990103</v>
      </c>
      <c r="M20">
        <v>54661.802680088898</v>
      </c>
      <c r="N20">
        <v>63384.428378649398</v>
      </c>
      <c r="O20">
        <v>34108.520007127401</v>
      </c>
      <c r="P20">
        <v>46869.495581718802</v>
      </c>
      <c r="Q20">
        <v>21922.194907497498</v>
      </c>
      <c r="R20">
        <v>25852.326013048001</v>
      </c>
      <c r="S20">
        <v>37863.137502340098</v>
      </c>
      <c r="T20">
        <v>25403.310349063599</v>
      </c>
      <c r="U20">
        <v>23615.254367892299</v>
      </c>
      <c r="V20">
        <v>12221.443838662201</v>
      </c>
      <c r="W20">
        <v>14667.7039959995</v>
      </c>
      <c r="X20">
        <v>12672.8955256022</v>
      </c>
      <c r="Y20">
        <v>11352.429755613501</v>
      </c>
      <c r="Z20">
        <v>13479.207493448899</v>
      </c>
      <c r="AA20">
        <v>17433.017198530601</v>
      </c>
      <c r="AB20">
        <v>15524.563235019799</v>
      </c>
      <c r="AC20">
        <v>19545.185014394399</v>
      </c>
      <c r="AD20">
        <v>12257.6616502411</v>
      </c>
      <c r="AE20">
        <v>10638.142229605401</v>
      </c>
    </row>
    <row r="21" spans="1:31" x14ac:dyDescent="0.3">
      <c r="A21" t="s">
        <v>9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9</v>
      </c>
      <c r="B22" t="s">
        <v>240</v>
      </c>
      <c r="C22" t="s">
        <v>200</v>
      </c>
      <c r="D22" t="s">
        <v>241</v>
      </c>
      <c r="E22" t="s">
        <v>201</v>
      </c>
      <c r="F22">
        <v>8211.2029960943801</v>
      </c>
      <c r="G22">
        <v>6913.7794920084498</v>
      </c>
      <c r="H22">
        <v>4972.0793205862901</v>
      </c>
      <c r="I22">
        <v>4281.8295260217801</v>
      </c>
      <c r="J22">
        <v>2968.3323956259201</v>
      </c>
      <c r="K22">
        <v>2093.1843888262201</v>
      </c>
      <c r="L22">
        <v>3348.1541500099202</v>
      </c>
      <c r="M22">
        <v>3838.1973199110998</v>
      </c>
      <c r="N22">
        <v>3415.5716213505598</v>
      </c>
      <c r="O22">
        <v>1691.4799928725599</v>
      </c>
      <c r="P22">
        <v>2330.5044182811598</v>
      </c>
      <c r="Q22">
        <v>2177.80509250255</v>
      </c>
      <c r="R22">
        <v>3547.6739869519702</v>
      </c>
      <c r="S22">
        <v>8236.8624976599294</v>
      </c>
      <c r="T22">
        <v>12196.6896509364</v>
      </c>
      <c r="U22">
        <v>22984.745632107701</v>
      </c>
      <c r="V22">
        <v>37078.556161337801</v>
      </c>
      <c r="W22">
        <v>43432.296004000498</v>
      </c>
      <c r="X22">
        <v>47127.104474397704</v>
      </c>
      <c r="Y22">
        <v>43047.570244386501</v>
      </c>
      <c r="Z22">
        <v>49220.792506551203</v>
      </c>
      <c r="AA22">
        <v>66066.982801469407</v>
      </c>
      <c r="AB22">
        <v>57475.436764980201</v>
      </c>
      <c r="AC22">
        <v>73454.814985605597</v>
      </c>
      <c r="AD22">
        <v>59742.338349758902</v>
      </c>
      <c r="AE22">
        <v>62561.857770394701</v>
      </c>
    </row>
    <row r="23" spans="1:31" x14ac:dyDescent="0.3">
      <c r="A23" t="s">
        <v>9</v>
      </c>
      <c r="B23" t="s">
        <v>242</v>
      </c>
      <c r="C23" t="s">
        <v>200</v>
      </c>
      <c r="D23" t="s">
        <v>243</v>
      </c>
      <c r="E23" t="s">
        <v>201</v>
      </c>
      <c r="F23">
        <v>1248700</v>
      </c>
      <c r="G23">
        <v>1040900</v>
      </c>
      <c r="H23">
        <v>861900</v>
      </c>
      <c r="I23">
        <v>719000</v>
      </c>
      <c r="J23">
        <v>737400</v>
      </c>
      <c r="K23">
        <v>862900</v>
      </c>
      <c r="L23">
        <v>788200</v>
      </c>
      <c r="M23">
        <v>755600</v>
      </c>
      <c r="N23">
        <v>614200</v>
      </c>
      <c r="O23">
        <v>617900</v>
      </c>
      <c r="P23">
        <v>665000</v>
      </c>
      <c r="Q23">
        <v>633700</v>
      </c>
      <c r="R23">
        <v>887800</v>
      </c>
      <c r="S23">
        <v>629000</v>
      </c>
      <c r="T23">
        <v>518500</v>
      </c>
      <c r="U23">
        <v>689400</v>
      </c>
      <c r="V23">
        <v>590500</v>
      </c>
      <c r="W23">
        <v>726600</v>
      </c>
      <c r="X23">
        <v>947900</v>
      </c>
      <c r="Y23">
        <v>1032900</v>
      </c>
      <c r="Z23">
        <v>1019400</v>
      </c>
      <c r="AA23">
        <v>1009800</v>
      </c>
      <c r="AB23">
        <v>1228700</v>
      </c>
      <c r="AC23">
        <v>1188100</v>
      </c>
      <c r="AD23">
        <v>1188300</v>
      </c>
      <c r="AE23">
        <v>1205600</v>
      </c>
    </row>
    <row r="24" spans="1:31" x14ac:dyDescent="0.3">
      <c r="A24" t="s">
        <v>9</v>
      </c>
      <c r="B24" t="s">
        <v>244</v>
      </c>
      <c r="C24" t="s">
        <v>200</v>
      </c>
      <c r="D24" t="s">
        <v>245</v>
      </c>
      <c r="E24" t="s">
        <v>201</v>
      </c>
      <c r="F24">
        <v>1793240.3019926599</v>
      </c>
      <c r="G24">
        <v>1763628.5221784699</v>
      </c>
      <c r="H24">
        <v>1562699.8236703801</v>
      </c>
      <c r="I24">
        <v>1206959.26746636</v>
      </c>
      <c r="J24">
        <v>1212251.1649539301</v>
      </c>
      <c r="K24">
        <v>1470994.2244094801</v>
      </c>
      <c r="L24">
        <v>1396586.6715497</v>
      </c>
      <c r="M24">
        <v>1410797.9449207</v>
      </c>
      <c r="N24">
        <v>1477323.2266590199</v>
      </c>
      <c r="O24">
        <v>1748284.76940547</v>
      </c>
      <c r="P24">
        <v>1870534.9291626599</v>
      </c>
      <c r="Q24">
        <v>1895690.62294562</v>
      </c>
      <c r="R24">
        <v>1532701.2715459601</v>
      </c>
      <c r="S24">
        <v>1629943.6042217</v>
      </c>
      <c r="T24">
        <v>1392641.4296633401</v>
      </c>
      <c r="U24">
        <v>1426295.85375791</v>
      </c>
      <c r="V24">
        <v>1485799.0582748</v>
      </c>
      <c r="W24">
        <v>1751933.6141862001</v>
      </c>
      <c r="X24">
        <v>1695614.1934238099</v>
      </c>
      <c r="Y24">
        <v>1867435.0769817899</v>
      </c>
      <c r="Z24">
        <v>1846917.9044606099</v>
      </c>
      <c r="AA24">
        <v>1803907.6727036401</v>
      </c>
      <c r="AB24">
        <v>1708737.48638998</v>
      </c>
      <c r="AC24">
        <v>1596902.94904807</v>
      </c>
      <c r="AD24">
        <v>1775247.0545633601</v>
      </c>
      <c r="AE24">
        <v>1535578.7680063499</v>
      </c>
    </row>
    <row r="25" spans="1:31" x14ac:dyDescent="0.3">
      <c r="A25" t="s">
        <v>9</v>
      </c>
      <c r="B25" t="s">
        <v>246</v>
      </c>
      <c r="C25" t="s">
        <v>200</v>
      </c>
      <c r="D25" t="s">
        <v>247</v>
      </c>
      <c r="E25" t="s">
        <v>201</v>
      </c>
      <c r="F25">
        <v>51040.301992663401</v>
      </c>
      <c r="G25">
        <v>77028.522178466505</v>
      </c>
      <c r="H25">
        <v>76299.823670377998</v>
      </c>
      <c r="I25">
        <v>31059.267466356901</v>
      </c>
      <c r="J25">
        <v>61951.1649539266</v>
      </c>
      <c r="K25">
        <v>90794.2244094778</v>
      </c>
      <c r="L25">
        <v>106886.67154970299</v>
      </c>
      <c r="M25">
        <v>79697.944920703303</v>
      </c>
      <c r="N25">
        <v>106923.22665901799</v>
      </c>
      <c r="O25">
        <v>144084.76940547</v>
      </c>
      <c r="P25">
        <v>163434.929162655</v>
      </c>
      <c r="Q25">
        <v>156490.622945618</v>
      </c>
      <c r="R25">
        <v>93801.271545958298</v>
      </c>
      <c r="S25">
        <v>184343.60422170401</v>
      </c>
      <c r="T25">
        <v>114241.429663342</v>
      </c>
      <c r="U25">
        <v>42995.853757913603</v>
      </c>
      <c r="V25">
        <v>32199.0582747968</v>
      </c>
      <c r="W25">
        <v>29533.614186204901</v>
      </c>
      <c r="X25">
        <v>43914.193423808698</v>
      </c>
      <c r="Y25">
        <v>69435.076981791906</v>
      </c>
      <c r="Z25">
        <v>60617.904460612997</v>
      </c>
      <c r="AA25">
        <v>47307.672703636097</v>
      </c>
      <c r="AB25">
        <v>57237.486389981503</v>
      </c>
      <c r="AC25">
        <v>39202.949048071001</v>
      </c>
      <c r="AD25">
        <v>104347.054563358</v>
      </c>
      <c r="AE25">
        <v>48278.768006351696</v>
      </c>
    </row>
    <row r="26" spans="1:31" x14ac:dyDescent="0.3">
      <c r="A26" t="s">
        <v>9</v>
      </c>
      <c r="B26" t="s">
        <v>248</v>
      </c>
      <c r="C26" t="s">
        <v>200</v>
      </c>
      <c r="D26" t="s">
        <v>249</v>
      </c>
      <c r="E26" t="s">
        <v>201</v>
      </c>
      <c r="F26">
        <v>655410.11440433795</v>
      </c>
      <c r="G26">
        <v>630828.87197691097</v>
      </c>
      <c r="H26">
        <v>631008.70330107003</v>
      </c>
      <c r="I26">
        <v>426697.59961985599</v>
      </c>
      <c r="J26">
        <v>402233.11873751401</v>
      </c>
      <c r="K26">
        <v>418336.43220560101</v>
      </c>
      <c r="L26">
        <v>388695.14557586302</v>
      </c>
      <c r="M26">
        <v>440667.36399391002</v>
      </c>
      <c r="N26">
        <v>427860.40918493603</v>
      </c>
      <c r="O26">
        <v>458105.77498209401</v>
      </c>
      <c r="P26">
        <v>511364.33241066698</v>
      </c>
      <c r="Q26">
        <v>584819.92501699401</v>
      </c>
      <c r="R26">
        <v>531578.44864751503</v>
      </c>
      <c r="S26">
        <v>590903.22796159296</v>
      </c>
      <c r="T26">
        <v>526948.00734590599</v>
      </c>
      <c r="U26">
        <v>545515.90921391896</v>
      </c>
      <c r="V26">
        <v>567008.297968428</v>
      </c>
      <c r="W26">
        <v>659385.23361186997</v>
      </c>
      <c r="X26">
        <v>609180.28704145702</v>
      </c>
      <c r="Y26">
        <v>652826.86510940106</v>
      </c>
      <c r="Z26">
        <v>649993.15049833898</v>
      </c>
      <c r="AA26">
        <v>615771.40526141005</v>
      </c>
      <c r="AB26">
        <v>607891.20239558804</v>
      </c>
      <c r="AC26">
        <v>522899.490792475</v>
      </c>
      <c r="AD26">
        <v>523370.64361569303</v>
      </c>
      <c r="AE26">
        <v>496465.02476402302</v>
      </c>
    </row>
    <row r="27" spans="1:31" x14ac:dyDescent="0.3">
      <c r="A27" t="s">
        <v>9</v>
      </c>
      <c r="B27" t="s">
        <v>250</v>
      </c>
      <c r="C27" t="s">
        <v>200</v>
      </c>
      <c r="D27" t="s">
        <v>251</v>
      </c>
      <c r="E27" t="s">
        <v>201</v>
      </c>
      <c r="F27">
        <v>1086789.88559566</v>
      </c>
      <c r="G27">
        <v>1055771.1280230901</v>
      </c>
      <c r="H27">
        <v>855391.29669892997</v>
      </c>
      <c r="I27">
        <v>749202.40038014401</v>
      </c>
      <c r="J27">
        <v>748066.88126248599</v>
      </c>
      <c r="K27">
        <v>961863.56779439899</v>
      </c>
      <c r="L27">
        <v>901004.85442413704</v>
      </c>
      <c r="M27">
        <v>890432.63600608904</v>
      </c>
      <c r="N27">
        <v>942539.59081506403</v>
      </c>
      <c r="O27">
        <v>1146094.2250179099</v>
      </c>
      <c r="P27">
        <v>1195735.6675893301</v>
      </c>
      <c r="Q27">
        <v>1154380.0749830101</v>
      </c>
      <c r="R27">
        <v>907321.55135248497</v>
      </c>
      <c r="S27">
        <v>854696.77203840704</v>
      </c>
      <c r="T27">
        <v>751451.99265409401</v>
      </c>
      <c r="U27">
        <v>837784.09078608104</v>
      </c>
      <c r="V27">
        <v>886591.702031572</v>
      </c>
      <c r="W27">
        <v>1063014.7663881299</v>
      </c>
      <c r="X27">
        <v>1042519.71295854</v>
      </c>
      <c r="Y27">
        <v>1145173.1348906001</v>
      </c>
      <c r="Z27">
        <v>1136306.8495016601</v>
      </c>
      <c r="AA27">
        <v>1140828.5947385901</v>
      </c>
      <c r="AB27">
        <v>1043608.79760441</v>
      </c>
      <c r="AC27">
        <v>1034800.5092075299</v>
      </c>
      <c r="AD27">
        <v>1147529.3563843099</v>
      </c>
      <c r="AE27">
        <v>990834.97523597698</v>
      </c>
    </row>
    <row r="28" spans="1:31" x14ac:dyDescent="0.3">
      <c r="A28" t="s">
        <v>9</v>
      </c>
      <c r="B28" t="s">
        <v>252</v>
      </c>
      <c r="C28" t="s">
        <v>200</v>
      </c>
      <c r="D28" t="s">
        <v>253</v>
      </c>
      <c r="E28" t="s">
        <v>201</v>
      </c>
      <c r="F28">
        <v>1575600</v>
      </c>
      <c r="G28">
        <v>1442800</v>
      </c>
      <c r="H28">
        <v>1665800</v>
      </c>
      <c r="I28">
        <v>1230300</v>
      </c>
      <c r="J28">
        <v>1312100</v>
      </c>
      <c r="K28">
        <v>1153400</v>
      </c>
      <c r="L28">
        <v>1060100</v>
      </c>
      <c r="M28">
        <v>1074900</v>
      </c>
      <c r="N28">
        <v>1445100</v>
      </c>
      <c r="O28">
        <v>1307200</v>
      </c>
      <c r="P28">
        <v>1585600</v>
      </c>
      <c r="Q28">
        <v>1461700</v>
      </c>
      <c r="R28">
        <v>1882700</v>
      </c>
      <c r="S28">
        <v>1877000</v>
      </c>
      <c r="T28">
        <v>1587200</v>
      </c>
      <c r="U28">
        <v>1673100</v>
      </c>
      <c r="V28">
        <v>1355500</v>
      </c>
      <c r="W28">
        <v>1847800</v>
      </c>
      <c r="X28">
        <v>1745400</v>
      </c>
      <c r="Y28">
        <v>1967800</v>
      </c>
      <c r="Z28">
        <v>1970800</v>
      </c>
      <c r="AA28">
        <v>1783100</v>
      </c>
      <c r="AB28">
        <v>1807000</v>
      </c>
      <c r="AC28">
        <v>2006700</v>
      </c>
      <c r="AD28">
        <v>2069800</v>
      </c>
      <c r="AE28">
        <v>1519300</v>
      </c>
    </row>
    <row r="29" spans="1:31" x14ac:dyDescent="0.3">
      <c r="A29" t="s">
        <v>9</v>
      </c>
      <c r="B29" t="s">
        <v>254</v>
      </c>
      <c r="C29" t="s">
        <v>200</v>
      </c>
      <c r="D29" t="s">
        <v>255</v>
      </c>
      <c r="E29" t="s">
        <v>201</v>
      </c>
      <c r="F29">
        <v>1124369.88238825</v>
      </c>
      <c r="G29">
        <v>1035857.04800232</v>
      </c>
      <c r="H29">
        <v>1208628.50107659</v>
      </c>
      <c r="I29">
        <v>838583.98819077096</v>
      </c>
      <c r="J29">
        <v>860984.51200599899</v>
      </c>
      <c r="K29">
        <v>811643.48408099497</v>
      </c>
      <c r="L29">
        <v>645000.36932499404</v>
      </c>
      <c r="M29">
        <v>638865.01524009299</v>
      </c>
      <c r="N29">
        <v>807695.38568393199</v>
      </c>
      <c r="O29">
        <v>735265.68318587495</v>
      </c>
      <c r="P29">
        <v>909776.01556223701</v>
      </c>
      <c r="Q29">
        <v>820382.25041718199</v>
      </c>
      <c r="R29">
        <v>812953.83713424904</v>
      </c>
      <c r="S29">
        <v>797665.43277830305</v>
      </c>
      <c r="T29">
        <v>640801.05244300805</v>
      </c>
      <c r="U29">
        <v>739687.05972342298</v>
      </c>
      <c r="V29">
        <v>658418.07607177901</v>
      </c>
      <c r="W29">
        <v>840568.97393221199</v>
      </c>
      <c r="X29">
        <v>760410.70895106904</v>
      </c>
      <c r="Y29">
        <v>974546.62469170894</v>
      </c>
      <c r="Z29">
        <v>914650.62434811099</v>
      </c>
      <c r="AA29">
        <v>730473.49469685694</v>
      </c>
      <c r="AB29">
        <v>682402.11502579798</v>
      </c>
      <c r="AC29">
        <v>981770.33319960698</v>
      </c>
      <c r="AD29">
        <v>1094428.52954434</v>
      </c>
      <c r="AE29">
        <v>631566.16851385904</v>
      </c>
    </row>
    <row r="30" spans="1:31" x14ac:dyDescent="0.3">
      <c r="A30" t="s">
        <v>9</v>
      </c>
      <c r="B30" t="s">
        <v>256</v>
      </c>
      <c r="C30" t="s">
        <v>200</v>
      </c>
      <c r="D30" t="s">
        <v>257</v>
      </c>
      <c r="E30" t="s">
        <v>201</v>
      </c>
      <c r="F30">
        <v>122281.914044032</v>
      </c>
      <c r="G30">
        <v>127517.33437605901</v>
      </c>
      <c r="H30">
        <v>75079.275260997703</v>
      </c>
      <c r="I30">
        <v>97314.983724938895</v>
      </c>
      <c r="J30">
        <v>117182.35866623301</v>
      </c>
      <c r="K30">
        <v>74560.551920475205</v>
      </c>
      <c r="L30">
        <v>129123.38711652999</v>
      </c>
      <c r="M30">
        <v>185168.504448447</v>
      </c>
      <c r="N30">
        <v>252703.31074249599</v>
      </c>
      <c r="O30">
        <v>210475.25589151101</v>
      </c>
      <c r="P30">
        <v>129770.390779849</v>
      </c>
      <c r="Q30">
        <v>121266.827098687</v>
      </c>
      <c r="R30">
        <v>120054.123877316</v>
      </c>
      <c r="S30">
        <v>159089.64508867901</v>
      </c>
      <c r="T30">
        <v>208933.339777079</v>
      </c>
      <c r="U30">
        <v>188644.68674168401</v>
      </c>
      <c r="V30">
        <v>250763.71204770799</v>
      </c>
      <c r="W30">
        <v>253303.630801633</v>
      </c>
      <c r="X30">
        <v>256846.66952552399</v>
      </c>
      <c r="Y30">
        <v>253202.108352298</v>
      </c>
      <c r="Z30">
        <v>305125.85964141501</v>
      </c>
      <c r="AA30">
        <v>364832.93425438</v>
      </c>
      <c r="AB30">
        <v>370163.26105072</v>
      </c>
      <c r="AC30">
        <v>340774.33933300199</v>
      </c>
      <c r="AD30">
        <v>281488.65348050097</v>
      </c>
      <c r="AE30">
        <v>146288.95184112</v>
      </c>
    </row>
    <row r="31" spans="1:31" x14ac:dyDescent="0.3">
      <c r="A31" t="s">
        <v>9</v>
      </c>
      <c r="B31" t="s">
        <v>258</v>
      </c>
      <c r="C31" t="s">
        <v>200</v>
      </c>
      <c r="D31" t="s">
        <v>259</v>
      </c>
      <c r="E31" t="s">
        <v>201</v>
      </c>
      <c r="F31">
        <v>212995.319575425</v>
      </c>
      <c r="G31">
        <v>187324.03414512999</v>
      </c>
      <c r="H31">
        <v>312266.95694378403</v>
      </c>
      <c r="I31">
        <v>219309.78620446401</v>
      </c>
      <c r="J31">
        <v>201398.685291673</v>
      </c>
      <c r="K31">
        <v>190402.11895221999</v>
      </c>
      <c r="L31">
        <v>195022.01342589999</v>
      </c>
      <c r="M31">
        <v>179584.99656707799</v>
      </c>
      <c r="N31">
        <v>293046.97771274397</v>
      </c>
      <c r="O31">
        <v>291470.99209841702</v>
      </c>
      <c r="P31">
        <v>456309.34450513701</v>
      </c>
      <c r="Q31">
        <v>416262.89733938902</v>
      </c>
      <c r="R31">
        <v>672031.78717515001</v>
      </c>
      <c r="S31">
        <v>842857.34681472904</v>
      </c>
      <c r="T31">
        <v>651632.42430526996</v>
      </c>
      <c r="U31">
        <v>607162.35265479703</v>
      </c>
      <c r="V31">
        <v>322535.924413662</v>
      </c>
      <c r="W31">
        <v>565699.913177546</v>
      </c>
      <c r="X31">
        <v>609795.13685422204</v>
      </c>
      <c r="Y31">
        <v>567994.44633280102</v>
      </c>
      <c r="Z31">
        <v>547916.876897668</v>
      </c>
      <c r="AA31">
        <v>554480.45868823805</v>
      </c>
      <c r="AB31">
        <v>636070.15310641099</v>
      </c>
      <c r="AC31">
        <v>566160.91642251401</v>
      </c>
      <c r="AD31">
        <v>571347.82390397904</v>
      </c>
      <c r="AE31">
        <v>677253.64412633004</v>
      </c>
    </row>
    <row r="32" spans="1:31" x14ac:dyDescent="0.3">
      <c r="A32" t="s">
        <v>9</v>
      </c>
      <c r="B32" t="s">
        <v>260</v>
      </c>
      <c r="C32" t="s">
        <v>200</v>
      </c>
      <c r="D32" t="s">
        <v>261</v>
      </c>
      <c r="E32" t="s">
        <v>201</v>
      </c>
      <c r="F32">
        <v>103626.892642908</v>
      </c>
      <c r="G32">
        <v>82438.7475796535</v>
      </c>
      <c r="H32">
        <v>59183.224447363697</v>
      </c>
      <c r="I32">
        <v>67233.2665800166</v>
      </c>
      <c r="J32">
        <v>117764.217405773</v>
      </c>
      <c r="K32">
        <v>69989.067226246902</v>
      </c>
      <c r="L32">
        <v>77826.234526760003</v>
      </c>
      <c r="M32">
        <v>60477.778806358103</v>
      </c>
      <c r="N32">
        <v>83282.560092759697</v>
      </c>
      <c r="O32">
        <v>63950.449309229203</v>
      </c>
      <c r="P32">
        <v>78372.872141572399</v>
      </c>
      <c r="Q32">
        <v>60983.545576734403</v>
      </c>
      <c r="R32">
        <v>85705.374561726407</v>
      </c>
      <c r="S32">
        <v>64634.246041360799</v>
      </c>
      <c r="T32">
        <v>71164.656218864999</v>
      </c>
      <c r="U32">
        <v>109370.350020731</v>
      </c>
      <c r="V32">
        <v>107237.823243288</v>
      </c>
      <c r="W32">
        <v>135541.58110266301</v>
      </c>
      <c r="X32">
        <v>96499.545729322999</v>
      </c>
      <c r="Y32">
        <v>141461.767972531</v>
      </c>
      <c r="Z32">
        <v>131269.73382674399</v>
      </c>
      <c r="AA32">
        <v>93862.533502547405</v>
      </c>
      <c r="AB32">
        <v>90409.326060338004</v>
      </c>
      <c r="AC32">
        <v>105542.20415478</v>
      </c>
      <c r="AD32">
        <v>112033.832168926</v>
      </c>
      <c r="AE32">
        <v>59870.546467223001</v>
      </c>
    </row>
    <row r="33" spans="1:31" x14ac:dyDescent="0.3">
      <c r="A33" t="s">
        <v>9</v>
      </c>
      <c r="B33" t="s">
        <v>262</v>
      </c>
      <c r="C33" t="s">
        <v>200</v>
      </c>
      <c r="D33" t="s">
        <v>263</v>
      </c>
      <c r="E33" t="s">
        <v>201</v>
      </c>
      <c r="F33">
        <v>12325.991349387799</v>
      </c>
      <c r="G33">
        <v>9662.8358968379907</v>
      </c>
      <c r="H33">
        <v>10642.0422712622</v>
      </c>
      <c r="I33">
        <v>7857.9752998092399</v>
      </c>
      <c r="J33">
        <v>14770.2266303221</v>
      </c>
      <c r="K33">
        <v>6804.7778200621697</v>
      </c>
      <c r="L33">
        <v>13127.9956058156</v>
      </c>
      <c r="M33">
        <v>10803.704938024101</v>
      </c>
      <c r="N33">
        <v>8371.7657680682096</v>
      </c>
      <c r="O33">
        <v>6037.6195149675104</v>
      </c>
      <c r="P33">
        <v>11371.3770112042</v>
      </c>
      <c r="Q33">
        <v>42804.479568008399</v>
      </c>
      <c r="R33">
        <v>191954.87725155801</v>
      </c>
      <c r="S33">
        <v>12753.3292769287</v>
      </c>
      <c r="T33">
        <v>14668.527255778499</v>
      </c>
      <c r="U33">
        <v>28235.550859365001</v>
      </c>
      <c r="V33">
        <v>16544.464223563202</v>
      </c>
      <c r="W33">
        <v>52685.900985944798</v>
      </c>
      <c r="X33">
        <v>21847.938939863201</v>
      </c>
      <c r="Y33">
        <v>30595.0526506604</v>
      </c>
      <c r="Z33">
        <v>71836.905286061301</v>
      </c>
      <c r="AA33">
        <v>39450.5788579773</v>
      </c>
      <c r="AB33">
        <v>27955.144756733302</v>
      </c>
      <c r="AC33">
        <v>12452.206890097999</v>
      </c>
      <c r="AD33">
        <v>10501.1609022499</v>
      </c>
      <c r="AE33">
        <v>4320.6890514680599</v>
      </c>
    </row>
    <row r="34" spans="1:31" x14ac:dyDescent="0.3">
      <c r="A34" t="s">
        <v>9</v>
      </c>
      <c r="B34" t="s">
        <v>264</v>
      </c>
      <c r="C34" t="s">
        <v>200</v>
      </c>
      <c r="D34" t="s">
        <v>265</v>
      </c>
      <c r="E34" t="s">
        <v>201</v>
      </c>
      <c r="F34">
        <v>317000</v>
      </c>
      <c r="G34">
        <v>364900</v>
      </c>
      <c r="H34">
        <v>310500</v>
      </c>
      <c r="I34">
        <v>248900</v>
      </c>
      <c r="J34">
        <v>288300</v>
      </c>
      <c r="K34">
        <v>288000</v>
      </c>
      <c r="L34">
        <v>310600</v>
      </c>
      <c r="M34">
        <v>286500</v>
      </c>
      <c r="N34">
        <v>193700</v>
      </c>
      <c r="O34">
        <v>186100</v>
      </c>
      <c r="P34">
        <v>138600</v>
      </c>
      <c r="Q34">
        <v>260000</v>
      </c>
      <c r="R34">
        <v>252700</v>
      </c>
      <c r="S34">
        <v>206700</v>
      </c>
      <c r="T34">
        <v>163300</v>
      </c>
      <c r="U34">
        <v>165200</v>
      </c>
      <c r="V34">
        <v>146100</v>
      </c>
      <c r="W34">
        <v>198600</v>
      </c>
      <c r="X34">
        <v>118000</v>
      </c>
      <c r="Y34">
        <v>158300</v>
      </c>
      <c r="Z34">
        <v>141000</v>
      </c>
      <c r="AA34">
        <v>125400</v>
      </c>
      <c r="AB34">
        <v>132600</v>
      </c>
      <c r="AC34">
        <v>112500</v>
      </c>
      <c r="AD34">
        <v>108000</v>
      </c>
      <c r="AE34">
        <v>71100</v>
      </c>
    </row>
    <row r="35" spans="1:31" x14ac:dyDescent="0.3">
      <c r="A35" t="s">
        <v>9</v>
      </c>
      <c r="B35" t="s">
        <v>266</v>
      </c>
      <c r="C35" t="s">
        <v>200</v>
      </c>
      <c r="D35" t="s">
        <v>267</v>
      </c>
      <c r="E35" t="s">
        <v>201</v>
      </c>
      <c r="F35">
        <v>171000</v>
      </c>
      <c r="G35">
        <v>198500</v>
      </c>
      <c r="H35">
        <v>188700</v>
      </c>
      <c r="I35">
        <v>200400</v>
      </c>
      <c r="J35">
        <v>231400</v>
      </c>
      <c r="K35">
        <v>258500</v>
      </c>
      <c r="L35">
        <v>300000</v>
      </c>
      <c r="M35">
        <v>277100</v>
      </c>
      <c r="N35">
        <v>256900</v>
      </c>
      <c r="O35">
        <v>177000</v>
      </c>
      <c r="P35">
        <v>132700</v>
      </c>
      <c r="Q35">
        <v>152700</v>
      </c>
      <c r="R35">
        <v>93800</v>
      </c>
      <c r="S35">
        <v>68100</v>
      </c>
      <c r="T35">
        <v>75900</v>
      </c>
      <c r="U35">
        <v>58000</v>
      </c>
      <c r="V35">
        <v>41800</v>
      </c>
      <c r="W35">
        <v>57700</v>
      </c>
      <c r="X35">
        <v>42200</v>
      </c>
      <c r="Y35">
        <v>40300</v>
      </c>
      <c r="Z35">
        <v>43600</v>
      </c>
      <c r="AA35">
        <v>44500</v>
      </c>
      <c r="AB35">
        <v>49200</v>
      </c>
      <c r="AC35">
        <v>38800</v>
      </c>
      <c r="AD35">
        <v>40800</v>
      </c>
      <c r="AE35">
        <v>38800</v>
      </c>
    </row>
    <row r="36" spans="1:31" x14ac:dyDescent="0.3">
      <c r="A36" t="s">
        <v>9</v>
      </c>
      <c r="B36" t="s">
        <v>268</v>
      </c>
      <c r="C36" t="s">
        <v>200</v>
      </c>
      <c r="D36" t="s">
        <v>269</v>
      </c>
      <c r="E36" t="s">
        <v>201</v>
      </c>
      <c r="F36">
        <v>62577.785812670598</v>
      </c>
      <c r="G36">
        <v>107957.45268972201</v>
      </c>
      <c r="H36">
        <v>83666.533060831702</v>
      </c>
      <c r="I36">
        <v>72191.507712652005</v>
      </c>
      <c r="J36">
        <v>94676.430260832101</v>
      </c>
      <c r="K36">
        <v>68436.069766844405</v>
      </c>
      <c r="L36">
        <v>92431.011213626203</v>
      </c>
      <c r="M36">
        <v>86112.702672362298</v>
      </c>
      <c r="N36">
        <v>104226.1608659</v>
      </c>
      <c r="O36">
        <v>62286.780185014199</v>
      </c>
      <c r="P36">
        <v>69539.159515330306</v>
      </c>
      <c r="Q36">
        <v>79157.0707260622</v>
      </c>
      <c r="R36">
        <v>53804.258780732504</v>
      </c>
      <c r="S36">
        <v>32455.871388481199</v>
      </c>
      <c r="T36">
        <v>40714.2353975027</v>
      </c>
      <c r="U36">
        <v>33833.149857931698</v>
      </c>
      <c r="V36">
        <v>26819.452088697799</v>
      </c>
      <c r="W36">
        <v>41583.171313354498</v>
      </c>
      <c r="X36">
        <v>29538.4392386861</v>
      </c>
      <c r="Y36">
        <v>28550.8436910614</v>
      </c>
      <c r="Z36">
        <v>23980.009851867399</v>
      </c>
      <c r="AA36">
        <v>26740.969635351699</v>
      </c>
      <c r="AB36">
        <v>27030.377610930002</v>
      </c>
      <c r="AC36">
        <v>16144.934688150301</v>
      </c>
      <c r="AD36">
        <v>23249.016890004001</v>
      </c>
      <c r="AE36">
        <v>20595.6161939345</v>
      </c>
    </row>
    <row r="37" spans="1:31" x14ac:dyDescent="0.3">
      <c r="A37" t="s">
        <v>9</v>
      </c>
      <c r="B37" t="s">
        <v>270</v>
      </c>
      <c r="C37" t="s">
        <v>200</v>
      </c>
      <c r="D37" t="s">
        <v>271</v>
      </c>
      <c r="E37" t="s">
        <v>201</v>
      </c>
      <c r="F37">
        <v>16459.077811991599</v>
      </c>
      <c r="G37">
        <v>16453.0863399673</v>
      </c>
      <c r="H37">
        <v>18723.9716592974</v>
      </c>
      <c r="I37">
        <v>23161.847895495201</v>
      </c>
      <c r="J37">
        <v>28651.0703832863</v>
      </c>
      <c r="K37">
        <v>27326.705315199401</v>
      </c>
      <c r="L37">
        <v>29891.496295737801</v>
      </c>
      <c r="M37">
        <v>20200.024024822898</v>
      </c>
      <c r="N37">
        <v>14560.8842271496</v>
      </c>
      <c r="O37">
        <v>8277.5772952450607</v>
      </c>
      <c r="P37">
        <v>7203.8496340833299</v>
      </c>
      <c r="Q37">
        <v>11687.4889035657</v>
      </c>
      <c r="R37">
        <v>9561.3855224094004</v>
      </c>
      <c r="S37">
        <v>7486.1602020555301</v>
      </c>
      <c r="T37">
        <v>11091.8052934404</v>
      </c>
      <c r="U37">
        <v>5132.5688112191501</v>
      </c>
      <c r="V37">
        <v>4147.35718099321</v>
      </c>
      <c r="W37">
        <v>6292.4809576133002</v>
      </c>
      <c r="X37">
        <v>4185.59367101928</v>
      </c>
      <c r="Y37">
        <v>3100.9882220086802</v>
      </c>
      <c r="Z37">
        <v>3687.8789309466902</v>
      </c>
      <c r="AA37">
        <v>4589.0117971154796</v>
      </c>
      <c r="AB37">
        <v>6048.31703990199</v>
      </c>
      <c r="AC37">
        <v>2910.5178546981201</v>
      </c>
      <c r="AD37">
        <v>3322.4912665975899</v>
      </c>
      <c r="AE37">
        <v>4341.5470585871899</v>
      </c>
    </row>
    <row r="38" spans="1:31" x14ac:dyDescent="0.3">
      <c r="A38" t="s">
        <v>9</v>
      </c>
      <c r="B38" t="s">
        <v>272</v>
      </c>
      <c r="C38" t="s">
        <v>200</v>
      </c>
      <c r="D38" t="s">
        <v>273</v>
      </c>
      <c r="E38" t="s">
        <v>201</v>
      </c>
      <c r="F38">
        <v>91963.136375337795</v>
      </c>
      <c r="G38">
        <v>74089.460970311004</v>
      </c>
      <c r="H38">
        <v>86309.495279870898</v>
      </c>
      <c r="I38">
        <v>105046.644391853</v>
      </c>
      <c r="J38">
        <v>108072.499355882</v>
      </c>
      <c r="K38">
        <v>162737.22491795599</v>
      </c>
      <c r="L38">
        <v>177677.49249063601</v>
      </c>
      <c r="M38">
        <v>170787.27330281501</v>
      </c>
      <c r="N38">
        <v>138112.954906951</v>
      </c>
      <c r="O38">
        <v>106435.642519741</v>
      </c>
      <c r="P38">
        <v>55956.9908505864</v>
      </c>
      <c r="Q38">
        <v>61855.440370372096</v>
      </c>
      <c r="R38">
        <v>30434.3556968581</v>
      </c>
      <c r="S38">
        <v>28157.968409463301</v>
      </c>
      <c r="T38">
        <v>24093.9593090569</v>
      </c>
      <c r="U38">
        <v>19034.281330849099</v>
      </c>
      <c r="V38">
        <v>10833.190730308999</v>
      </c>
      <c r="W38">
        <v>9824.3477290322007</v>
      </c>
      <c r="X38">
        <v>8475.96709029458</v>
      </c>
      <c r="Y38">
        <v>8648.1680869298998</v>
      </c>
      <c r="Z38">
        <v>15932.1112171859</v>
      </c>
      <c r="AA38">
        <v>13170.018567532899</v>
      </c>
      <c r="AB38">
        <v>16121.305349168</v>
      </c>
      <c r="AC38">
        <v>19744.547457151599</v>
      </c>
      <c r="AD38">
        <v>14228.4918433984</v>
      </c>
      <c r="AE38">
        <v>13862.836747478301</v>
      </c>
    </row>
    <row r="39" spans="1:31" x14ac:dyDescent="0.3">
      <c r="A39" t="s">
        <v>9</v>
      </c>
      <c r="B39" t="s">
        <v>274</v>
      </c>
      <c r="C39" t="s">
        <v>200</v>
      </c>
      <c r="D39" t="s">
        <v>275</v>
      </c>
      <c r="E39" t="s">
        <v>201</v>
      </c>
      <c r="F39">
        <v>46200</v>
      </c>
      <c r="G39">
        <v>49100</v>
      </c>
      <c r="H39">
        <v>40800</v>
      </c>
      <c r="I39">
        <v>43700</v>
      </c>
      <c r="J39">
        <v>38800</v>
      </c>
      <c r="K39">
        <v>43500</v>
      </c>
      <c r="L39">
        <v>51100</v>
      </c>
      <c r="M39">
        <v>53300</v>
      </c>
      <c r="N39">
        <v>61800</v>
      </c>
      <c r="O39">
        <v>56100</v>
      </c>
      <c r="P39">
        <v>50100</v>
      </c>
      <c r="Q39">
        <v>49400</v>
      </c>
      <c r="R39">
        <v>43300</v>
      </c>
      <c r="S39">
        <v>45300</v>
      </c>
      <c r="T39">
        <v>55300</v>
      </c>
      <c r="U39">
        <v>54000</v>
      </c>
      <c r="V39">
        <v>43700</v>
      </c>
      <c r="W39">
        <v>61100</v>
      </c>
      <c r="X39">
        <v>58100</v>
      </c>
      <c r="Y39">
        <v>72500</v>
      </c>
      <c r="Z39">
        <v>61500</v>
      </c>
      <c r="AA39">
        <v>65100</v>
      </c>
      <c r="AB39">
        <v>65700</v>
      </c>
      <c r="AC39">
        <v>62800</v>
      </c>
      <c r="AD39">
        <v>56000</v>
      </c>
      <c r="AE39">
        <v>51100</v>
      </c>
    </row>
    <row r="40" spans="1:31" x14ac:dyDescent="0.3">
      <c r="A40" t="s">
        <v>9</v>
      </c>
      <c r="B40" t="s">
        <v>276</v>
      </c>
      <c r="C40" t="s">
        <v>200</v>
      </c>
      <c r="D40" t="s">
        <v>277</v>
      </c>
      <c r="E40" t="s">
        <v>201</v>
      </c>
      <c r="F40">
        <v>168200</v>
      </c>
      <c r="G40">
        <v>199200</v>
      </c>
      <c r="H40">
        <v>136100</v>
      </c>
      <c r="I40">
        <v>100600</v>
      </c>
      <c r="J40">
        <v>115700</v>
      </c>
      <c r="K40">
        <v>101900</v>
      </c>
      <c r="L40">
        <v>117600</v>
      </c>
      <c r="M40">
        <v>110500</v>
      </c>
      <c r="N40">
        <v>103900</v>
      </c>
      <c r="O40">
        <v>86500</v>
      </c>
      <c r="P40">
        <v>153300</v>
      </c>
      <c r="Q40">
        <v>108800</v>
      </c>
      <c r="R40">
        <v>88300</v>
      </c>
      <c r="S40">
        <v>96700</v>
      </c>
      <c r="T40">
        <v>93000</v>
      </c>
      <c r="U40">
        <v>102000</v>
      </c>
      <c r="V40">
        <v>56300</v>
      </c>
      <c r="W40">
        <v>88100</v>
      </c>
      <c r="X40">
        <v>89900</v>
      </c>
      <c r="Y40">
        <v>146900</v>
      </c>
      <c r="Z40">
        <v>140900</v>
      </c>
      <c r="AA40">
        <v>118600</v>
      </c>
      <c r="AB40">
        <v>120200</v>
      </c>
      <c r="AC40">
        <v>176300</v>
      </c>
      <c r="AD40">
        <v>223000</v>
      </c>
      <c r="AE40">
        <v>213000</v>
      </c>
    </row>
    <row r="41" spans="1:31" x14ac:dyDescent="0.3">
      <c r="A41" t="s">
        <v>9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9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9</v>
      </c>
      <c r="B43" t="s">
        <v>282</v>
      </c>
      <c r="C43" t="s">
        <v>200</v>
      </c>
      <c r="D43" t="s">
        <v>283</v>
      </c>
      <c r="E43" t="s">
        <v>201</v>
      </c>
      <c r="F43">
        <v>197874.670365492</v>
      </c>
      <c r="G43">
        <v>253196.953798061</v>
      </c>
      <c r="H43">
        <v>401289.83989699598</v>
      </c>
      <c r="I43">
        <v>254909.955996506</v>
      </c>
      <c r="J43">
        <v>143277.931815572</v>
      </c>
      <c r="K43">
        <v>129083.333660886</v>
      </c>
      <c r="L43">
        <v>153363.838039386</v>
      </c>
      <c r="M43">
        <v>305276.095524406</v>
      </c>
      <c r="N43">
        <v>326817.497773977</v>
      </c>
      <c r="O43">
        <v>314277.69474534702</v>
      </c>
      <c r="P43">
        <v>292663.25920823403</v>
      </c>
      <c r="Q43">
        <v>656314.642737824</v>
      </c>
      <c r="R43">
        <v>385536.23448354198</v>
      </c>
      <c r="S43">
        <v>251168.34452413101</v>
      </c>
      <c r="T43">
        <v>267551.45023899002</v>
      </c>
      <c r="U43">
        <v>313418.31550000701</v>
      </c>
      <c r="V43">
        <v>370893.728197939</v>
      </c>
      <c r="W43">
        <v>429871.058533156</v>
      </c>
      <c r="X43">
        <v>483502.91888166498</v>
      </c>
      <c r="Y43">
        <v>482047.79483917099</v>
      </c>
      <c r="Z43">
        <v>570584.21291251795</v>
      </c>
      <c r="AA43">
        <v>705782.56551117299</v>
      </c>
      <c r="AB43">
        <v>758955.30647919001</v>
      </c>
      <c r="AC43">
        <v>784531.13449470606</v>
      </c>
      <c r="AD43">
        <v>838982.14178064</v>
      </c>
      <c r="AE43">
        <v>623767.26736362604</v>
      </c>
    </row>
    <row r="44" spans="1:31" x14ac:dyDescent="0.3">
      <c r="A44" t="s">
        <v>9</v>
      </c>
      <c r="B44" t="s">
        <v>284</v>
      </c>
      <c r="C44" t="s">
        <v>200</v>
      </c>
      <c r="D44" t="s">
        <v>285</v>
      </c>
      <c r="E44" t="s">
        <v>201</v>
      </c>
      <c r="F44">
        <v>6539400</v>
      </c>
      <c r="G44">
        <v>6386100</v>
      </c>
      <c r="H44">
        <v>6291900</v>
      </c>
      <c r="I44">
        <v>5065900</v>
      </c>
      <c r="J44">
        <v>5135800</v>
      </c>
      <c r="K44">
        <v>5512900</v>
      </c>
      <c r="L44">
        <v>5657700</v>
      </c>
      <c r="M44">
        <v>5538200</v>
      </c>
      <c r="N44">
        <v>5944800</v>
      </c>
      <c r="O44">
        <v>6034000</v>
      </c>
      <c r="P44">
        <v>6452300</v>
      </c>
      <c r="Q44">
        <v>6618500</v>
      </c>
      <c r="R44">
        <v>6496700</v>
      </c>
      <c r="S44">
        <v>6247500</v>
      </c>
      <c r="T44">
        <v>5054100</v>
      </c>
      <c r="U44">
        <v>5437000</v>
      </c>
      <c r="V44">
        <v>5103000</v>
      </c>
      <c r="W44">
        <v>6290900</v>
      </c>
      <c r="X44">
        <v>6260300</v>
      </c>
      <c r="Y44">
        <v>6747300</v>
      </c>
      <c r="Z44">
        <v>6963400</v>
      </c>
      <c r="AA44">
        <v>6850200</v>
      </c>
      <c r="AB44">
        <v>7093500</v>
      </c>
      <c r="AC44">
        <v>7212200</v>
      </c>
      <c r="AD44">
        <v>7329900</v>
      </c>
      <c r="AE44">
        <v>6086000</v>
      </c>
    </row>
    <row r="45" spans="1:31" x14ac:dyDescent="0.3">
      <c r="A45" t="s">
        <v>9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9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9</v>
      </c>
      <c r="B47" t="s">
        <v>290</v>
      </c>
      <c r="C47" t="s">
        <v>200</v>
      </c>
      <c r="D47" t="s">
        <v>291</v>
      </c>
      <c r="E47" t="s">
        <v>201</v>
      </c>
      <c r="F47">
        <v>335700</v>
      </c>
      <c r="G47">
        <v>324100</v>
      </c>
      <c r="H47">
        <v>315300</v>
      </c>
      <c r="I47">
        <v>216600</v>
      </c>
      <c r="J47">
        <v>275800</v>
      </c>
      <c r="K47">
        <v>247600</v>
      </c>
      <c r="L47">
        <v>217400</v>
      </c>
      <c r="M47">
        <v>277600</v>
      </c>
      <c r="N47">
        <v>302600</v>
      </c>
      <c r="O47">
        <v>259900</v>
      </c>
      <c r="P47">
        <v>271400</v>
      </c>
      <c r="Q47">
        <v>234200</v>
      </c>
      <c r="R47">
        <v>199300</v>
      </c>
      <c r="S47">
        <v>181200</v>
      </c>
      <c r="T47">
        <v>194100</v>
      </c>
      <c r="U47">
        <v>258500</v>
      </c>
      <c r="V47">
        <v>210700</v>
      </c>
      <c r="W47">
        <v>159300</v>
      </c>
      <c r="X47">
        <v>248500</v>
      </c>
      <c r="Y47">
        <v>262200</v>
      </c>
      <c r="Z47">
        <v>373900</v>
      </c>
      <c r="AA47">
        <v>288800</v>
      </c>
      <c r="AB47">
        <v>345600</v>
      </c>
      <c r="AC47">
        <v>308100</v>
      </c>
      <c r="AD47">
        <v>253300</v>
      </c>
      <c r="AE47">
        <v>323000</v>
      </c>
    </row>
    <row r="48" spans="1:31" x14ac:dyDescent="0.3">
      <c r="A48" t="s">
        <v>9</v>
      </c>
      <c r="B48" t="s">
        <v>292</v>
      </c>
      <c r="C48" t="s">
        <v>200</v>
      </c>
      <c r="D48" t="s">
        <v>293</v>
      </c>
      <c r="E48" t="s">
        <v>201</v>
      </c>
      <c r="F48">
        <v>607200</v>
      </c>
      <c r="G48">
        <v>640000</v>
      </c>
      <c r="H48">
        <v>574200</v>
      </c>
      <c r="I48">
        <v>464200</v>
      </c>
      <c r="J48">
        <v>562900</v>
      </c>
      <c r="K48">
        <v>522400</v>
      </c>
      <c r="L48">
        <v>507200</v>
      </c>
      <c r="M48">
        <v>649700</v>
      </c>
      <c r="N48">
        <v>652300</v>
      </c>
      <c r="O48">
        <v>672100</v>
      </c>
      <c r="P48">
        <v>688900</v>
      </c>
      <c r="Q48">
        <v>563900</v>
      </c>
      <c r="R48">
        <v>463400</v>
      </c>
      <c r="S48">
        <v>413100</v>
      </c>
      <c r="T48">
        <v>391200</v>
      </c>
      <c r="U48">
        <v>539700</v>
      </c>
      <c r="V48">
        <v>462900</v>
      </c>
      <c r="W48">
        <v>476500</v>
      </c>
      <c r="X48">
        <v>565900</v>
      </c>
      <c r="Y48">
        <v>621900</v>
      </c>
      <c r="Z48">
        <v>682500</v>
      </c>
      <c r="AA48">
        <v>594500</v>
      </c>
      <c r="AB48">
        <v>649400</v>
      </c>
      <c r="AC48">
        <v>545000</v>
      </c>
      <c r="AD48">
        <v>511800</v>
      </c>
      <c r="AE48">
        <v>533600</v>
      </c>
    </row>
    <row r="49" spans="1:31" x14ac:dyDescent="0.3">
      <c r="A49" t="s">
        <v>9</v>
      </c>
      <c r="B49" t="s">
        <v>294</v>
      </c>
      <c r="C49" t="s">
        <v>200</v>
      </c>
      <c r="D49" t="s">
        <v>295</v>
      </c>
      <c r="E49" t="s">
        <v>201</v>
      </c>
      <c r="F49">
        <v>70500</v>
      </c>
      <c r="G49">
        <v>73300</v>
      </c>
      <c r="H49">
        <v>63100</v>
      </c>
      <c r="I49">
        <v>61500</v>
      </c>
      <c r="J49">
        <v>64300</v>
      </c>
      <c r="K49">
        <v>59300</v>
      </c>
      <c r="L49">
        <v>83900</v>
      </c>
      <c r="M49">
        <v>104200</v>
      </c>
      <c r="N49">
        <v>111700</v>
      </c>
      <c r="O49">
        <v>117300</v>
      </c>
      <c r="P49">
        <v>139100</v>
      </c>
      <c r="Q49">
        <v>134100</v>
      </c>
      <c r="R49">
        <v>116900</v>
      </c>
      <c r="S49">
        <v>109800</v>
      </c>
      <c r="T49">
        <v>93100</v>
      </c>
      <c r="U49">
        <v>109600</v>
      </c>
      <c r="V49">
        <v>87500</v>
      </c>
      <c r="W49">
        <v>95900</v>
      </c>
      <c r="X49">
        <v>97800</v>
      </c>
      <c r="Y49">
        <v>104400</v>
      </c>
      <c r="Z49">
        <v>98000</v>
      </c>
      <c r="AA49">
        <v>95600</v>
      </c>
      <c r="AB49">
        <v>78800</v>
      </c>
      <c r="AC49">
        <v>68300</v>
      </c>
      <c r="AD49">
        <v>79700</v>
      </c>
      <c r="AE49">
        <v>61600</v>
      </c>
    </row>
    <row r="50" spans="1:31" x14ac:dyDescent="0.3">
      <c r="A50" t="s">
        <v>9</v>
      </c>
      <c r="B50" t="s">
        <v>296</v>
      </c>
      <c r="C50" t="s">
        <v>200</v>
      </c>
      <c r="D50" t="s">
        <v>297</v>
      </c>
      <c r="E50" t="s">
        <v>201</v>
      </c>
      <c r="F50">
        <v>201000</v>
      </c>
      <c r="G50">
        <v>242600</v>
      </c>
      <c r="H50">
        <v>195800</v>
      </c>
      <c r="I50">
        <v>186100</v>
      </c>
      <c r="J50">
        <v>222800</v>
      </c>
      <c r="K50">
        <v>215500</v>
      </c>
      <c r="L50">
        <v>205900</v>
      </c>
      <c r="M50">
        <v>267900</v>
      </c>
      <c r="N50">
        <v>238000</v>
      </c>
      <c r="O50">
        <v>294900</v>
      </c>
      <c r="P50">
        <v>278400</v>
      </c>
      <c r="Q50">
        <v>195600</v>
      </c>
      <c r="R50">
        <v>147200</v>
      </c>
      <c r="S50">
        <v>122100</v>
      </c>
      <c r="T50">
        <v>104000</v>
      </c>
      <c r="U50">
        <v>171600</v>
      </c>
      <c r="V50">
        <v>164700</v>
      </c>
      <c r="W50">
        <v>221300</v>
      </c>
      <c r="X50">
        <v>219600</v>
      </c>
      <c r="Y50">
        <v>255300</v>
      </c>
      <c r="Z50">
        <v>210600</v>
      </c>
      <c r="AA50">
        <v>210100</v>
      </c>
      <c r="AB50">
        <v>225000</v>
      </c>
      <c r="AC50">
        <v>168600</v>
      </c>
      <c r="AD50">
        <v>178800</v>
      </c>
      <c r="AE50">
        <v>149000</v>
      </c>
    </row>
    <row r="51" spans="1:31" x14ac:dyDescent="0.3">
      <c r="A51" t="s">
        <v>9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9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9</v>
      </c>
      <c r="B53" t="s">
        <v>302</v>
      </c>
      <c r="C53" t="s">
        <v>200</v>
      </c>
      <c r="D53" t="s">
        <v>303</v>
      </c>
      <c r="E53" t="s">
        <v>201</v>
      </c>
      <c r="F53">
        <v>196853.38498070501</v>
      </c>
      <c r="G53">
        <v>243792.196973938</v>
      </c>
      <c r="H53">
        <v>269527.79545078397</v>
      </c>
      <c r="I53">
        <v>208095.966512977</v>
      </c>
      <c r="J53">
        <v>241436.449558644</v>
      </c>
      <c r="K53">
        <v>301999.047352125</v>
      </c>
      <c r="L53">
        <v>413582.15007916198</v>
      </c>
      <c r="M53">
        <v>305573.43589651003</v>
      </c>
      <c r="N53">
        <v>339188.738999883</v>
      </c>
      <c r="O53">
        <v>336764.13601781899</v>
      </c>
      <c r="P53">
        <v>269886.765358818</v>
      </c>
      <c r="Q53">
        <v>288972.48719641799</v>
      </c>
      <c r="R53">
        <v>171042.45290910601</v>
      </c>
      <c r="S53">
        <v>261175.838349948</v>
      </c>
      <c r="T53">
        <v>172341.19204187699</v>
      </c>
      <c r="U53">
        <v>152069.140217231</v>
      </c>
      <c r="V53">
        <v>129005.092726473</v>
      </c>
      <c r="W53">
        <v>121007.69291954</v>
      </c>
      <c r="X53">
        <v>155244.37317698001</v>
      </c>
      <c r="Y53">
        <v>155610.169767096</v>
      </c>
      <c r="Z53">
        <v>189128.58450943901</v>
      </c>
      <c r="AA53">
        <v>168024.09038354101</v>
      </c>
      <c r="AB53">
        <v>168122.037961678</v>
      </c>
      <c r="AC53">
        <v>208708.09882241301</v>
      </c>
      <c r="AD53">
        <v>166615.442977044</v>
      </c>
      <c r="AE53">
        <v>77196.183626150596</v>
      </c>
    </row>
    <row r="54" spans="1:31" x14ac:dyDescent="0.3">
      <c r="A54" t="s">
        <v>9</v>
      </c>
      <c r="B54" t="s">
        <v>304</v>
      </c>
      <c r="C54" t="s">
        <v>200</v>
      </c>
      <c r="D54" t="s">
        <v>305</v>
      </c>
      <c r="E54" t="s">
        <v>201</v>
      </c>
      <c r="F54">
        <v>325959.69800733699</v>
      </c>
      <c r="G54">
        <v>397071.47782153398</v>
      </c>
      <c r="H54">
        <v>431500.17632962199</v>
      </c>
      <c r="I54">
        <v>328140.73253364302</v>
      </c>
      <c r="J54">
        <v>423448.83504607301</v>
      </c>
      <c r="K54">
        <v>519905.77559052198</v>
      </c>
      <c r="L54">
        <v>649013.32845029701</v>
      </c>
      <c r="M54">
        <v>481902.05507929699</v>
      </c>
      <c r="N54">
        <v>567276.77334098204</v>
      </c>
      <c r="O54">
        <v>659915.23059453</v>
      </c>
      <c r="P54">
        <v>571565.07083734497</v>
      </c>
      <c r="Q54">
        <v>532209.377054382</v>
      </c>
      <c r="R54">
        <v>349198.72845404199</v>
      </c>
      <c r="S54">
        <v>472756.39577829599</v>
      </c>
      <c r="T54">
        <v>285458.57033665798</v>
      </c>
      <c r="U54">
        <v>262804.14624208602</v>
      </c>
      <c r="V54">
        <v>203600.94172520301</v>
      </c>
      <c r="W54">
        <v>187566.385813795</v>
      </c>
      <c r="X54">
        <v>265385.80657619098</v>
      </c>
      <c r="Y54">
        <v>245164.92301820801</v>
      </c>
      <c r="Z54">
        <v>296782.09553938702</v>
      </c>
      <c r="AA54">
        <v>271292.327296364</v>
      </c>
      <c r="AB54">
        <v>289362.51361001801</v>
      </c>
      <c r="AC54">
        <v>334597.05095192901</v>
      </c>
      <c r="AD54">
        <v>273152.94543664198</v>
      </c>
      <c r="AE54">
        <v>205721.23199364799</v>
      </c>
    </row>
    <row r="55" spans="1:31" x14ac:dyDescent="0.3">
      <c r="A55" t="s">
        <v>9</v>
      </c>
      <c r="B55" t="s">
        <v>306</v>
      </c>
      <c r="C55" t="s">
        <v>200</v>
      </c>
      <c r="D55" t="s">
        <v>307</v>
      </c>
      <c r="E55" t="s">
        <v>201</v>
      </c>
      <c r="F55">
        <v>129106.31302663199</v>
      </c>
      <c r="G55">
        <v>153279.280847596</v>
      </c>
      <c r="H55">
        <v>161972.380878839</v>
      </c>
      <c r="I55">
        <v>120044.76602066599</v>
      </c>
      <c r="J55">
        <v>182012.38548742901</v>
      </c>
      <c r="K55">
        <v>217906.72823839699</v>
      </c>
      <c r="L55">
        <v>235431.178371135</v>
      </c>
      <c r="M55">
        <v>176328.61918278699</v>
      </c>
      <c r="N55">
        <v>228088.034341099</v>
      </c>
      <c r="O55">
        <v>323151.09457671101</v>
      </c>
      <c r="P55">
        <v>301678.30547852599</v>
      </c>
      <c r="Q55">
        <v>243236.889857965</v>
      </c>
      <c r="R55">
        <v>178156.27554493499</v>
      </c>
      <c r="S55">
        <v>211580.55742834901</v>
      </c>
      <c r="T55">
        <v>113117.378294781</v>
      </c>
      <c r="U55">
        <v>110735.006024856</v>
      </c>
      <c r="V55">
        <v>74595.848998730304</v>
      </c>
      <c r="W55">
        <v>66558.692894255102</v>
      </c>
      <c r="X55">
        <v>110141.433399211</v>
      </c>
      <c r="Y55">
        <v>89554.753251111993</v>
      </c>
      <c r="Z55">
        <v>107653.511029948</v>
      </c>
      <c r="AA55">
        <v>103268.23691282301</v>
      </c>
      <c r="AB55">
        <v>121240.47564834</v>
      </c>
      <c r="AC55">
        <v>125888.95212951599</v>
      </c>
      <c r="AD55">
        <v>106537.50245959801</v>
      </c>
      <c r="AE55">
        <v>128525.04836749801</v>
      </c>
    </row>
    <row r="56" spans="1:31" x14ac:dyDescent="0.3">
      <c r="A56" t="s">
        <v>9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9</v>
      </c>
      <c r="B57" t="s">
        <v>310</v>
      </c>
      <c r="C57" t="s">
        <v>200</v>
      </c>
      <c r="D57" t="s">
        <v>311</v>
      </c>
      <c r="E57" t="s">
        <v>201</v>
      </c>
      <c r="F57">
        <v>7314800</v>
      </c>
      <c r="G57">
        <v>7225300</v>
      </c>
      <c r="H57">
        <v>7002200</v>
      </c>
      <c r="I57">
        <v>5630700</v>
      </c>
      <c r="J57">
        <v>5814400</v>
      </c>
      <c r="K57">
        <v>6137200</v>
      </c>
      <c r="L57">
        <v>6282500</v>
      </c>
      <c r="M57">
        <v>6298400</v>
      </c>
      <c r="N57">
        <v>6701000</v>
      </c>
      <c r="O57">
        <v>6792600</v>
      </c>
      <c r="P57">
        <v>7294500</v>
      </c>
      <c r="Q57">
        <v>7291200</v>
      </c>
      <c r="R57">
        <v>7048400</v>
      </c>
      <c r="S57">
        <v>6757300</v>
      </c>
      <c r="T57">
        <v>5538300</v>
      </c>
      <c r="U57">
        <v>6078700</v>
      </c>
      <c r="V57">
        <v>5622200</v>
      </c>
      <c r="W57">
        <v>6855500</v>
      </c>
      <c r="X57">
        <v>6916100</v>
      </c>
      <c r="Y57">
        <v>7516100</v>
      </c>
      <c r="Z57">
        <v>7786800</v>
      </c>
      <c r="AA57">
        <v>7563300</v>
      </c>
      <c r="AB57">
        <v>7863100</v>
      </c>
      <c r="AC57">
        <v>7933500</v>
      </c>
      <c r="AD57">
        <v>8064700</v>
      </c>
      <c r="AE57">
        <v>6832600</v>
      </c>
    </row>
    <row r="58" spans="1:31" x14ac:dyDescent="0.3">
      <c r="A58" t="s">
        <v>9</v>
      </c>
      <c r="B58" t="s">
        <v>312</v>
      </c>
      <c r="C58" t="s">
        <v>200</v>
      </c>
      <c r="D58" t="s">
        <v>313</v>
      </c>
      <c r="E58" t="s">
        <v>201</v>
      </c>
      <c r="F58">
        <v>7314800</v>
      </c>
      <c r="G58">
        <v>7225300</v>
      </c>
      <c r="H58">
        <v>7002200</v>
      </c>
      <c r="I58">
        <v>5630700</v>
      </c>
      <c r="J58">
        <v>5814400</v>
      </c>
      <c r="K58">
        <v>6137200</v>
      </c>
      <c r="L58">
        <v>6282500</v>
      </c>
      <c r="M58">
        <v>6298400</v>
      </c>
      <c r="N58">
        <v>6701000</v>
      </c>
      <c r="O58">
        <v>6792600</v>
      </c>
      <c r="P58">
        <v>7294500</v>
      </c>
      <c r="Q58">
        <v>7291200</v>
      </c>
      <c r="R58">
        <v>7048400</v>
      </c>
      <c r="S58">
        <v>6757300</v>
      </c>
      <c r="T58">
        <v>5538300</v>
      </c>
      <c r="U58">
        <v>6078700</v>
      </c>
      <c r="V58">
        <v>5622200</v>
      </c>
      <c r="W58">
        <v>6855500</v>
      </c>
      <c r="X58">
        <v>6916100</v>
      </c>
      <c r="Y58">
        <v>7516100</v>
      </c>
      <c r="Z58">
        <v>7786800</v>
      </c>
      <c r="AA58">
        <v>7563300</v>
      </c>
      <c r="AB58">
        <v>7863100</v>
      </c>
      <c r="AC58">
        <v>7933500</v>
      </c>
      <c r="AD58">
        <v>8064700</v>
      </c>
      <c r="AE58">
        <v>6832600</v>
      </c>
    </row>
    <row r="59" spans="1:31" x14ac:dyDescent="0.3">
      <c r="A59" t="s">
        <v>9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11</v>
      </c>
      <c r="B2" t="s">
        <v>197</v>
      </c>
      <c r="C2" t="s">
        <v>200</v>
      </c>
      <c r="D2" t="s">
        <v>198</v>
      </c>
      <c r="E2" t="s">
        <v>201</v>
      </c>
      <c r="F2">
        <v>2002228.36952161</v>
      </c>
      <c r="G2">
        <v>2009216.43548514</v>
      </c>
      <c r="H2">
        <v>1934348.3315646099</v>
      </c>
      <c r="I2">
        <v>1733383.2984080601</v>
      </c>
      <c r="J2">
        <v>1792147.4189476699</v>
      </c>
      <c r="K2">
        <v>1717267.47251042</v>
      </c>
      <c r="L2">
        <v>1525880.3189435101</v>
      </c>
      <c r="M2">
        <v>1285670.6585471299</v>
      </c>
      <c r="N2">
        <v>1174491.0821404899</v>
      </c>
      <c r="O2">
        <v>1102200.0390432801</v>
      </c>
      <c r="P2">
        <v>1083419.74588254</v>
      </c>
      <c r="Q2">
        <v>942561.38602163398</v>
      </c>
      <c r="R2">
        <v>878588.18663266802</v>
      </c>
      <c r="S2">
        <v>879517.11506256298</v>
      </c>
      <c r="T2">
        <v>844676.97925076203</v>
      </c>
      <c r="U2">
        <v>857014.61645212804</v>
      </c>
      <c r="V2">
        <v>789054.17908110505</v>
      </c>
      <c r="W2">
        <v>877669.38938990806</v>
      </c>
      <c r="X2">
        <v>937312.56964162202</v>
      </c>
      <c r="Y2">
        <v>918544.24234808702</v>
      </c>
      <c r="Z2">
        <v>866335.96646568296</v>
      </c>
      <c r="AA2">
        <v>878634.50776987395</v>
      </c>
      <c r="AB2">
        <v>971831.42274074606</v>
      </c>
      <c r="AC2">
        <v>907341.26004364796</v>
      </c>
      <c r="AD2">
        <v>906720.21007477294</v>
      </c>
      <c r="AE2">
        <v>902688.63302549801</v>
      </c>
    </row>
    <row r="3" spans="1:32" x14ac:dyDescent="0.3">
      <c r="A3" t="s">
        <v>11</v>
      </c>
      <c r="B3" t="s">
        <v>202</v>
      </c>
      <c r="C3" t="s">
        <v>200</v>
      </c>
      <c r="D3" t="s">
        <v>203</v>
      </c>
      <c r="E3" t="s">
        <v>201</v>
      </c>
      <c r="F3">
        <v>153800</v>
      </c>
      <c r="G3">
        <v>112000</v>
      </c>
      <c r="H3">
        <v>104100</v>
      </c>
      <c r="I3">
        <v>96500</v>
      </c>
      <c r="J3">
        <v>76500</v>
      </c>
      <c r="K3">
        <v>103800</v>
      </c>
      <c r="L3">
        <v>79000</v>
      </c>
      <c r="M3">
        <v>85200</v>
      </c>
      <c r="N3">
        <v>47700</v>
      </c>
      <c r="O3">
        <v>34800</v>
      </c>
      <c r="P3">
        <v>26200</v>
      </c>
      <c r="Q3">
        <v>34800</v>
      </c>
      <c r="R3">
        <v>57500</v>
      </c>
      <c r="S3">
        <v>76800</v>
      </c>
      <c r="T3">
        <v>59700</v>
      </c>
      <c r="U3">
        <v>46800</v>
      </c>
      <c r="V3">
        <v>49000</v>
      </c>
      <c r="W3">
        <v>62200</v>
      </c>
      <c r="X3">
        <v>86000</v>
      </c>
      <c r="Y3">
        <v>98100</v>
      </c>
      <c r="Z3">
        <v>81900</v>
      </c>
      <c r="AA3">
        <v>64100</v>
      </c>
      <c r="AB3">
        <v>92500</v>
      </c>
      <c r="AC3">
        <v>51200</v>
      </c>
      <c r="AD3">
        <v>44100</v>
      </c>
      <c r="AE3">
        <v>34200</v>
      </c>
    </row>
    <row r="4" spans="1:32" x14ac:dyDescent="0.3">
      <c r="A4" t="s">
        <v>11</v>
      </c>
      <c r="B4" t="s">
        <v>204</v>
      </c>
      <c r="C4" t="s">
        <v>200</v>
      </c>
      <c r="D4" t="s">
        <v>205</v>
      </c>
      <c r="E4" t="s">
        <v>201</v>
      </c>
      <c r="F4">
        <v>12498300</v>
      </c>
      <c r="G4">
        <v>13433600</v>
      </c>
      <c r="H4">
        <v>14248900</v>
      </c>
      <c r="I4">
        <v>14442700</v>
      </c>
      <c r="J4">
        <v>12407300</v>
      </c>
      <c r="K4">
        <v>12760600</v>
      </c>
      <c r="L4">
        <v>13037700</v>
      </c>
      <c r="M4">
        <v>10393200</v>
      </c>
      <c r="N4">
        <v>10583600</v>
      </c>
      <c r="O4">
        <v>11497000</v>
      </c>
      <c r="P4">
        <v>13450300</v>
      </c>
      <c r="Q4">
        <v>14060000</v>
      </c>
      <c r="R4">
        <v>15259500</v>
      </c>
      <c r="S4">
        <v>14750400</v>
      </c>
      <c r="T4">
        <v>10064800</v>
      </c>
      <c r="U4">
        <v>8869400</v>
      </c>
      <c r="V4">
        <v>9989800</v>
      </c>
      <c r="W4">
        <v>10601100</v>
      </c>
      <c r="X4">
        <v>10054400</v>
      </c>
      <c r="Y4">
        <v>11131700</v>
      </c>
      <c r="Z4">
        <v>12804700</v>
      </c>
      <c r="AA4">
        <v>12769500</v>
      </c>
      <c r="AB4">
        <v>13390500</v>
      </c>
      <c r="AC4">
        <v>14485700</v>
      </c>
      <c r="AD4">
        <v>13876800</v>
      </c>
      <c r="AE4">
        <v>12546400</v>
      </c>
    </row>
    <row r="5" spans="1:32" x14ac:dyDescent="0.3">
      <c r="A5" t="s">
        <v>11</v>
      </c>
      <c r="B5" t="s">
        <v>206</v>
      </c>
      <c r="C5" t="s">
        <v>200</v>
      </c>
      <c r="D5" t="s">
        <v>207</v>
      </c>
      <c r="E5" t="s">
        <v>201</v>
      </c>
      <c r="F5">
        <v>969500</v>
      </c>
      <c r="G5">
        <v>1000000</v>
      </c>
      <c r="H5">
        <v>1000000</v>
      </c>
      <c r="I5">
        <v>999500</v>
      </c>
      <c r="J5">
        <v>920600</v>
      </c>
      <c r="K5">
        <v>854300</v>
      </c>
      <c r="L5">
        <v>939800</v>
      </c>
      <c r="M5">
        <v>903100</v>
      </c>
      <c r="N5">
        <v>785200</v>
      </c>
      <c r="O5">
        <v>821900</v>
      </c>
      <c r="P5">
        <v>986900</v>
      </c>
      <c r="Q5">
        <v>950300</v>
      </c>
      <c r="R5">
        <v>1006400</v>
      </c>
      <c r="S5">
        <v>850600</v>
      </c>
      <c r="T5">
        <v>759600</v>
      </c>
      <c r="U5">
        <v>737700</v>
      </c>
      <c r="V5">
        <v>870100</v>
      </c>
      <c r="W5">
        <v>883800</v>
      </c>
      <c r="X5">
        <v>777700</v>
      </c>
      <c r="Y5">
        <v>857800</v>
      </c>
      <c r="Z5">
        <v>891800</v>
      </c>
      <c r="AA5">
        <v>961000</v>
      </c>
      <c r="AB5">
        <v>1074600</v>
      </c>
      <c r="AC5">
        <v>1072800</v>
      </c>
      <c r="AD5">
        <v>1046500</v>
      </c>
      <c r="AE5">
        <v>882300</v>
      </c>
    </row>
    <row r="6" spans="1:32" x14ac:dyDescent="0.3">
      <c r="A6" t="s">
        <v>11</v>
      </c>
      <c r="B6" t="s">
        <v>208</v>
      </c>
      <c r="C6" t="s">
        <v>200</v>
      </c>
      <c r="D6" t="s">
        <v>209</v>
      </c>
      <c r="E6" t="s">
        <v>201</v>
      </c>
      <c r="F6">
        <v>424945.17750818399</v>
      </c>
      <c r="G6">
        <v>390330.20718104998</v>
      </c>
      <c r="H6">
        <v>426434.79752869997</v>
      </c>
      <c r="I6">
        <v>405563.362792145</v>
      </c>
      <c r="J6">
        <v>287172.36207917699</v>
      </c>
      <c r="K6">
        <v>246799.446076375</v>
      </c>
      <c r="L6">
        <v>240633.602631769</v>
      </c>
      <c r="M6">
        <v>203658.46631708299</v>
      </c>
      <c r="N6">
        <v>162186.647532098</v>
      </c>
      <c r="O6">
        <v>176448.88226444999</v>
      </c>
      <c r="P6">
        <v>234631.79433100199</v>
      </c>
      <c r="Q6">
        <v>190548.835123817</v>
      </c>
      <c r="R6">
        <v>208055.25642983601</v>
      </c>
      <c r="S6">
        <v>185026.431784808</v>
      </c>
      <c r="T6">
        <v>108520.63367897</v>
      </c>
      <c r="U6">
        <v>101060.964011388</v>
      </c>
      <c r="V6">
        <v>128224.06831436499</v>
      </c>
      <c r="W6">
        <v>101553.624681331</v>
      </c>
      <c r="X6">
        <v>124446.773702812</v>
      </c>
      <c r="Y6">
        <v>132644.678219041</v>
      </c>
      <c r="Z6">
        <v>175176.60550411901</v>
      </c>
      <c r="AA6">
        <v>159868.45297757699</v>
      </c>
      <c r="AB6">
        <v>157036.626417608</v>
      </c>
      <c r="AC6">
        <v>139616.878005868</v>
      </c>
      <c r="AD6">
        <v>150832.24006585</v>
      </c>
      <c r="AE6">
        <v>109187.597341606</v>
      </c>
    </row>
    <row r="7" spans="1:32" x14ac:dyDescent="0.3">
      <c r="A7" t="s">
        <v>11</v>
      </c>
      <c r="B7" t="s">
        <v>210</v>
      </c>
      <c r="C7" t="s">
        <v>200</v>
      </c>
      <c r="D7" t="s">
        <v>211</v>
      </c>
      <c r="E7" t="s">
        <v>201</v>
      </c>
      <c r="F7">
        <v>799869.86411255796</v>
      </c>
      <c r="G7">
        <v>862804.07343318104</v>
      </c>
      <c r="H7">
        <v>985992.53368877701</v>
      </c>
      <c r="I7">
        <v>903914.95607648499</v>
      </c>
      <c r="J7">
        <v>704991.38403693202</v>
      </c>
      <c r="K7">
        <v>681809.83131387201</v>
      </c>
      <c r="L7">
        <v>647774.20127206005</v>
      </c>
      <c r="M7">
        <v>538338.65621390205</v>
      </c>
      <c r="N7">
        <v>495756.80770055403</v>
      </c>
      <c r="O7">
        <v>469067.25748431502</v>
      </c>
      <c r="P7">
        <v>600419.07551160397</v>
      </c>
      <c r="Q7">
        <v>575133.74297120795</v>
      </c>
      <c r="R7">
        <v>642383.04364278098</v>
      </c>
      <c r="S7">
        <v>514399.013703837</v>
      </c>
      <c r="T7">
        <v>365130.76893243002</v>
      </c>
      <c r="U7">
        <v>338139.20278321003</v>
      </c>
      <c r="V7">
        <v>346651.07413021702</v>
      </c>
      <c r="W7">
        <v>333313.71624751599</v>
      </c>
      <c r="X7">
        <v>386450.40034310299</v>
      </c>
      <c r="Y7">
        <v>431723.68497666798</v>
      </c>
      <c r="Z7">
        <v>437978.88771402102</v>
      </c>
      <c r="AA7">
        <v>424559.88344680698</v>
      </c>
      <c r="AB7">
        <v>384406.745702493</v>
      </c>
      <c r="AC7">
        <v>390680.17661778099</v>
      </c>
      <c r="AD7">
        <v>375886.66106668097</v>
      </c>
      <c r="AE7">
        <v>372876.75936823298</v>
      </c>
    </row>
    <row r="8" spans="1:32" x14ac:dyDescent="0.3">
      <c r="A8" t="s">
        <v>11</v>
      </c>
      <c r="B8" t="s">
        <v>212</v>
      </c>
      <c r="C8" t="s">
        <v>200</v>
      </c>
      <c r="D8" t="s">
        <v>213</v>
      </c>
      <c r="E8" t="s">
        <v>201</v>
      </c>
      <c r="F8">
        <v>206400</v>
      </c>
      <c r="G8">
        <v>229000</v>
      </c>
      <c r="H8">
        <v>129600</v>
      </c>
      <c r="I8">
        <v>129900</v>
      </c>
      <c r="J8">
        <v>134000</v>
      </c>
      <c r="K8">
        <v>85400</v>
      </c>
      <c r="L8">
        <v>84900</v>
      </c>
      <c r="M8">
        <v>136200</v>
      </c>
      <c r="N8">
        <v>141100</v>
      </c>
      <c r="O8">
        <v>171200</v>
      </c>
      <c r="P8">
        <v>177300</v>
      </c>
      <c r="Q8">
        <v>266700</v>
      </c>
      <c r="R8">
        <v>250900</v>
      </c>
      <c r="S8">
        <v>294000</v>
      </c>
      <c r="T8">
        <v>239700</v>
      </c>
      <c r="U8">
        <v>165300</v>
      </c>
      <c r="V8">
        <v>88000</v>
      </c>
      <c r="W8">
        <v>137200</v>
      </c>
      <c r="X8">
        <v>155400</v>
      </c>
      <c r="Y8">
        <v>168900</v>
      </c>
      <c r="Z8">
        <v>208200</v>
      </c>
      <c r="AA8">
        <v>161600</v>
      </c>
      <c r="AB8">
        <v>194000</v>
      </c>
      <c r="AC8">
        <v>170000</v>
      </c>
      <c r="AD8">
        <v>147600</v>
      </c>
      <c r="AE8">
        <v>190100</v>
      </c>
    </row>
    <row r="9" spans="1:32" x14ac:dyDescent="0.3">
      <c r="A9" t="s">
        <v>11</v>
      </c>
      <c r="B9" t="s">
        <v>214</v>
      </c>
      <c r="C9" t="s">
        <v>200</v>
      </c>
      <c r="D9" t="s">
        <v>215</v>
      </c>
      <c r="E9" t="s">
        <v>201</v>
      </c>
      <c r="F9">
        <v>604863.68630969198</v>
      </c>
      <c r="G9">
        <v>668230.83188864496</v>
      </c>
      <c r="H9">
        <v>753178.32157816598</v>
      </c>
      <c r="I9">
        <v>836974.37905384996</v>
      </c>
      <c r="J9">
        <v>690476.73350478604</v>
      </c>
      <c r="K9">
        <v>681206.836233209</v>
      </c>
      <c r="L9">
        <v>746228.77366838499</v>
      </c>
      <c r="M9">
        <v>677885.56509984995</v>
      </c>
      <c r="N9">
        <v>652061.31286561303</v>
      </c>
      <c r="O9">
        <v>552492.72483423003</v>
      </c>
      <c r="P9">
        <v>779264.40844555898</v>
      </c>
      <c r="Q9">
        <v>764590.791552254</v>
      </c>
      <c r="R9">
        <v>847778.69238065998</v>
      </c>
      <c r="S9">
        <v>985954.02476820105</v>
      </c>
      <c r="T9">
        <v>741192.22666155605</v>
      </c>
      <c r="U9">
        <v>684330.27121100004</v>
      </c>
      <c r="V9">
        <v>726895.29928397306</v>
      </c>
      <c r="W9">
        <v>628184.05727880995</v>
      </c>
      <c r="X9">
        <v>575701.37308373197</v>
      </c>
      <c r="Y9">
        <v>603442.54617467499</v>
      </c>
      <c r="Z9">
        <v>667525.04417634103</v>
      </c>
      <c r="AA9">
        <v>652378.579678062</v>
      </c>
      <c r="AB9">
        <v>721323.50121900602</v>
      </c>
      <c r="AC9">
        <v>954951.18083704601</v>
      </c>
      <c r="AD9">
        <v>1086855.39095224</v>
      </c>
      <c r="AE9">
        <v>936612.11281985301</v>
      </c>
    </row>
    <row r="10" spans="1:32" x14ac:dyDescent="0.3">
      <c r="A10" t="s">
        <v>11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11</v>
      </c>
      <c r="B11" t="s">
        <v>218</v>
      </c>
      <c r="C11" t="s">
        <v>200</v>
      </c>
      <c r="D11" t="s">
        <v>219</v>
      </c>
      <c r="E11" t="s">
        <v>201</v>
      </c>
      <c r="F11">
        <v>243291.73695282801</v>
      </c>
      <c r="G11">
        <v>242303.88680169801</v>
      </c>
      <c r="H11">
        <v>287889.98550905503</v>
      </c>
      <c r="I11">
        <v>273060.14433601702</v>
      </c>
      <c r="J11">
        <v>245093.99045764899</v>
      </c>
      <c r="K11">
        <v>289049.08346546203</v>
      </c>
      <c r="L11">
        <v>308004.26256395702</v>
      </c>
      <c r="M11">
        <v>307643.90126116801</v>
      </c>
      <c r="N11">
        <v>288499.82279241201</v>
      </c>
      <c r="O11">
        <v>256473.473587424</v>
      </c>
      <c r="P11">
        <v>283703.03410811903</v>
      </c>
      <c r="Q11">
        <v>331037.27356957103</v>
      </c>
      <c r="R11">
        <v>307377.88753822999</v>
      </c>
      <c r="S11">
        <v>265243.71615728998</v>
      </c>
      <c r="T11">
        <v>295795.93857447302</v>
      </c>
      <c r="U11">
        <v>224525.28583301499</v>
      </c>
      <c r="V11">
        <v>291989.14621805499</v>
      </c>
      <c r="W11">
        <v>501796.44005784602</v>
      </c>
      <c r="X11">
        <v>537594.73813513794</v>
      </c>
      <c r="Y11">
        <v>536586.32343035599</v>
      </c>
      <c r="Z11">
        <v>509815.27800660301</v>
      </c>
      <c r="AA11">
        <v>744134.60990358901</v>
      </c>
      <c r="AB11">
        <v>711043.08825839497</v>
      </c>
      <c r="AC11">
        <v>683592.175737235</v>
      </c>
      <c r="AD11">
        <v>629513.05068898795</v>
      </c>
      <c r="AE11">
        <v>664405.85400612105</v>
      </c>
    </row>
    <row r="12" spans="1:32" x14ac:dyDescent="0.3">
      <c r="A12" t="s">
        <v>11</v>
      </c>
      <c r="B12" t="s">
        <v>220</v>
      </c>
      <c r="C12" t="s">
        <v>200</v>
      </c>
      <c r="D12" t="s">
        <v>221</v>
      </c>
      <c r="E12" t="s">
        <v>201</v>
      </c>
      <c r="F12">
        <v>1132341.9044469499</v>
      </c>
      <c r="G12">
        <v>1195648.4038014801</v>
      </c>
      <c r="H12">
        <v>1239937.2221289</v>
      </c>
      <c r="I12">
        <v>1194324.6659234699</v>
      </c>
      <c r="J12">
        <v>968370.18723602395</v>
      </c>
      <c r="K12">
        <v>1063614.5310412101</v>
      </c>
      <c r="L12">
        <v>1063262.59917353</v>
      </c>
      <c r="M12">
        <v>777226.80975481705</v>
      </c>
      <c r="N12">
        <v>936068.91477210098</v>
      </c>
      <c r="O12">
        <v>956415.55462089705</v>
      </c>
      <c r="P12">
        <v>1040958.71663262</v>
      </c>
      <c r="Q12">
        <v>1210916.60636469</v>
      </c>
      <c r="R12">
        <v>1197677.37400175</v>
      </c>
      <c r="S12">
        <v>1073301.34832845</v>
      </c>
      <c r="T12">
        <v>842048.32657612104</v>
      </c>
      <c r="U12">
        <v>810268.13200043701</v>
      </c>
      <c r="V12">
        <v>859236.63046502101</v>
      </c>
      <c r="W12">
        <v>949400.02262317506</v>
      </c>
      <c r="X12">
        <v>977338.62236016104</v>
      </c>
      <c r="Y12">
        <v>1012002.86882586</v>
      </c>
      <c r="Z12">
        <v>1088701.5884529001</v>
      </c>
      <c r="AA12">
        <v>1005802.76254895</v>
      </c>
      <c r="AB12">
        <v>1058300.16517546</v>
      </c>
      <c r="AC12">
        <v>1161268.25386235</v>
      </c>
      <c r="AD12">
        <v>1139199.83152497</v>
      </c>
      <c r="AE12">
        <v>1078387.4914561601</v>
      </c>
    </row>
    <row r="13" spans="1:32" x14ac:dyDescent="0.3">
      <c r="A13" t="s">
        <v>11</v>
      </c>
      <c r="B13" t="s">
        <v>222</v>
      </c>
      <c r="C13" t="s">
        <v>200</v>
      </c>
      <c r="D13" t="s">
        <v>223</v>
      </c>
      <c r="E13" t="s">
        <v>201</v>
      </c>
      <c r="F13">
        <v>1530602.30278472</v>
      </c>
      <c r="G13">
        <v>1687740.1587920201</v>
      </c>
      <c r="H13">
        <v>1620955.8003951099</v>
      </c>
      <c r="I13">
        <v>1481369.26896317</v>
      </c>
      <c r="J13">
        <v>1370675.55131572</v>
      </c>
      <c r="K13">
        <v>1414293.1752104601</v>
      </c>
      <c r="L13">
        <v>1451538.98017565</v>
      </c>
      <c r="M13">
        <v>1066068.33777412</v>
      </c>
      <c r="N13">
        <v>882211.31314998004</v>
      </c>
      <c r="O13">
        <v>1001514.68051229</v>
      </c>
      <c r="P13">
        <v>1214726.2533830199</v>
      </c>
      <c r="Q13">
        <v>1468883.4166159299</v>
      </c>
      <c r="R13">
        <v>1704355.4093900099</v>
      </c>
      <c r="S13">
        <v>1737161.7305127699</v>
      </c>
      <c r="T13">
        <v>1280834.4594854501</v>
      </c>
      <c r="U13">
        <v>1237223.7418076899</v>
      </c>
      <c r="V13">
        <v>1233302.81902614</v>
      </c>
      <c r="W13">
        <v>1301802.9536355501</v>
      </c>
      <c r="X13">
        <v>1132045.1014039</v>
      </c>
      <c r="Y13">
        <v>1341213.90265588</v>
      </c>
      <c r="Z13">
        <v>1404615.0569092201</v>
      </c>
      <c r="AA13">
        <v>1357498.5311976799</v>
      </c>
      <c r="AB13">
        <v>1712375.6265631299</v>
      </c>
      <c r="AC13">
        <v>1587782.3205319101</v>
      </c>
      <c r="AD13">
        <v>1683611.35007402</v>
      </c>
      <c r="AE13">
        <v>1474655.16548282</v>
      </c>
    </row>
    <row r="14" spans="1:32" x14ac:dyDescent="0.3">
      <c r="A14" t="s">
        <v>11</v>
      </c>
      <c r="B14" t="s">
        <v>224</v>
      </c>
      <c r="C14" t="s">
        <v>200</v>
      </c>
      <c r="D14" t="s">
        <v>225</v>
      </c>
      <c r="E14" t="s">
        <v>201</v>
      </c>
      <c r="F14">
        <v>2048441.5333863799</v>
      </c>
      <c r="G14">
        <v>2139551.6667938898</v>
      </c>
      <c r="H14">
        <v>2185612.2361326702</v>
      </c>
      <c r="I14">
        <v>2361592.98954556</v>
      </c>
      <c r="J14">
        <v>2039519.96060412</v>
      </c>
      <c r="K14">
        <v>2539333.69474702</v>
      </c>
      <c r="L14">
        <v>2538882.41993747</v>
      </c>
      <c r="M14">
        <v>1626364.3892947801</v>
      </c>
      <c r="N14">
        <v>1668871.54050289</v>
      </c>
      <c r="O14">
        <v>2235602.62048914</v>
      </c>
      <c r="P14">
        <v>2125519.7769479901</v>
      </c>
      <c r="Q14">
        <v>2519227.6139324601</v>
      </c>
      <c r="R14">
        <v>2467109.4555843198</v>
      </c>
      <c r="S14">
        <v>2475420.1656986</v>
      </c>
      <c r="T14">
        <v>1455302.39803829</v>
      </c>
      <c r="U14">
        <v>1250391.83430854</v>
      </c>
      <c r="V14">
        <v>1491171.4404239301</v>
      </c>
      <c r="W14">
        <v>1536067.1174027999</v>
      </c>
      <c r="X14">
        <v>1241389.94066255</v>
      </c>
      <c r="Y14">
        <v>1524058.56997846</v>
      </c>
      <c r="Z14">
        <v>2056495.51571279</v>
      </c>
      <c r="AA14">
        <v>1740549.0064209299</v>
      </c>
      <c r="AB14">
        <v>1854241.9812476099</v>
      </c>
      <c r="AC14">
        <v>2445371.6182822501</v>
      </c>
      <c r="AD14">
        <v>2152000.9391702502</v>
      </c>
      <c r="AE14">
        <v>2152185.9508475699</v>
      </c>
    </row>
    <row r="15" spans="1:32" x14ac:dyDescent="0.3">
      <c r="A15" t="s">
        <v>11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11</v>
      </c>
      <c r="B16" t="s">
        <v>228</v>
      </c>
      <c r="C16" t="s">
        <v>200</v>
      </c>
      <c r="D16" t="s">
        <v>229</v>
      </c>
      <c r="E16" t="s">
        <v>201</v>
      </c>
      <c r="F16">
        <v>1218300</v>
      </c>
      <c r="G16">
        <v>1301400</v>
      </c>
      <c r="H16">
        <v>1389600</v>
      </c>
      <c r="I16">
        <v>1263400</v>
      </c>
      <c r="J16">
        <v>1183600</v>
      </c>
      <c r="K16">
        <v>1276700</v>
      </c>
      <c r="L16">
        <v>1243100</v>
      </c>
      <c r="M16">
        <v>872100</v>
      </c>
      <c r="N16">
        <v>893200</v>
      </c>
      <c r="O16">
        <v>997900</v>
      </c>
      <c r="P16">
        <v>1047300</v>
      </c>
      <c r="Q16">
        <v>1160100</v>
      </c>
      <c r="R16">
        <v>1225700</v>
      </c>
      <c r="S16">
        <v>968900</v>
      </c>
      <c r="T16">
        <v>618500</v>
      </c>
      <c r="U16">
        <v>645900</v>
      </c>
      <c r="V16">
        <v>797000</v>
      </c>
      <c r="W16">
        <v>737200</v>
      </c>
      <c r="X16">
        <v>712300</v>
      </c>
      <c r="Y16">
        <v>800600</v>
      </c>
      <c r="Z16">
        <v>926700</v>
      </c>
      <c r="AA16">
        <v>979900</v>
      </c>
      <c r="AB16">
        <v>1189500</v>
      </c>
      <c r="AC16">
        <v>1119100</v>
      </c>
      <c r="AD16">
        <v>947900</v>
      </c>
      <c r="AE16">
        <v>939800</v>
      </c>
    </row>
    <row r="17" spans="1:31" x14ac:dyDescent="0.3">
      <c r="A17" t="s">
        <v>11</v>
      </c>
      <c r="B17" t="s">
        <v>230</v>
      </c>
      <c r="C17" t="s">
        <v>200</v>
      </c>
      <c r="D17" t="s">
        <v>231</v>
      </c>
      <c r="E17" t="s">
        <v>201</v>
      </c>
      <c r="F17">
        <v>1376289.9994725201</v>
      </c>
      <c r="G17">
        <v>1449901.2746232899</v>
      </c>
      <c r="H17">
        <v>1527422.11609087</v>
      </c>
      <c r="I17">
        <v>1692390.9351963899</v>
      </c>
      <c r="J17">
        <v>1367443.3868909101</v>
      </c>
      <c r="K17">
        <v>1431398.0658143</v>
      </c>
      <c r="L17">
        <v>1354888.81695985</v>
      </c>
      <c r="M17">
        <v>1066491.07138727</v>
      </c>
      <c r="N17">
        <v>1093278.7218655101</v>
      </c>
      <c r="O17">
        <v>1430392.21384291</v>
      </c>
      <c r="P17">
        <v>1772112.0313129099</v>
      </c>
      <c r="Q17">
        <v>1518141.0060541199</v>
      </c>
      <c r="R17">
        <v>2034907.8874786899</v>
      </c>
      <c r="S17">
        <v>2126506.7879564799</v>
      </c>
      <c r="T17">
        <v>1295064.73622231</v>
      </c>
      <c r="U17">
        <v>949396.19383366499</v>
      </c>
      <c r="V17">
        <v>1202995.20056736</v>
      </c>
      <c r="W17">
        <v>1359475.76459655</v>
      </c>
      <c r="X17">
        <v>1129322.4369334099</v>
      </c>
      <c r="Y17">
        <v>1242328.70105772</v>
      </c>
      <c r="Z17">
        <v>1509046.0725350601</v>
      </c>
      <c r="AA17">
        <v>1386629.0112745401</v>
      </c>
      <c r="AB17">
        <v>1213510.6725656199</v>
      </c>
      <c r="AC17">
        <v>1563524.2614656501</v>
      </c>
      <c r="AD17">
        <v>1519960.9095574501</v>
      </c>
      <c r="AE17">
        <v>1126655.22887278</v>
      </c>
    </row>
    <row r="18" spans="1:31" x14ac:dyDescent="0.3">
      <c r="A18" t="s">
        <v>11</v>
      </c>
      <c r="B18" t="s">
        <v>232</v>
      </c>
      <c r="C18" t="s">
        <v>200</v>
      </c>
      <c r="D18" t="s">
        <v>233</v>
      </c>
      <c r="E18" t="s">
        <v>201</v>
      </c>
      <c r="F18">
        <v>1742000</v>
      </c>
      <c r="G18">
        <v>2010200</v>
      </c>
      <c r="H18">
        <v>2422900</v>
      </c>
      <c r="I18">
        <v>2605400</v>
      </c>
      <c r="J18">
        <v>2249200</v>
      </c>
      <c r="K18">
        <v>2000600</v>
      </c>
      <c r="L18">
        <v>2185800</v>
      </c>
      <c r="M18">
        <v>2051500</v>
      </c>
      <c r="N18">
        <v>2354300</v>
      </c>
      <c r="O18">
        <v>2216500</v>
      </c>
      <c r="P18">
        <v>2897800</v>
      </c>
      <c r="Q18">
        <v>2808400</v>
      </c>
      <c r="R18">
        <v>3058000</v>
      </c>
      <c r="S18">
        <v>3018900</v>
      </c>
      <c r="T18">
        <v>1846200</v>
      </c>
      <c r="U18">
        <v>1495900</v>
      </c>
      <c r="V18">
        <v>1680700</v>
      </c>
      <c r="W18">
        <v>1907100</v>
      </c>
      <c r="X18">
        <v>2051200</v>
      </c>
      <c r="Y18">
        <v>2215100</v>
      </c>
      <c r="Z18">
        <v>2602400</v>
      </c>
      <c r="AA18">
        <v>2897500</v>
      </c>
      <c r="AB18">
        <v>2888400</v>
      </c>
      <c r="AC18">
        <v>2978000</v>
      </c>
      <c r="AD18">
        <v>2758000</v>
      </c>
      <c r="AE18">
        <v>2408300</v>
      </c>
    </row>
    <row r="19" spans="1:31" x14ac:dyDescent="0.3">
      <c r="A19" t="s">
        <v>11</v>
      </c>
      <c r="B19" t="s">
        <v>234</v>
      </c>
      <c r="C19" t="s">
        <v>200</v>
      </c>
      <c r="D19" t="s">
        <v>235</v>
      </c>
      <c r="E19" t="s">
        <v>201</v>
      </c>
      <c r="F19">
        <v>201453.79502617</v>
      </c>
      <c r="G19">
        <v>256489.49668474999</v>
      </c>
      <c r="H19">
        <v>279376.98694775201</v>
      </c>
      <c r="I19">
        <v>295309.29811291501</v>
      </c>
      <c r="J19">
        <v>246156.44387467901</v>
      </c>
      <c r="K19">
        <v>196095.33609810099</v>
      </c>
      <c r="L19">
        <v>232886.343617323</v>
      </c>
      <c r="M19">
        <v>166622.80289701701</v>
      </c>
      <c r="N19">
        <v>230864.91881884399</v>
      </c>
      <c r="O19">
        <v>211092.592364346</v>
      </c>
      <c r="P19">
        <v>289664.90932717198</v>
      </c>
      <c r="Q19">
        <v>296020.71381594101</v>
      </c>
      <c r="R19">
        <v>308854.99355373002</v>
      </c>
      <c r="S19">
        <v>254986.78108956901</v>
      </c>
      <c r="T19">
        <v>216910.511830406</v>
      </c>
      <c r="U19">
        <v>229264.37421105299</v>
      </c>
      <c r="V19">
        <v>273534.32157094602</v>
      </c>
      <c r="W19">
        <v>224206.30347642</v>
      </c>
      <c r="X19">
        <v>253510.61337519399</v>
      </c>
      <c r="Y19">
        <v>265298.72468133998</v>
      </c>
      <c r="Z19">
        <v>326245.95098895498</v>
      </c>
      <c r="AA19">
        <v>298079.16255186801</v>
      </c>
      <c r="AB19">
        <v>231761.59285067199</v>
      </c>
      <c r="AC19">
        <v>219013.134659912</v>
      </c>
      <c r="AD19">
        <v>238939.62689954601</v>
      </c>
      <c r="AE19">
        <v>210933.839804875</v>
      </c>
    </row>
    <row r="20" spans="1:31" x14ac:dyDescent="0.3">
      <c r="A20" t="s">
        <v>11</v>
      </c>
      <c r="B20" t="s">
        <v>236</v>
      </c>
      <c r="C20" t="s">
        <v>200</v>
      </c>
      <c r="D20" t="s">
        <v>237</v>
      </c>
      <c r="E20" t="s">
        <v>201</v>
      </c>
      <c r="F20">
        <v>3387772.9518517698</v>
      </c>
      <c r="G20">
        <v>3329984.63099678</v>
      </c>
      <c r="H20">
        <v>3355064.48955118</v>
      </c>
      <c r="I20">
        <v>3189611.9623936499</v>
      </c>
      <c r="J20">
        <v>3071671.9369377699</v>
      </c>
      <c r="K20">
        <v>2629422.41720914</v>
      </c>
      <c r="L20">
        <v>2571371.75803607</v>
      </c>
      <c r="M20">
        <v>2339940.7225462301</v>
      </c>
      <c r="N20">
        <v>2220630.6652826001</v>
      </c>
      <c r="O20">
        <v>1841288.08079551</v>
      </c>
      <c r="P20">
        <v>1809912.2499458999</v>
      </c>
      <c r="Q20">
        <v>1714581.7271587399</v>
      </c>
      <c r="R20">
        <v>1807341.9272910401</v>
      </c>
      <c r="S20">
        <v>2076084.5848323</v>
      </c>
      <c r="T20">
        <v>2019557.99408093</v>
      </c>
      <c r="U20">
        <v>2005770.5167928601</v>
      </c>
      <c r="V20">
        <v>2009791.1984558101</v>
      </c>
      <c r="W20">
        <v>2160883.3333059</v>
      </c>
      <c r="X20">
        <v>2209290.9968514401</v>
      </c>
      <c r="Y20">
        <v>2102504.17784021</v>
      </c>
      <c r="Z20">
        <v>2271901.2843319601</v>
      </c>
      <c r="AA20">
        <v>2198024.01714308</v>
      </c>
      <c r="AB20">
        <v>2084668.18731346</v>
      </c>
      <c r="AC20">
        <v>2222060.9346757098</v>
      </c>
      <c r="AD20">
        <v>1915234.17527632</v>
      </c>
      <c r="AE20">
        <v>1844561.4188150701</v>
      </c>
    </row>
    <row r="21" spans="1:31" x14ac:dyDescent="0.3">
      <c r="A21" t="s">
        <v>11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11</v>
      </c>
      <c r="B22" t="s">
        <v>240</v>
      </c>
      <c r="C22" t="s">
        <v>200</v>
      </c>
      <c r="D22" t="s">
        <v>241</v>
      </c>
      <c r="E22" t="s">
        <v>201</v>
      </c>
      <c r="F22">
        <v>187027.048148228</v>
      </c>
      <c r="G22">
        <v>182415.369003222</v>
      </c>
      <c r="H22">
        <v>179435.51044882101</v>
      </c>
      <c r="I22">
        <v>163988.03760635099</v>
      </c>
      <c r="J22">
        <v>140428.063062225</v>
      </c>
      <c r="K22">
        <v>109177.58279085701</v>
      </c>
      <c r="L22">
        <v>126928.24196392699</v>
      </c>
      <c r="M22">
        <v>140859.277453772</v>
      </c>
      <c r="N22">
        <v>114769.334717398</v>
      </c>
      <c r="O22">
        <v>89911.919204491802</v>
      </c>
      <c r="P22">
        <v>87187.750054094897</v>
      </c>
      <c r="Q22">
        <v>91018.272841261598</v>
      </c>
      <c r="R22">
        <v>80458.072708960201</v>
      </c>
      <c r="S22">
        <v>94315.415167700805</v>
      </c>
      <c r="T22">
        <v>126842.005919073</v>
      </c>
      <c r="U22">
        <v>143229.48320713901</v>
      </c>
      <c r="V22">
        <v>191308.80154418899</v>
      </c>
      <c r="W22">
        <v>204616.66669410499</v>
      </c>
      <c r="X22">
        <v>269509.00314855698</v>
      </c>
      <c r="Y22">
        <v>254695.822159793</v>
      </c>
      <c r="Z22">
        <v>266198.71566803899</v>
      </c>
      <c r="AA22">
        <v>272775.98285692302</v>
      </c>
      <c r="AB22">
        <v>249731.812686538</v>
      </c>
      <c r="AC22">
        <v>258139.065324289</v>
      </c>
      <c r="AD22">
        <v>292865.82472368202</v>
      </c>
      <c r="AE22">
        <v>345938.581184935</v>
      </c>
    </row>
    <row r="23" spans="1:31" x14ac:dyDescent="0.3">
      <c r="A23" t="s">
        <v>11</v>
      </c>
      <c r="B23" t="s">
        <v>242</v>
      </c>
      <c r="C23" t="s">
        <v>200</v>
      </c>
      <c r="D23" t="s">
        <v>243</v>
      </c>
      <c r="E23" t="s">
        <v>201</v>
      </c>
      <c r="F23">
        <v>1227500</v>
      </c>
      <c r="G23">
        <v>1122900</v>
      </c>
      <c r="H23">
        <v>1038300</v>
      </c>
      <c r="I23">
        <v>969700</v>
      </c>
      <c r="J23">
        <v>987600</v>
      </c>
      <c r="K23">
        <v>1097800</v>
      </c>
      <c r="L23">
        <v>923400</v>
      </c>
      <c r="M23">
        <v>797100</v>
      </c>
      <c r="N23">
        <v>582400</v>
      </c>
      <c r="O23">
        <v>582800</v>
      </c>
      <c r="P23">
        <v>566500</v>
      </c>
      <c r="Q23">
        <v>601100</v>
      </c>
      <c r="R23">
        <v>942100</v>
      </c>
      <c r="S23">
        <v>797200</v>
      </c>
      <c r="T23">
        <v>655200</v>
      </c>
      <c r="U23">
        <v>824900</v>
      </c>
      <c r="V23">
        <v>887500</v>
      </c>
      <c r="W23">
        <v>897700</v>
      </c>
      <c r="X23">
        <v>1041400</v>
      </c>
      <c r="Y23">
        <v>1081900</v>
      </c>
      <c r="Z23">
        <v>1045900</v>
      </c>
      <c r="AA23">
        <v>945200</v>
      </c>
      <c r="AB23">
        <v>1141000</v>
      </c>
      <c r="AC23">
        <v>1044700</v>
      </c>
      <c r="AD23">
        <v>1094100</v>
      </c>
      <c r="AE23">
        <v>1214500</v>
      </c>
    </row>
    <row r="24" spans="1:31" x14ac:dyDescent="0.3">
      <c r="A24" t="s">
        <v>11</v>
      </c>
      <c r="B24" t="s">
        <v>244</v>
      </c>
      <c r="C24" t="s">
        <v>200</v>
      </c>
      <c r="D24" t="s">
        <v>245</v>
      </c>
      <c r="E24" t="s">
        <v>201</v>
      </c>
      <c r="F24">
        <v>1862254.9723551399</v>
      </c>
      <c r="G24">
        <v>2037838.5116803001</v>
      </c>
      <c r="H24">
        <v>2063535.13961639</v>
      </c>
      <c r="I24">
        <v>1806786.24669738</v>
      </c>
      <c r="J24">
        <v>1837767.5172721799</v>
      </c>
      <c r="K24">
        <v>2114483.5659102802</v>
      </c>
      <c r="L24">
        <v>1768171.9152291799</v>
      </c>
      <c r="M24">
        <v>1607483.6348427001</v>
      </c>
      <c r="N24">
        <v>1491878.2287077301</v>
      </c>
      <c r="O24">
        <v>1694821.14726103</v>
      </c>
      <c r="P24">
        <v>1760485.2477527</v>
      </c>
      <c r="Q24">
        <v>1909232.9464481601</v>
      </c>
      <c r="R24">
        <v>1914671.2939964901</v>
      </c>
      <c r="S24">
        <v>1937894.16152389</v>
      </c>
      <c r="T24">
        <v>1757024.2886721101</v>
      </c>
      <c r="U24">
        <v>1744180.35415856</v>
      </c>
      <c r="V24">
        <v>1684622.6804816099</v>
      </c>
      <c r="W24">
        <v>1814680.09073991</v>
      </c>
      <c r="X24">
        <v>1900043.99858821</v>
      </c>
      <c r="Y24">
        <v>2051161.23684123</v>
      </c>
      <c r="Z24">
        <v>2120437.9666728298</v>
      </c>
      <c r="AA24">
        <v>1959849.97586331</v>
      </c>
      <c r="AB24">
        <v>1982677.85402616</v>
      </c>
      <c r="AC24">
        <v>1796161.7430258701</v>
      </c>
      <c r="AD24">
        <v>2093692.0870902</v>
      </c>
      <c r="AE24">
        <v>1942820.8319754901</v>
      </c>
    </row>
    <row r="25" spans="1:31" x14ac:dyDescent="0.3">
      <c r="A25" t="s">
        <v>11</v>
      </c>
      <c r="B25" t="s">
        <v>246</v>
      </c>
      <c r="C25" t="s">
        <v>200</v>
      </c>
      <c r="D25" t="s">
        <v>247</v>
      </c>
      <c r="E25" t="s">
        <v>201</v>
      </c>
      <c r="F25">
        <v>230654.97235514299</v>
      </c>
      <c r="G25">
        <v>318738.51168030303</v>
      </c>
      <c r="H25">
        <v>293935.13961639401</v>
      </c>
      <c r="I25">
        <v>144886.24669737599</v>
      </c>
      <c r="J25">
        <v>239867.517272178</v>
      </c>
      <c r="K25">
        <v>297383.56591027899</v>
      </c>
      <c r="L25">
        <v>220871.915229184</v>
      </c>
      <c r="M25">
        <v>151583.63484269599</v>
      </c>
      <c r="N25">
        <v>168978.22870772699</v>
      </c>
      <c r="O25">
        <v>201721.14726103301</v>
      </c>
      <c r="P25">
        <v>247085.247752703</v>
      </c>
      <c r="Q25">
        <v>206432.946448156</v>
      </c>
      <c r="R25">
        <v>197271.29399649199</v>
      </c>
      <c r="S25">
        <v>288694.16152388701</v>
      </c>
      <c r="T25">
        <v>229524.28867211001</v>
      </c>
      <c r="U25">
        <v>104180.354158556</v>
      </c>
      <c r="V25">
        <v>93122.680481612799</v>
      </c>
      <c r="W25">
        <v>98980.090739909094</v>
      </c>
      <c r="X25">
        <v>110843.998588211</v>
      </c>
      <c r="Y25">
        <v>179761.23684122501</v>
      </c>
      <c r="Z25">
        <v>122537.966672832</v>
      </c>
      <c r="AA25">
        <v>87649.975863306594</v>
      </c>
      <c r="AB25">
        <v>99477.854026157598</v>
      </c>
      <c r="AC25">
        <v>59561.7430258717</v>
      </c>
      <c r="AD25">
        <v>183592.08709020101</v>
      </c>
      <c r="AE25">
        <v>106320.831975494</v>
      </c>
    </row>
    <row r="26" spans="1:31" x14ac:dyDescent="0.3">
      <c r="A26" t="s">
        <v>11</v>
      </c>
      <c r="B26" t="s">
        <v>248</v>
      </c>
      <c r="C26" t="s">
        <v>200</v>
      </c>
      <c r="D26" t="s">
        <v>249</v>
      </c>
      <c r="E26" t="s">
        <v>201</v>
      </c>
      <c r="F26">
        <v>717482.33271307498</v>
      </c>
      <c r="G26">
        <v>759684.46571240504</v>
      </c>
      <c r="H26">
        <v>880507.55349243304</v>
      </c>
      <c r="I26">
        <v>723621.63699532801</v>
      </c>
      <c r="J26">
        <v>675144.03480877297</v>
      </c>
      <c r="K26">
        <v>676247.06975585199</v>
      </c>
      <c r="L26">
        <v>554291.49152790697</v>
      </c>
      <c r="M26">
        <v>552292.81005871203</v>
      </c>
      <c r="N26">
        <v>462443.85821241402</v>
      </c>
      <c r="O26">
        <v>467082.80798663001</v>
      </c>
      <c r="P26">
        <v>483801.97145889798</v>
      </c>
      <c r="Q26">
        <v>582654.86430136801</v>
      </c>
      <c r="R26">
        <v>623239.17220950802</v>
      </c>
      <c r="S26">
        <v>645282.19382375502</v>
      </c>
      <c r="T26">
        <v>589321.44173071405</v>
      </c>
      <c r="U26">
        <v>592287.97958569205</v>
      </c>
      <c r="V26">
        <v>558514.64603044197</v>
      </c>
      <c r="W26">
        <v>590218.600127685</v>
      </c>
      <c r="X26">
        <v>591618.08757597895</v>
      </c>
      <c r="Y26">
        <v>608603.91673071205</v>
      </c>
      <c r="Z26">
        <v>651244.74863086303</v>
      </c>
      <c r="AA26">
        <v>586634.85049560596</v>
      </c>
      <c r="AB26">
        <v>621382.79204734403</v>
      </c>
      <c r="AC26">
        <v>519816.06899366202</v>
      </c>
      <c r="AD26">
        <v>531548.76708373497</v>
      </c>
      <c r="AE26">
        <v>546465.99158489006</v>
      </c>
    </row>
    <row r="27" spans="1:31" x14ac:dyDescent="0.3">
      <c r="A27" t="s">
        <v>11</v>
      </c>
      <c r="B27" t="s">
        <v>250</v>
      </c>
      <c r="C27" t="s">
        <v>200</v>
      </c>
      <c r="D27" t="s">
        <v>251</v>
      </c>
      <c r="E27" t="s">
        <v>201</v>
      </c>
      <c r="F27">
        <v>914117.66728692502</v>
      </c>
      <c r="G27">
        <v>959415.53428759496</v>
      </c>
      <c r="H27">
        <v>889092.44650756603</v>
      </c>
      <c r="I27">
        <v>938278.36300467199</v>
      </c>
      <c r="J27">
        <v>922755.96519122703</v>
      </c>
      <c r="K27">
        <v>1140852.9302441501</v>
      </c>
      <c r="L27">
        <v>993008.50847209303</v>
      </c>
      <c r="M27">
        <v>903607.18994128797</v>
      </c>
      <c r="N27">
        <v>860456.14178758604</v>
      </c>
      <c r="O27">
        <v>1026017.19201337</v>
      </c>
      <c r="P27">
        <v>1029598.0285411</v>
      </c>
      <c r="Q27">
        <v>1120145.13569863</v>
      </c>
      <c r="R27">
        <v>1094160.8277904899</v>
      </c>
      <c r="S27">
        <v>1003917.80617625</v>
      </c>
      <c r="T27">
        <v>938178.55826928595</v>
      </c>
      <c r="U27">
        <v>1047712.02041431</v>
      </c>
      <c r="V27">
        <v>1032985.35396956</v>
      </c>
      <c r="W27">
        <v>1125481.39987232</v>
      </c>
      <c r="X27">
        <v>1197581.91242402</v>
      </c>
      <c r="Y27">
        <v>1262796.0832692899</v>
      </c>
      <c r="Z27">
        <v>1346655.2513691401</v>
      </c>
      <c r="AA27">
        <v>1285565.1495043901</v>
      </c>
      <c r="AB27">
        <v>1261817.20795266</v>
      </c>
      <c r="AC27">
        <v>1216783.9310063401</v>
      </c>
      <c r="AD27">
        <v>1378551.2329162699</v>
      </c>
      <c r="AE27">
        <v>1290034.0084151099</v>
      </c>
    </row>
    <row r="28" spans="1:31" x14ac:dyDescent="0.3">
      <c r="A28" t="s">
        <v>11</v>
      </c>
      <c r="B28" t="s">
        <v>252</v>
      </c>
      <c r="C28" t="s">
        <v>200</v>
      </c>
      <c r="D28" t="s">
        <v>253</v>
      </c>
      <c r="E28" t="s">
        <v>201</v>
      </c>
      <c r="F28">
        <v>1297200</v>
      </c>
      <c r="G28">
        <v>1300600</v>
      </c>
      <c r="H28">
        <v>1479600</v>
      </c>
      <c r="I28">
        <v>1184300</v>
      </c>
      <c r="J28">
        <v>1214300</v>
      </c>
      <c r="K28">
        <v>1155200</v>
      </c>
      <c r="L28">
        <v>976200</v>
      </c>
      <c r="M28">
        <v>791500</v>
      </c>
      <c r="N28">
        <v>961400</v>
      </c>
      <c r="O28">
        <v>912200</v>
      </c>
      <c r="P28">
        <v>841000</v>
      </c>
      <c r="Q28">
        <v>784200</v>
      </c>
      <c r="R28">
        <v>962100</v>
      </c>
      <c r="S28">
        <v>916300</v>
      </c>
      <c r="T28">
        <v>912700</v>
      </c>
      <c r="U28">
        <v>761200</v>
      </c>
      <c r="V28">
        <v>682500</v>
      </c>
      <c r="W28">
        <v>980900</v>
      </c>
      <c r="X28">
        <v>869500</v>
      </c>
      <c r="Y28">
        <v>992500</v>
      </c>
      <c r="Z28">
        <v>843100</v>
      </c>
      <c r="AA28">
        <v>895600</v>
      </c>
      <c r="AB28">
        <v>1002600</v>
      </c>
      <c r="AC28">
        <v>1168200</v>
      </c>
      <c r="AD28">
        <v>1151400</v>
      </c>
      <c r="AE28">
        <v>1197300</v>
      </c>
    </row>
    <row r="29" spans="1:31" x14ac:dyDescent="0.3">
      <c r="A29" t="s">
        <v>11</v>
      </c>
      <c r="B29" t="s">
        <v>254</v>
      </c>
      <c r="C29" t="s">
        <v>200</v>
      </c>
      <c r="D29" t="s">
        <v>255</v>
      </c>
      <c r="E29" t="s">
        <v>201</v>
      </c>
      <c r="F29">
        <v>826990.89860367402</v>
      </c>
      <c r="G29">
        <v>824003.67469138303</v>
      </c>
      <c r="H29">
        <v>1044251.74274792</v>
      </c>
      <c r="I29">
        <v>726321.91682567995</v>
      </c>
      <c r="J29">
        <v>672034.182998084</v>
      </c>
      <c r="K29">
        <v>727581.07858530001</v>
      </c>
      <c r="L29">
        <v>549172.95112056297</v>
      </c>
      <c r="M29">
        <v>454840.85658978001</v>
      </c>
      <c r="N29">
        <v>525333.70827681897</v>
      </c>
      <c r="O29">
        <v>499529.69800032402</v>
      </c>
      <c r="P29">
        <v>516947.881489511</v>
      </c>
      <c r="Q29">
        <v>475588.46156496101</v>
      </c>
      <c r="R29">
        <v>532553.70912136103</v>
      </c>
      <c r="S29">
        <v>519630.96534347098</v>
      </c>
      <c r="T29">
        <v>464840.43871886499</v>
      </c>
      <c r="U29">
        <v>442173.50059570197</v>
      </c>
      <c r="V29">
        <v>407038.21696602</v>
      </c>
      <c r="W29">
        <v>568227.69181021699</v>
      </c>
      <c r="X29">
        <v>539719.88559606799</v>
      </c>
      <c r="Y29">
        <v>596805.65039473004</v>
      </c>
      <c r="Z29">
        <v>509352.85195492097</v>
      </c>
      <c r="AA29">
        <v>522995.89569161402</v>
      </c>
      <c r="AB29">
        <v>554536.49969503703</v>
      </c>
      <c r="AC29">
        <v>698849.99388912495</v>
      </c>
      <c r="AD29">
        <v>759264.75189753296</v>
      </c>
      <c r="AE29">
        <v>770539.83510315698</v>
      </c>
    </row>
    <row r="30" spans="1:31" x14ac:dyDescent="0.3">
      <c r="A30" t="s">
        <v>11</v>
      </c>
      <c r="B30" t="s">
        <v>256</v>
      </c>
      <c r="C30" t="s">
        <v>200</v>
      </c>
      <c r="D30" t="s">
        <v>257</v>
      </c>
      <c r="E30" t="s">
        <v>201</v>
      </c>
      <c r="F30">
        <v>66772.693579448198</v>
      </c>
      <c r="G30">
        <v>87681.178863663197</v>
      </c>
      <c r="H30">
        <v>61578.880614950802</v>
      </c>
      <c r="I30">
        <v>83453.621617781406</v>
      </c>
      <c r="J30">
        <v>79133.4066259135</v>
      </c>
      <c r="K30">
        <v>67670.104959996199</v>
      </c>
      <c r="L30">
        <v>105616.863259523</v>
      </c>
      <c r="M30">
        <v>135824.006545988</v>
      </c>
      <c r="N30">
        <v>189633.18530772699</v>
      </c>
      <c r="O30">
        <v>196526.06004585201</v>
      </c>
      <c r="P30">
        <v>105712.241131412</v>
      </c>
      <c r="Q30">
        <v>99594.507702783696</v>
      </c>
      <c r="R30">
        <v>85454.138629287307</v>
      </c>
      <c r="S30">
        <v>131800.77111210299</v>
      </c>
      <c r="T30">
        <v>166160.09543342699</v>
      </c>
      <c r="U30">
        <v>82297.440620649504</v>
      </c>
      <c r="V30">
        <v>89209.289248373199</v>
      </c>
      <c r="W30">
        <v>107789.531260363</v>
      </c>
      <c r="X30">
        <v>106601.591565519</v>
      </c>
      <c r="Y30">
        <v>102454.690078592</v>
      </c>
      <c r="Z30">
        <v>100326.390416122</v>
      </c>
      <c r="AA30">
        <v>151977.79344730801</v>
      </c>
      <c r="AB30">
        <v>185911.46491461</v>
      </c>
      <c r="AC30">
        <v>177561.76650689999</v>
      </c>
      <c r="AD30">
        <v>127144.61446794499</v>
      </c>
      <c r="AE30">
        <v>117771.212551763</v>
      </c>
    </row>
    <row r="31" spans="1:31" x14ac:dyDescent="0.3">
      <c r="A31" t="s">
        <v>11</v>
      </c>
      <c r="B31" t="s">
        <v>258</v>
      </c>
      <c r="C31" t="s">
        <v>200</v>
      </c>
      <c r="D31" t="s">
        <v>259</v>
      </c>
      <c r="E31" t="s">
        <v>201</v>
      </c>
      <c r="F31">
        <v>39875.939682499396</v>
      </c>
      <c r="G31">
        <v>40866.487917894898</v>
      </c>
      <c r="H31">
        <v>75030.830823024793</v>
      </c>
      <c r="I31">
        <v>50740.727413139699</v>
      </c>
      <c r="J31">
        <v>33689.168111720101</v>
      </c>
      <c r="K31">
        <v>39159.835571064097</v>
      </c>
      <c r="L31">
        <v>28460.9351500517</v>
      </c>
      <c r="M31">
        <v>18355.001270383898</v>
      </c>
      <c r="N31">
        <v>23536.6087097243</v>
      </c>
      <c r="O31">
        <v>21738.0411285476</v>
      </c>
      <c r="P31">
        <v>21088.672867034398</v>
      </c>
      <c r="Q31">
        <v>24101.985792159601</v>
      </c>
      <c r="R31">
        <v>41568.007679274197</v>
      </c>
      <c r="S31">
        <v>74331.9769337217</v>
      </c>
      <c r="T31">
        <v>67274.580237675706</v>
      </c>
      <c r="U31">
        <v>41811.332452152201</v>
      </c>
      <c r="V31">
        <v>21992.9281013205</v>
      </c>
      <c r="W31">
        <v>46140.346527222697</v>
      </c>
      <c r="X31">
        <v>48510.2237716905</v>
      </c>
      <c r="Y31">
        <v>44052.259313051698</v>
      </c>
      <c r="Z31">
        <v>34531.100579034202</v>
      </c>
      <c r="AA31">
        <v>44272.282711027998</v>
      </c>
      <c r="AB31">
        <v>61231.859598455703</v>
      </c>
      <c r="AC31">
        <v>56543.414331965098</v>
      </c>
      <c r="AD31">
        <v>49464.910165777103</v>
      </c>
      <c r="AE31">
        <v>104505.353877635</v>
      </c>
    </row>
    <row r="32" spans="1:31" x14ac:dyDescent="0.3">
      <c r="A32" t="s">
        <v>11</v>
      </c>
      <c r="B32" t="s">
        <v>260</v>
      </c>
      <c r="C32" t="s">
        <v>200</v>
      </c>
      <c r="D32" t="s">
        <v>261</v>
      </c>
      <c r="E32" t="s">
        <v>201</v>
      </c>
      <c r="F32">
        <v>329464.57041169499</v>
      </c>
      <c r="G32">
        <v>316408.754984956</v>
      </c>
      <c r="H32">
        <v>259676.09143999399</v>
      </c>
      <c r="I32">
        <v>295451.17270866199</v>
      </c>
      <c r="J32">
        <v>390058.75930571498</v>
      </c>
      <c r="K32">
        <v>297895.301940915</v>
      </c>
      <c r="L32">
        <v>263618.03049075301</v>
      </c>
      <c r="M32">
        <v>164748.94516323399</v>
      </c>
      <c r="N32">
        <v>210715.46636633799</v>
      </c>
      <c r="O32">
        <v>184602.469493752</v>
      </c>
      <c r="P32">
        <v>182468.99628354999</v>
      </c>
      <c r="Q32">
        <v>151654.49064961201</v>
      </c>
      <c r="R32">
        <v>195973.372774171</v>
      </c>
      <c r="S32">
        <v>182883.149932987</v>
      </c>
      <c r="T32">
        <v>206083.684503294</v>
      </c>
      <c r="U32">
        <v>185896.147818728</v>
      </c>
      <c r="V32">
        <v>159731.05886655199</v>
      </c>
      <c r="W32">
        <v>241492.533293065</v>
      </c>
      <c r="X32">
        <v>167691.484943041</v>
      </c>
      <c r="Y32">
        <v>239662.23185957101</v>
      </c>
      <c r="Z32">
        <v>180716.06749964799</v>
      </c>
      <c r="AA32">
        <v>163709.68108912901</v>
      </c>
      <c r="AB32">
        <v>190117.49520497301</v>
      </c>
      <c r="AC32">
        <v>230252.69592461901</v>
      </c>
      <c r="AD32">
        <v>211876.24069680201</v>
      </c>
      <c r="AE32">
        <v>201807.28142327099</v>
      </c>
    </row>
    <row r="33" spans="1:31" x14ac:dyDescent="0.3">
      <c r="A33" t="s">
        <v>11</v>
      </c>
      <c r="B33" t="s">
        <v>262</v>
      </c>
      <c r="C33" t="s">
        <v>200</v>
      </c>
      <c r="D33" t="s">
        <v>263</v>
      </c>
      <c r="E33" t="s">
        <v>201</v>
      </c>
      <c r="F33">
        <v>34095.897722683003</v>
      </c>
      <c r="G33">
        <v>31639.9035421033</v>
      </c>
      <c r="H33">
        <v>39062.454374110202</v>
      </c>
      <c r="I33">
        <v>28332.561434736501</v>
      </c>
      <c r="J33">
        <v>39384.482958567998</v>
      </c>
      <c r="K33">
        <v>22893.6789427244</v>
      </c>
      <c r="L33">
        <v>29331.219979109999</v>
      </c>
      <c r="M33">
        <v>17731.190430614501</v>
      </c>
      <c r="N33">
        <v>12181.031339392001</v>
      </c>
      <c r="O33">
        <v>9803.7313315239808</v>
      </c>
      <c r="P33">
        <v>14782.2082284927</v>
      </c>
      <c r="Q33">
        <v>33260.5542904842</v>
      </c>
      <c r="R33">
        <v>106550.771795906</v>
      </c>
      <c r="S33">
        <v>7653.1366777171897</v>
      </c>
      <c r="T33">
        <v>8341.2011067384101</v>
      </c>
      <c r="U33">
        <v>9021.5785127687595</v>
      </c>
      <c r="V33">
        <v>4528.5068177344601</v>
      </c>
      <c r="W33">
        <v>17249.897109132799</v>
      </c>
      <c r="X33">
        <v>6976.81412368166</v>
      </c>
      <c r="Y33">
        <v>9525.1683540549293</v>
      </c>
      <c r="Z33">
        <v>18173.589550274701</v>
      </c>
      <c r="AA33">
        <v>12644.3470609217</v>
      </c>
      <c r="AB33">
        <v>10802.6805869243</v>
      </c>
      <c r="AC33">
        <v>4992.1293473912801</v>
      </c>
      <c r="AD33">
        <v>3649.4827719426498</v>
      </c>
      <c r="AE33">
        <v>2676.3170441744201</v>
      </c>
    </row>
    <row r="34" spans="1:31" x14ac:dyDescent="0.3">
      <c r="A34" t="s">
        <v>11</v>
      </c>
      <c r="B34" t="s">
        <v>264</v>
      </c>
      <c r="C34" t="s">
        <v>200</v>
      </c>
      <c r="D34" t="s">
        <v>265</v>
      </c>
      <c r="E34" t="s">
        <v>201</v>
      </c>
      <c r="F34">
        <v>359900</v>
      </c>
      <c r="G34">
        <v>445700</v>
      </c>
      <c r="H34">
        <v>450000</v>
      </c>
      <c r="I34">
        <v>405100</v>
      </c>
      <c r="J34">
        <v>468400</v>
      </c>
      <c r="K34">
        <v>499600</v>
      </c>
      <c r="L34">
        <v>503700</v>
      </c>
      <c r="M34">
        <v>430300</v>
      </c>
      <c r="N34">
        <v>333700</v>
      </c>
      <c r="O34">
        <v>381300</v>
      </c>
      <c r="P34">
        <v>355300</v>
      </c>
      <c r="Q34">
        <v>653200</v>
      </c>
      <c r="R34">
        <v>739100</v>
      </c>
      <c r="S34">
        <v>554500</v>
      </c>
      <c r="T34">
        <v>408600</v>
      </c>
      <c r="U34">
        <v>411500</v>
      </c>
      <c r="V34">
        <v>406200</v>
      </c>
      <c r="W34">
        <v>503000</v>
      </c>
      <c r="X34">
        <v>349500</v>
      </c>
      <c r="Y34">
        <v>479700</v>
      </c>
      <c r="Z34">
        <v>491100</v>
      </c>
      <c r="AA34">
        <v>367400</v>
      </c>
      <c r="AB34">
        <v>396800</v>
      </c>
      <c r="AC34">
        <v>382400</v>
      </c>
      <c r="AD34">
        <v>346000</v>
      </c>
      <c r="AE34">
        <v>290600</v>
      </c>
    </row>
    <row r="35" spans="1:31" x14ac:dyDescent="0.3">
      <c r="A35" t="s">
        <v>11</v>
      </c>
      <c r="B35" t="s">
        <v>266</v>
      </c>
      <c r="C35" t="s">
        <v>200</v>
      </c>
      <c r="D35" t="s">
        <v>267</v>
      </c>
      <c r="E35" t="s">
        <v>201</v>
      </c>
      <c r="F35">
        <v>216100</v>
      </c>
      <c r="G35">
        <v>270000</v>
      </c>
      <c r="H35">
        <v>299200</v>
      </c>
      <c r="I35">
        <v>321700</v>
      </c>
      <c r="J35">
        <v>371900</v>
      </c>
      <c r="K35">
        <v>381200</v>
      </c>
      <c r="L35">
        <v>433300</v>
      </c>
      <c r="M35">
        <v>418200</v>
      </c>
      <c r="N35">
        <v>415000</v>
      </c>
      <c r="O35">
        <v>365500</v>
      </c>
      <c r="P35">
        <v>326800</v>
      </c>
      <c r="Q35">
        <v>433000</v>
      </c>
      <c r="R35">
        <v>323500</v>
      </c>
      <c r="S35">
        <v>314300</v>
      </c>
      <c r="T35">
        <v>391000</v>
      </c>
      <c r="U35">
        <v>308300</v>
      </c>
      <c r="V35">
        <v>293000</v>
      </c>
      <c r="W35">
        <v>341200</v>
      </c>
      <c r="X35">
        <v>298500</v>
      </c>
      <c r="Y35">
        <v>293100</v>
      </c>
      <c r="Z35">
        <v>300900</v>
      </c>
      <c r="AA35">
        <v>312500</v>
      </c>
      <c r="AB35">
        <v>334500</v>
      </c>
      <c r="AC35">
        <v>316700</v>
      </c>
      <c r="AD35">
        <v>336100</v>
      </c>
      <c r="AE35">
        <v>324600</v>
      </c>
    </row>
    <row r="36" spans="1:31" x14ac:dyDescent="0.3">
      <c r="A36" t="s">
        <v>11</v>
      </c>
      <c r="B36" t="s">
        <v>268</v>
      </c>
      <c r="C36" t="s">
        <v>200</v>
      </c>
      <c r="D36" t="s">
        <v>269</v>
      </c>
      <c r="E36" t="s">
        <v>201</v>
      </c>
      <c r="F36">
        <v>139075.65820968599</v>
      </c>
      <c r="G36">
        <v>179325.51239303601</v>
      </c>
      <c r="H36">
        <v>206064.85319507599</v>
      </c>
      <c r="I36">
        <v>187107.61065522101</v>
      </c>
      <c r="J36">
        <v>238262.22183212999</v>
      </c>
      <c r="K36">
        <v>183980.57333232</v>
      </c>
      <c r="L36">
        <v>238028.100891262</v>
      </c>
      <c r="M36">
        <v>246270.47229498799</v>
      </c>
      <c r="N36">
        <v>249124.471679404</v>
      </c>
      <c r="O36">
        <v>204204.58822948299</v>
      </c>
      <c r="P36">
        <v>211781.30100529999</v>
      </c>
      <c r="Q36">
        <v>246237.86867925199</v>
      </c>
      <c r="R36">
        <v>176960.41597637799</v>
      </c>
      <c r="S36">
        <v>138471.03312826599</v>
      </c>
      <c r="T36">
        <v>167929.51145838699</v>
      </c>
      <c r="U36">
        <v>152192.55553066099</v>
      </c>
      <c r="V36">
        <v>141421.023399987</v>
      </c>
      <c r="W36">
        <v>176210.15822307201</v>
      </c>
      <c r="X36">
        <v>154378.63644449101</v>
      </c>
      <c r="Y36">
        <v>158798.483944943</v>
      </c>
      <c r="Z36">
        <v>124831.61817523</v>
      </c>
      <c r="AA36">
        <v>136733.50112400201</v>
      </c>
      <c r="AB36">
        <v>133894.73824672701</v>
      </c>
      <c r="AC36">
        <v>102609.61552192899</v>
      </c>
      <c r="AD36">
        <v>154421.52485718401</v>
      </c>
      <c r="AE36">
        <v>125219.137705403</v>
      </c>
    </row>
    <row r="37" spans="1:31" x14ac:dyDescent="0.3">
      <c r="A37" t="s">
        <v>11</v>
      </c>
      <c r="B37" t="s">
        <v>270</v>
      </c>
      <c r="C37" t="s">
        <v>200</v>
      </c>
      <c r="D37" t="s">
        <v>271</v>
      </c>
      <c r="E37" t="s">
        <v>201</v>
      </c>
      <c r="F37">
        <v>45969.4840601705</v>
      </c>
      <c r="G37">
        <v>57294.061007468001</v>
      </c>
      <c r="H37">
        <v>57128.315865602999</v>
      </c>
      <c r="I37">
        <v>81642.3592960104</v>
      </c>
      <c r="J37">
        <v>85717.194132007702</v>
      </c>
      <c r="K37">
        <v>103399.74353248499</v>
      </c>
      <c r="L37">
        <v>101394.52994170399</v>
      </c>
      <c r="M37">
        <v>73781.848274170698</v>
      </c>
      <c r="N37">
        <v>66574.375615333294</v>
      </c>
      <c r="O37">
        <v>53771.177732265598</v>
      </c>
      <c r="P37">
        <v>52754.173156787401</v>
      </c>
      <c r="Q37">
        <v>99021.517526194104</v>
      </c>
      <c r="R37">
        <v>92704.472588062199</v>
      </c>
      <c r="S37">
        <v>100761.047342865</v>
      </c>
      <c r="T37">
        <v>151827.25294789401</v>
      </c>
      <c r="U37">
        <v>82622.077644535704</v>
      </c>
      <c r="V37">
        <v>87605.949083251093</v>
      </c>
      <c r="W37">
        <v>114857.376372781</v>
      </c>
      <c r="X37">
        <v>92024.313095818405</v>
      </c>
      <c r="Y37">
        <v>75464.924753192405</v>
      </c>
      <c r="Z37">
        <v>79750.347221802294</v>
      </c>
      <c r="AA37">
        <v>97522.564360286997</v>
      </c>
      <c r="AB37">
        <v>114950.11975787301</v>
      </c>
      <c r="AC37">
        <v>73913.206243498396</v>
      </c>
      <c r="AD37">
        <v>82685.670481124704</v>
      </c>
      <c r="AE37">
        <v>105344.27152661</v>
      </c>
    </row>
    <row r="38" spans="1:31" x14ac:dyDescent="0.3">
      <c r="A38" t="s">
        <v>11</v>
      </c>
      <c r="B38" t="s">
        <v>272</v>
      </c>
      <c r="C38" t="s">
        <v>200</v>
      </c>
      <c r="D38" t="s">
        <v>273</v>
      </c>
      <c r="E38" t="s">
        <v>201</v>
      </c>
      <c r="F38">
        <v>31054.8577301435</v>
      </c>
      <c r="G38">
        <v>33380.426599495899</v>
      </c>
      <c r="H38">
        <v>36006.8309393214</v>
      </c>
      <c r="I38">
        <v>52950.030048768203</v>
      </c>
      <c r="J38">
        <v>47920.584035861997</v>
      </c>
      <c r="K38">
        <v>93819.683135195606</v>
      </c>
      <c r="L38">
        <v>93877.369167033306</v>
      </c>
      <c r="M38">
        <v>98147.679430841803</v>
      </c>
      <c r="N38">
        <v>99301.152705262502</v>
      </c>
      <c r="O38">
        <v>107524.23403825201</v>
      </c>
      <c r="P38">
        <v>62264.525837912399</v>
      </c>
      <c r="Q38">
        <v>87740.613794553894</v>
      </c>
      <c r="R38">
        <v>53835.111435560102</v>
      </c>
      <c r="S38">
        <v>75067.919528868893</v>
      </c>
      <c r="T38">
        <v>71243.235593718797</v>
      </c>
      <c r="U38">
        <v>73485.366824803306</v>
      </c>
      <c r="V38">
        <v>63973.027516761897</v>
      </c>
      <c r="W38">
        <v>50132.465404147202</v>
      </c>
      <c r="X38">
        <v>52097.050459690399</v>
      </c>
      <c r="Y38">
        <v>58836.5913018641</v>
      </c>
      <c r="Z38">
        <v>96318.034602967498</v>
      </c>
      <c r="AA38">
        <v>78243.934515711298</v>
      </c>
      <c r="AB38">
        <v>85655.141995400103</v>
      </c>
      <c r="AC38">
        <v>140177.17823457299</v>
      </c>
      <c r="AD38">
        <v>98992.804661690898</v>
      </c>
      <c r="AE38">
        <v>94036.590767987102</v>
      </c>
    </row>
    <row r="39" spans="1:31" x14ac:dyDescent="0.3">
      <c r="A39" t="s">
        <v>11</v>
      </c>
      <c r="B39" t="s">
        <v>274</v>
      </c>
      <c r="C39" t="s">
        <v>200</v>
      </c>
      <c r="D39" t="s">
        <v>275</v>
      </c>
      <c r="E39" t="s">
        <v>201</v>
      </c>
      <c r="F39">
        <v>175200</v>
      </c>
      <c r="G39">
        <v>182000</v>
      </c>
      <c r="H39">
        <v>169100</v>
      </c>
      <c r="I39">
        <v>200500</v>
      </c>
      <c r="J39">
        <v>167600</v>
      </c>
      <c r="K39">
        <v>180700</v>
      </c>
      <c r="L39">
        <v>202400</v>
      </c>
      <c r="M39">
        <v>190000</v>
      </c>
      <c r="N39">
        <v>200600</v>
      </c>
      <c r="O39">
        <v>181200</v>
      </c>
      <c r="P39">
        <v>161800</v>
      </c>
      <c r="Q39">
        <v>161900</v>
      </c>
      <c r="R39">
        <v>142400</v>
      </c>
      <c r="S39">
        <v>142000</v>
      </c>
      <c r="T39">
        <v>173900</v>
      </c>
      <c r="U39">
        <v>155700</v>
      </c>
      <c r="V39">
        <v>144100</v>
      </c>
      <c r="W39">
        <v>158600</v>
      </c>
      <c r="X39">
        <v>173400</v>
      </c>
      <c r="Y39">
        <v>216800</v>
      </c>
      <c r="Z39">
        <v>202600</v>
      </c>
      <c r="AA39">
        <v>197900</v>
      </c>
      <c r="AB39">
        <v>198800</v>
      </c>
      <c r="AC39">
        <v>179000</v>
      </c>
      <c r="AD39">
        <v>165900</v>
      </c>
      <c r="AE39">
        <v>161100</v>
      </c>
    </row>
    <row r="40" spans="1:31" x14ac:dyDescent="0.3">
      <c r="A40" t="s">
        <v>11</v>
      </c>
      <c r="B40" t="s">
        <v>276</v>
      </c>
      <c r="C40" t="s">
        <v>200</v>
      </c>
      <c r="D40" t="s">
        <v>277</v>
      </c>
      <c r="E40" t="s">
        <v>201</v>
      </c>
      <c r="F40">
        <v>622300</v>
      </c>
      <c r="G40">
        <v>701800</v>
      </c>
      <c r="H40">
        <v>551900</v>
      </c>
      <c r="I40">
        <v>479100</v>
      </c>
      <c r="J40">
        <v>589200</v>
      </c>
      <c r="K40">
        <v>490600</v>
      </c>
      <c r="L40">
        <v>485800</v>
      </c>
      <c r="M40">
        <v>432000</v>
      </c>
      <c r="N40">
        <v>364600</v>
      </c>
      <c r="O40">
        <v>303800</v>
      </c>
      <c r="P40">
        <v>526600</v>
      </c>
      <c r="Q40">
        <v>414800</v>
      </c>
      <c r="R40">
        <v>378800</v>
      </c>
      <c r="S40">
        <v>396300</v>
      </c>
      <c r="T40">
        <v>372900</v>
      </c>
      <c r="U40">
        <v>411800</v>
      </c>
      <c r="V40">
        <v>303700</v>
      </c>
      <c r="W40">
        <v>304900</v>
      </c>
      <c r="X40">
        <v>343400</v>
      </c>
      <c r="Y40">
        <v>524000</v>
      </c>
      <c r="Z40">
        <v>534900</v>
      </c>
      <c r="AA40">
        <v>411900</v>
      </c>
      <c r="AB40">
        <v>404000</v>
      </c>
      <c r="AC40">
        <v>566500</v>
      </c>
      <c r="AD40">
        <v>737400</v>
      </c>
      <c r="AE40">
        <v>787900</v>
      </c>
    </row>
    <row r="41" spans="1:31" x14ac:dyDescent="0.3">
      <c r="A41" t="s">
        <v>11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11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11</v>
      </c>
      <c r="B43" t="s">
        <v>282</v>
      </c>
      <c r="C43" t="s">
        <v>200</v>
      </c>
      <c r="D43" t="s">
        <v>283</v>
      </c>
      <c r="E43" t="s">
        <v>201</v>
      </c>
      <c r="F43">
        <v>1173071.63047839</v>
      </c>
      <c r="G43">
        <v>1405183.56451486</v>
      </c>
      <c r="H43">
        <v>1950951.6684353901</v>
      </c>
      <c r="I43">
        <v>1566116.7015919399</v>
      </c>
      <c r="J43">
        <v>1203852.5810523301</v>
      </c>
      <c r="K43">
        <v>1218932.52748958</v>
      </c>
      <c r="L43">
        <v>1427019.6810564899</v>
      </c>
      <c r="M43">
        <v>1942729.3414528701</v>
      </c>
      <c r="N43">
        <v>2099108.9178595101</v>
      </c>
      <c r="O43">
        <v>2276499.9609567202</v>
      </c>
      <c r="P43">
        <v>2648980.25411746</v>
      </c>
      <c r="Q43">
        <v>3666038.6139783701</v>
      </c>
      <c r="R43">
        <v>3080711.81336733</v>
      </c>
      <c r="S43">
        <v>2429782.88493744</v>
      </c>
      <c r="T43">
        <v>1994023.0207492399</v>
      </c>
      <c r="U43">
        <v>1925085.38354787</v>
      </c>
      <c r="V43">
        <v>1994645.8209189</v>
      </c>
      <c r="W43">
        <v>2111530.6106100902</v>
      </c>
      <c r="X43">
        <v>2207887.4303583801</v>
      </c>
      <c r="Y43">
        <v>2051655.75765191</v>
      </c>
      <c r="Z43">
        <v>2291964.0335343201</v>
      </c>
      <c r="AA43">
        <v>2281365.4922301201</v>
      </c>
      <c r="AB43">
        <v>2531768.57725925</v>
      </c>
      <c r="AC43">
        <v>2515458.7399563501</v>
      </c>
      <c r="AD43">
        <v>2725179.7899252302</v>
      </c>
      <c r="AE43">
        <v>2439911.3669745</v>
      </c>
    </row>
    <row r="44" spans="1:31" x14ac:dyDescent="0.3">
      <c r="A44" t="s">
        <v>11</v>
      </c>
      <c r="B44" t="s">
        <v>284</v>
      </c>
      <c r="C44" t="s">
        <v>200</v>
      </c>
      <c r="D44" t="s">
        <v>285</v>
      </c>
      <c r="E44" t="s">
        <v>201</v>
      </c>
      <c r="F44">
        <v>25803900</v>
      </c>
      <c r="G44">
        <v>27250700</v>
      </c>
      <c r="H44">
        <v>28734800</v>
      </c>
      <c r="I44">
        <v>27436700</v>
      </c>
      <c r="J44">
        <v>25129000</v>
      </c>
      <c r="K44">
        <v>25429400</v>
      </c>
      <c r="L44">
        <v>25124800</v>
      </c>
      <c r="M44">
        <v>21783200</v>
      </c>
      <c r="N44">
        <v>21876900</v>
      </c>
      <c r="O44">
        <v>22920700</v>
      </c>
      <c r="P44">
        <v>25351800</v>
      </c>
      <c r="Q44">
        <v>27046200</v>
      </c>
      <c r="R44">
        <v>28143000</v>
      </c>
      <c r="S44">
        <v>27078900</v>
      </c>
      <c r="T44">
        <v>21126000</v>
      </c>
      <c r="U44">
        <v>19909200</v>
      </c>
      <c r="V44">
        <v>20930000</v>
      </c>
      <c r="W44">
        <v>22665600</v>
      </c>
      <c r="X44">
        <v>22367600</v>
      </c>
      <c r="Y44">
        <v>23627800</v>
      </c>
      <c r="Z44">
        <v>25427500</v>
      </c>
      <c r="AA44">
        <v>24664600</v>
      </c>
      <c r="AB44">
        <v>25852200</v>
      </c>
      <c r="AC44">
        <v>26863800</v>
      </c>
      <c r="AD44">
        <v>26381400</v>
      </c>
      <c r="AE44">
        <v>24344300</v>
      </c>
    </row>
    <row r="45" spans="1:31" x14ac:dyDescent="0.3">
      <c r="A45" t="s">
        <v>11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11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11</v>
      </c>
      <c r="B47" t="s">
        <v>290</v>
      </c>
      <c r="C47" t="s">
        <v>200</v>
      </c>
      <c r="D47" t="s">
        <v>291</v>
      </c>
      <c r="E47" t="s">
        <v>201</v>
      </c>
      <c r="F47">
        <v>1486600</v>
      </c>
      <c r="G47">
        <v>1569700</v>
      </c>
      <c r="H47">
        <v>1488300</v>
      </c>
      <c r="I47">
        <v>1169500</v>
      </c>
      <c r="J47">
        <v>1471800</v>
      </c>
      <c r="K47">
        <v>1523700</v>
      </c>
      <c r="L47">
        <v>1263100</v>
      </c>
      <c r="M47">
        <v>1225900</v>
      </c>
      <c r="N47">
        <v>1059900</v>
      </c>
      <c r="O47">
        <v>918800</v>
      </c>
      <c r="P47">
        <v>832500</v>
      </c>
      <c r="Q47">
        <v>843200</v>
      </c>
      <c r="R47">
        <v>697000</v>
      </c>
      <c r="S47">
        <v>783000</v>
      </c>
      <c r="T47">
        <v>841000</v>
      </c>
      <c r="U47">
        <v>776900</v>
      </c>
      <c r="V47">
        <v>677000</v>
      </c>
      <c r="W47">
        <v>646500</v>
      </c>
      <c r="X47">
        <v>645500</v>
      </c>
      <c r="Y47">
        <v>887700</v>
      </c>
      <c r="Z47">
        <v>1029800</v>
      </c>
      <c r="AA47">
        <v>1049500</v>
      </c>
      <c r="AB47">
        <v>1173100</v>
      </c>
      <c r="AC47">
        <v>1383500</v>
      </c>
      <c r="AD47">
        <v>1307800</v>
      </c>
      <c r="AE47">
        <v>1210700</v>
      </c>
    </row>
    <row r="48" spans="1:31" x14ac:dyDescent="0.3">
      <c r="A48" t="s">
        <v>11</v>
      </c>
      <c r="B48" t="s">
        <v>292</v>
      </c>
      <c r="C48" t="s">
        <v>200</v>
      </c>
      <c r="D48" t="s">
        <v>293</v>
      </c>
      <c r="E48" t="s">
        <v>201</v>
      </c>
      <c r="F48">
        <v>3699900</v>
      </c>
      <c r="G48">
        <v>4136100</v>
      </c>
      <c r="H48">
        <v>4059500</v>
      </c>
      <c r="I48">
        <v>3742700</v>
      </c>
      <c r="J48">
        <v>4236300</v>
      </c>
      <c r="K48">
        <v>4155400</v>
      </c>
      <c r="L48">
        <v>3895900</v>
      </c>
      <c r="M48">
        <v>3729700</v>
      </c>
      <c r="N48">
        <v>3281100</v>
      </c>
      <c r="O48">
        <v>3226800</v>
      </c>
      <c r="P48">
        <v>3317200</v>
      </c>
      <c r="Q48">
        <v>3250000</v>
      </c>
      <c r="R48">
        <v>3039800</v>
      </c>
      <c r="S48">
        <v>2899000</v>
      </c>
      <c r="T48">
        <v>2896700</v>
      </c>
      <c r="U48">
        <v>3019900</v>
      </c>
      <c r="V48">
        <v>2896900</v>
      </c>
      <c r="W48">
        <v>2766700</v>
      </c>
      <c r="X48">
        <v>2858000</v>
      </c>
      <c r="Y48">
        <v>3214100</v>
      </c>
      <c r="Z48">
        <v>3228000</v>
      </c>
      <c r="AA48">
        <v>3200300</v>
      </c>
      <c r="AB48">
        <v>3402200</v>
      </c>
      <c r="AC48">
        <v>3533200</v>
      </c>
      <c r="AD48">
        <v>3622400</v>
      </c>
      <c r="AE48">
        <v>3569900</v>
      </c>
    </row>
    <row r="49" spans="1:31" x14ac:dyDescent="0.3">
      <c r="A49" t="s">
        <v>11</v>
      </c>
      <c r="B49" t="s">
        <v>294</v>
      </c>
      <c r="C49" t="s">
        <v>200</v>
      </c>
      <c r="D49" t="s">
        <v>295</v>
      </c>
      <c r="E49" t="s">
        <v>201</v>
      </c>
      <c r="F49">
        <v>518300</v>
      </c>
      <c r="G49">
        <v>506700</v>
      </c>
      <c r="H49">
        <v>540900</v>
      </c>
      <c r="I49">
        <v>546600</v>
      </c>
      <c r="J49">
        <v>567100</v>
      </c>
      <c r="K49">
        <v>523800</v>
      </c>
      <c r="L49">
        <v>476300</v>
      </c>
      <c r="M49">
        <v>400900</v>
      </c>
      <c r="N49">
        <v>317100</v>
      </c>
      <c r="O49">
        <v>287700</v>
      </c>
      <c r="P49">
        <v>274000</v>
      </c>
      <c r="Q49">
        <v>256900</v>
      </c>
      <c r="R49">
        <v>258300</v>
      </c>
      <c r="S49">
        <v>254900</v>
      </c>
      <c r="T49">
        <v>273700</v>
      </c>
      <c r="U49">
        <v>293300</v>
      </c>
      <c r="V49">
        <v>266000</v>
      </c>
      <c r="W49">
        <v>267100</v>
      </c>
      <c r="X49">
        <v>291300</v>
      </c>
      <c r="Y49">
        <v>310200</v>
      </c>
      <c r="Z49">
        <v>276200</v>
      </c>
      <c r="AA49">
        <v>234900</v>
      </c>
      <c r="AB49">
        <v>213400</v>
      </c>
      <c r="AC49">
        <v>188100</v>
      </c>
      <c r="AD49">
        <v>217900</v>
      </c>
      <c r="AE49">
        <v>229200</v>
      </c>
    </row>
    <row r="50" spans="1:31" x14ac:dyDescent="0.3">
      <c r="A50" t="s">
        <v>11</v>
      </c>
      <c r="B50" t="s">
        <v>296</v>
      </c>
      <c r="C50" t="s">
        <v>200</v>
      </c>
      <c r="D50" t="s">
        <v>297</v>
      </c>
      <c r="E50" t="s">
        <v>201</v>
      </c>
      <c r="F50">
        <v>1695000</v>
      </c>
      <c r="G50">
        <v>2059700</v>
      </c>
      <c r="H50">
        <v>2030300</v>
      </c>
      <c r="I50">
        <v>2026600</v>
      </c>
      <c r="J50">
        <v>2197400</v>
      </c>
      <c r="K50">
        <v>2107900</v>
      </c>
      <c r="L50">
        <v>2156500</v>
      </c>
      <c r="M50">
        <v>2102900</v>
      </c>
      <c r="N50">
        <v>1904100</v>
      </c>
      <c r="O50">
        <v>2020300</v>
      </c>
      <c r="P50">
        <v>2210700</v>
      </c>
      <c r="Q50">
        <v>2149900</v>
      </c>
      <c r="R50">
        <v>2084500</v>
      </c>
      <c r="S50">
        <v>1861100</v>
      </c>
      <c r="T50">
        <v>1782000</v>
      </c>
      <c r="U50">
        <v>1949700</v>
      </c>
      <c r="V50">
        <v>1953900</v>
      </c>
      <c r="W50">
        <v>1853100</v>
      </c>
      <c r="X50">
        <v>1921200</v>
      </c>
      <c r="Y50">
        <v>2016200</v>
      </c>
      <c r="Z50">
        <v>1922000</v>
      </c>
      <c r="AA50">
        <v>1915900</v>
      </c>
      <c r="AB50">
        <v>2015700</v>
      </c>
      <c r="AC50">
        <v>1961600</v>
      </c>
      <c r="AD50">
        <v>2096700</v>
      </c>
      <c r="AE50">
        <v>2130000</v>
      </c>
    </row>
    <row r="51" spans="1:31" x14ac:dyDescent="0.3">
      <c r="A51" t="s">
        <v>11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11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11</v>
      </c>
      <c r="B53" t="s">
        <v>302</v>
      </c>
      <c r="C53" t="s">
        <v>200</v>
      </c>
      <c r="D53" t="s">
        <v>303</v>
      </c>
      <c r="E53" t="s">
        <v>201</v>
      </c>
      <c r="F53">
        <v>985120.58200222405</v>
      </c>
      <c r="G53">
        <v>1126020.92113362</v>
      </c>
      <c r="H53">
        <v>1165754.5097691601</v>
      </c>
      <c r="I53">
        <v>1094386.69240671</v>
      </c>
      <c r="J53">
        <v>1056804.5817666801</v>
      </c>
      <c r="K53">
        <v>1120072.2098574201</v>
      </c>
      <c r="L53">
        <v>1297293.1752999399</v>
      </c>
      <c r="M53">
        <v>1173855.16745316</v>
      </c>
      <c r="N53">
        <v>1435454.2331294001</v>
      </c>
      <c r="O53">
        <v>1674104.4893950999</v>
      </c>
      <c r="P53">
        <v>1928330.05635106</v>
      </c>
      <c r="Q53">
        <v>1739997.8703254301</v>
      </c>
      <c r="R53">
        <v>1587516.2596785</v>
      </c>
      <c r="S53">
        <v>1746975.4607558199</v>
      </c>
      <c r="T53">
        <v>1432602.2152549</v>
      </c>
      <c r="U53">
        <v>1478086.96267277</v>
      </c>
      <c r="V53">
        <v>1452268.5759233099</v>
      </c>
      <c r="W53">
        <v>1578599.70774478</v>
      </c>
      <c r="X53">
        <v>1525284.7513085499</v>
      </c>
      <c r="Y53">
        <v>1568132.98247782</v>
      </c>
      <c r="Z53">
        <v>1488177.41603044</v>
      </c>
      <c r="AA53">
        <v>1211768.2159017101</v>
      </c>
      <c r="AB53">
        <v>1137360.88193303</v>
      </c>
      <c r="AC53">
        <v>1234285.8467385899</v>
      </c>
      <c r="AD53">
        <v>1141081.8646142301</v>
      </c>
      <c r="AE53">
        <v>661737.58846037602</v>
      </c>
    </row>
    <row r="54" spans="1:31" x14ac:dyDescent="0.3">
      <c r="A54" t="s">
        <v>11</v>
      </c>
      <c r="B54" t="s">
        <v>304</v>
      </c>
      <c r="C54" t="s">
        <v>200</v>
      </c>
      <c r="D54" t="s">
        <v>305</v>
      </c>
      <c r="E54" t="s">
        <v>201</v>
      </c>
      <c r="F54">
        <v>1263545.0276448601</v>
      </c>
      <c r="G54">
        <v>1419261.4883196999</v>
      </c>
      <c r="H54">
        <v>1462264.86038361</v>
      </c>
      <c r="I54">
        <v>1356313.75330262</v>
      </c>
      <c r="J54">
        <v>1389532.4827278201</v>
      </c>
      <c r="K54">
        <v>1461216.43408972</v>
      </c>
      <c r="L54">
        <v>1549728.0847708201</v>
      </c>
      <c r="M54">
        <v>1361016.3651572999</v>
      </c>
      <c r="N54">
        <v>1651621.7712922699</v>
      </c>
      <c r="O54">
        <v>1961178.85273897</v>
      </c>
      <c r="P54">
        <v>2233914.7522473</v>
      </c>
      <c r="Q54">
        <v>1994567.0535518399</v>
      </c>
      <c r="R54">
        <v>1955028.7060035099</v>
      </c>
      <c r="S54">
        <v>2109805.8384761098</v>
      </c>
      <c r="T54">
        <v>1717975.7113278899</v>
      </c>
      <c r="U54">
        <v>1856119.64584144</v>
      </c>
      <c r="V54">
        <v>1808477.3195183901</v>
      </c>
      <c r="W54">
        <v>1951519.90926009</v>
      </c>
      <c r="X54">
        <v>1970856.00141179</v>
      </c>
      <c r="Y54">
        <v>1955438.76315877</v>
      </c>
      <c r="Z54">
        <v>1840462.0333271699</v>
      </c>
      <c r="AA54">
        <v>1521750.02413669</v>
      </c>
      <c r="AB54">
        <v>1474822.14597384</v>
      </c>
      <c r="AC54">
        <v>1536738.2569741299</v>
      </c>
      <c r="AD54">
        <v>1433307.9129098</v>
      </c>
      <c r="AE54">
        <v>1099679.1680245099</v>
      </c>
    </row>
    <row r="55" spans="1:31" x14ac:dyDescent="0.3">
      <c r="A55" t="s">
        <v>11</v>
      </c>
      <c r="B55" t="s">
        <v>306</v>
      </c>
      <c r="C55" t="s">
        <v>200</v>
      </c>
      <c r="D55" t="s">
        <v>307</v>
      </c>
      <c r="E55" t="s">
        <v>201</v>
      </c>
      <c r="F55">
        <v>278424.44564263301</v>
      </c>
      <c r="G55">
        <v>293240.56718607998</v>
      </c>
      <c r="H55">
        <v>296510.35061444901</v>
      </c>
      <c r="I55">
        <v>261927.06089591599</v>
      </c>
      <c r="J55">
        <v>332727.90096114198</v>
      </c>
      <c r="K55">
        <v>341144.22423230403</v>
      </c>
      <c r="L55">
        <v>252434.90947087799</v>
      </c>
      <c r="M55">
        <v>187161.19770414001</v>
      </c>
      <c r="N55">
        <v>216167.53816287001</v>
      </c>
      <c r="O55">
        <v>287074.36334386899</v>
      </c>
      <c r="P55">
        <v>305584.69589623902</v>
      </c>
      <c r="Q55">
        <v>254569.183226414</v>
      </c>
      <c r="R55">
        <v>367512.446325008</v>
      </c>
      <c r="S55">
        <v>362830.37772029301</v>
      </c>
      <c r="T55">
        <v>285373.49607298803</v>
      </c>
      <c r="U55">
        <v>378032.68316867203</v>
      </c>
      <c r="V55">
        <v>356208.74359507498</v>
      </c>
      <c r="W55">
        <v>372920.20151531202</v>
      </c>
      <c r="X55">
        <v>445571.25010323798</v>
      </c>
      <c r="Y55">
        <v>387305.78068095399</v>
      </c>
      <c r="Z55">
        <v>352284.61729673098</v>
      </c>
      <c r="AA55">
        <v>309981.80823498702</v>
      </c>
      <c r="AB55">
        <v>337461.26404081</v>
      </c>
      <c r="AC55">
        <v>302452.41023553698</v>
      </c>
      <c r="AD55">
        <v>292226.04829557298</v>
      </c>
      <c r="AE55">
        <v>437941.57956412999</v>
      </c>
    </row>
    <row r="56" spans="1:31" x14ac:dyDescent="0.3">
      <c r="A56" t="s">
        <v>11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11</v>
      </c>
      <c r="B57" t="s">
        <v>310</v>
      </c>
      <c r="C57" t="s">
        <v>200</v>
      </c>
      <c r="D57" t="s">
        <v>311</v>
      </c>
      <c r="E57" t="s">
        <v>201</v>
      </c>
      <c r="F57">
        <v>30126100</v>
      </c>
      <c r="G57">
        <v>32088600</v>
      </c>
      <c r="H57">
        <v>33346200</v>
      </c>
      <c r="I57">
        <v>31658500</v>
      </c>
      <c r="J57">
        <v>29954500</v>
      </c>
      <c r="K57">
        <v>30075400</v>
      </c>
      <c r="L57">
        <v>29506500</v>
      </c>
      <c r="M57">
        <v>25944900</v>
      </c>
      <c r="N57">
        <v>25522600</v>
      </c>
      <c r="O57">
        <v>26451300</v>
      </c>
      <c r="P57">
        <v>29195600</v>
      </c>
      <c r="Q57">
        <v>30711000</v>
      </c>
      <c r="R57">
        <v>31561600</v>
      </c>
      <c r="S57">
        <v>30374200</v>
      </c>
      <c r="T57">
        <v>24395600</v>
      </c>
      <c r="U57">
        <v>23340900</v>
      </c>
      <c r="V57">
        <v>24130600</v>
      </c>
      <c r="W57">
        <v>25737200</v>
      </c>
      <c r="X57">
        <v>25569000</v>
      </c>
      <c r="Y57">
        <v>27365900</v>
      </c>
      <c r="Z57">
        <v>29190400</v>
      </c>
      <c r="AA57">
        <v>28276800</v>
      </c>
      <c r="AB57">
        <v>29658400</v>
      </c>
      <c r="AC57">
        <v>30963500</v>
      </c>
      <c r="AD57">
        <v>30741200</v>
      </c>
      <c r="AE57">
        <v>28702100</v>
      </c>
    </row>
    <row r="58" spans="1:31" x14ac:dyDescent="0.3">
      <c r="A58" t="s">
        <v>11</v>
      </c>
      <c r="B58" t="s">
        <v>312</v>
      </c>
      <c r="C58" t="s">
        <v>200</v>
      </c>
      <c r="D58" t="s">
        <v>313</v>
      </c>
      <c r="E58" t="s">
        <v>201</v>
      </c>
      <c r="F58">
        <v>30126100</v>
      </c>
      <c r="G58">
        <v>32088600</v>
      </c>
      <c r="H58">
        <v>33346200</v>
      </c>
      <c r="I58">
        <v>31658500</v>
      </c>
      <c r="J58">
        <v>29954500</v>
      </c>
      <c r="K58">
        <v>30075400</v>
      </c>
      <c r="L58">
        <v>29506500</v>
      </c>
      <c r="M58">
        <v>25944900</v>
      </c>
      <c r="N58">
        <v>25522600</v>
      </c>
      <c r="O58">
        <v>26451300</v>
      </c>
      <c r="P58">
        <v>29195600</v>
      </c>
      <c r="Q58">
        <v>30711000</v>
      </c>
      <c r="R58">
        <v>31561600</v>
      </c>
      <c r="S58">
        <v>30374200</v>
      </c>
      <c r="T58">
        <v>24395600</v>
      </c>
      <c r="U58">
        <v>23340900</v>
      </c>
      <c r="V58">
        <v>24130600</v>
      </c>
      <c r="W58">
        <v>25737200</v>
      </c>
      <c r="X58">
        <v>25569000</v>
      </c>
      <c r="Y58">
        <v>27365900</v>
      </c>
      <c r="Z58">
        <v>29190400</v>
      </c>
      <c r="AA58">
        <v>28276800</v>
      </c>
      <c r="AB58">
        <v>29658400</v>
      </c>
      <c r="AC58">
        <v>30963500</v>
      </c>
      <c r="AD58">
        <v>30741200</v>
      </c>
      <c r="AE58">
        <v>28702100</v>
      </c>
    </row>
    <row r="59" spans="1:31" x14ac:dyDescent="0.3">
      <c r="A59" t="s">
        <v>11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13</v>
      </c>
      <c r="B2" t="s">
        <v>197</v>
      </c>
      <c r="C2" t="s">
        <v>200</v>
      </c>
      <c r="D2" t="s">
        <v>198</v>
      </c>
      <c r="E2" t="s">
        <v>201</v>
      </c>
      <c r="F2">
        <v>1288251.7453396299</v>
      </c>
      <c r="G2">
        <v>960222.52087809704</v>
      </c>
      <c r="H2">
        <v>1028860.815185</v>
      </c>
      <c r="I2">
        <v>1227832.8549388901</v>
      </c>
      <c r="J2">
        <v>857473.22314611601</v>
      </c>
      <c r="K2">
        <v>510221.57127319102</v>
      </c>
      <c r="L2">
        <v>522587.54519698001</v>
      </c>
      <c r="M2">
        <v>482341.96797719202</v>
      </c>
      <c r="N2">
        <v>544941.83971977199</v>
      </c>
      <c r="O2">
        <v>584615.38729734404</v>
      </c>
      <c r="P2">
        <v>548899.84758290998</v>
      </c>
      <c r="Q2">
        <v>358677.15329204901</v>
      </c>
      <c r="R2">
        <v>322245.84362391301</v>
      </c>
      <c r="S2">
        <v>311275.35997483699</v>
      </c>
      <c r="T2">
        <v>253780.23009546101</v>
      </c>
      <c r="U2">
        <v>208281.23143172899</v>
      </c>
      <c r="V2">
        <v>164199.86480881099</v>
      </c>
      <c r="W2">
        <v>264555.50491876301</v>
      </c>
      <c r="X2">
        <v>377273.42398302298</v>
      </c>
      <c r="Y2">
        <v>283498.207592508</v>
      </c>
      <c r="Z2">
        <v>456320.723805791</v>
      </c>
      <c r="AA2">
        <v>296312.013494913</v>
      </c>
      <c r="AB2">
        <v>653197.95964316395</v>
      </c>
      <c r="AC2">
        <v>396040.68667539197</v>
      </c>
      <c r="AD2">
        <v>247635.61603689499</v>
      </c>
      <c r="AE2">
        <v>247488.940295087</v>
      </c>
    </row>
    <row r="3" spans="1:32" x14ac:dyDescent="0.3">
      <c r="A3" t="s">
        <v>13</v>
      </c>
      <c r="B3" t="s">
        <v>202</v>
      </c>
      <c r="C3" t="s">
        <v>200</v>
      </c>
      <c r="D3" t="s">
        <v>203</v>
      </c>
      <c r="E3" t="s">
        <v>201</v>
      </c>
      <c r="F3">
        <v>43500</v>
      </c>
      <c r="G3">
        <v>21300</v>
      </c>
      <c r="H3">
        <v>27200</v>
      </c>
      <c r="I3">
        <v>33200</v>
      </c>
      <c r="J3">
        <v>16700</v>
      </c>
      <c r="K3">
        <v>19900</v>
      </c>
      <c r="L3">
        <v>20000</v>
      </c>
      <c r="M3">
        <v>41800</v>
      </c>
      <c r="N3">
        <v>30200</v>
      </c>
      <c r="O3">
        <v>39600</v>
      </c>
      <c r="P3">
        <v>48500</v>
      </c>
      <c r="Q3">
        <v>54300</v>
      </c>
      <c r="R3">
        <v>49000</v>
      </c>
      <c r="S3">
        <v>51900</v>
      </c>
      <c r="T3">
        <v>50800</v>
      </c>
      <c r="U3">
        <v>44200</v>
      </c>
      <c r="V3">
        <v>55200</v>
      </c>
      <c r="W3">
        <v>36800</v>
      </c>
      <c r="X3">
        <v>82000</v>
      </c>
      <c r="Y3">
        <v>88700</v>
      </c>
      <c r="Z3">
        <v>108200</v>
      </c>
      <c r="AA3">
        <v>104300</v>
      </c>
      <c r="AB3">
        <v>135400</v>
      </c>
      <c r="AC3">
        <v>74100</v>
      </c>
      <c r="AD3">
        <v>57500</v>
      </c>
      <c r="AE3">
        <v>44300</v>
      </c>
    </row>
    <row r="4" spans="1:32" x14ac:dyDescent="0.3">
      <c r="A4" t="s">
        <v>13</v>
      </c>
      <c r="B4" t="s">
        <v>204</v>
      </c>
      <c r="C4" t="s">
        <v>200</v>
      </c>
      <c r="D4" t="s">
        <v>205</v>
      </c>
      <c r="E4" t="s">
        <v>201</v>
      </c>
      <c r="F4">
        <v>4914600</v>
      </c>
      <c r="G4">
        <v>4444100</v>
      </c>
      <c r="H4">
        <v>4798500</v>
      </c>
      <c r="I4">
        <v>5532300</v>
      </c>
      <c r="J4">
        <v>4038100</v>
      </c>
      <c r="K4">
        <v>4994900</v>
      </c>
      <c r="L4">
        <v>4913500</v>
      </c>
      <c r="M4">
        <v>4086500</v>
      </c>
      <c r="N4">
        <v>4169100</v>
      </c>
      <c r="O4">
        <v>4251400</v>
      </c>
      <c r="P4">
        <v>5058200</v>
      </c>
      <c r="Q4">
        <v>4815000</v>
      </c>
      <c r="R4">
        <v>5120100</v>
      </c>
      <c r="S4">
        <v>5132100</v>
      </c>
      <c r="T4">
        <v>3812600</v>
      </c>
      <c r="U4">
        <v>3447900</v>
      </c>
      <c r="V4">
        <v>4122100</v>
      </c>
      <c r="W4">
        <v>3788200</v>
      </c>
      <c r="X4">
        <v>3606300</v>
      </c>
      <c r="Y4">
        <v>3374600</v>
      </c>
      <c r="Z4">
        <v>3709000</v>
      </c>
      <c r="AA4">
        <v>4349100</v>
      </c>
      <c r="AB4">
        <v>4128000</v>
      </c>
      <c r="AC4">
        <v>4335800</v>
      </c>
      <c r="AD4">
        <v>4020700</v>
      </c>
      <c r="AE4">
        <v>3558600</v>
      </c>
    </row>
    <row r="5" spans="1:32" x14ac:dyDescent="0.3">
      <c r="A5" t="s">
        <v>13</v>
      </c>
      <c r="B5" t="s">
        <v>206</v>
      </c>
      <c r="C5" t="s">
        <v>200</v>
      </c>
      <c r="D5" t="s">
        <v>207</v>
      </c>
      <c r="E5" t="s">
        <v>201</v>
      </c>
      <c r="F5">
        <v>745800</v>
      </c>
      <c r="G5">
        <v>746000</v>
      </c>
      <c r="H5">
        <v>819100</v>
      </c>
      <c r="I5">
        <v>899500</v>
      </c>
      <c r="J5">
        <v>738400</v>
      </c>
      <c r="K5">
        <v>871700</v>
      </c>
      <c r="L5">
        <v>774200</v>
      </c>
      <c r="M5">
        <v>709000</v>
      </c>
      <c r="N5">
        <v>566700</v>
      </c>
      <c r="O5">
        <v>563200</v>
      </c>
      <c r="P5">
        <v>619600</v>
      </c>
      <c r="Q5">
        <v>656900</v>
      </c>
      <c r="R5">
        <v>656700</v>
      </c>
      <c r="S5">
        <v>548300</v>
      </c>
      <c r="T5">
        <v>563800</v>
      </c>
      <c r="U5">
        <v>535200</v>
      </c>
      <c r="V5">
        <v>726100</v>
      </c>
      <c r="W5">
        <v>605300</v>
      </c>
      <c r="X5">
        <v>555300</v>
      </c>
      <c r="Y5">
        <v>573500</v>
      </c>
      <c r="Z5">
        <v>550300</v>
      </c>
      <c r="AA5">
        <v>662300</v>
      </c>
      <c r="AB5">
        <v>731100</v>
      </c>
      <c r="AC5">
        <v>730100</v>
      </c>
      <c r="AD5">
        <v>649600</v>
      </c>
      <c r="AE5">
        <v>551700</v>
      </c>
    </row>
    <row r="6" spans="1:32" x14ac:dyDescent="0.3">
      <c r="A6" t="s">
        <v>13</v>
      </c>
      <c r="B6" t="s">
        <v>208</v>
      </c>
      <c r="C6" t="s">
        <v>200</v>
      </c>
      <c r="D6" t="s">
        <v>209</v>
      </c>
      <c r="E6" t="s">
        <v>201</v>
      </c>
      <c r="F6">
        <v>23129.299504708</v>
      </c>
      <c r="G6">
        <v>25638.163252357699</v>
      </c>
      <c r="H6">
        <v>30677.235532280702</v>
      </c>
      <c r="I6">
        <v>37831.6205374704</v>
      </c>
      <c r="J6">
        <v>28319.986972467599</v>
      </c>
      <c r="K6">
        <v>32540.268819136301</v>
      </c>
      <c r="L6">
        <v>34508.082479150602</v>
      </c>
      <c r="M6">
        <v>28583.417921174499</v>
      </c>
      <c r="N6">
        <v>18829.776479019201</v>
      </c>
      <c r="O6">
        <v>18221.7460593098</v>
      </c>
      <c r="P6">
        <v>24092.371102955902</v>
      </c>
      <c r="Q6">
        <v>22054.652392988399</v>
      </c>
      <c r="R6">
        <v>33389.611243370899</v>
      </c>
      <c r="S6">
        <v>36842.278259948704</v>
      </c>
      <c r="T6">
        <v>20790.977822369201</v>
      </c>
      <c r="U6">
        <v>25500.485980507801</v>
      </c>
      <c r="V6">
        <v>41460.688378603401</v>
      </c>
      <c r="W6">
        <v>27010.4061965357</v>
      </c>
      <c r="X6">
        <v>29085.027221957898</v>
      </c>
      <c r="Y6">
        <v>16419.871746553301</v>
      </c>
      <c r="Z6">
        <v>14832.7510366889</v>
      </c>
      <c r="AA6">
        <v>15237.856867471801</v>
      </c>
      <c r="AB6">
        <v>13349.986195753399</v>
      </c>
      <c r="AC6">
        <v>11689.6805641971</v>
      </c>
      <c r="AD6">
        <v>17863.7595395438</v>
      </c>
      <c r="AE6">
        <v>11826.8526726653</v>
      </c>
    </row>
    <row r="7" spans="1:32" x14ac:dyDescent="0.3">
      <c r="A7" t="s">
        <v>13</v>
      </c>
      <c r="B7" t="s">
        <v>210</v>
      </c>
      <c r="C7" t="s">
        <v>200</v>
      </c>
      <c r="D7" t="s">
        <v>211</v>
      </c>
      <c r="E7" t="s">
        <v>201</v>
      </c>
      <c r="F7">
        <v>315698.37387042399</v>
      </c>
      <c r="G7">
        <v>318968.497633158</v>
      </c>
      <c r="H7">
        <v>322789.54678724601</v>
      </c>
      <c r="I7">
        <v>350727.92691511399</v>
      </c>
      <c r="J7">
        <v>239958.26396190099</v>
      </c>
      <c r="K7">
        <v>299335.50679904298</v>
      </c>
      <c r="L7">
        <v>276657.888940253</v>
      </c>
      <c r="M7">
        <v>251649.17728917999</v>
      </c>
      <c r="N7">
        <v>230398.69313848799</v>
      </c>
      <c r="O7">
        <v>224708.86753290601</v>
      </c>
      <c r="P7">
        <v>328211.79515577701</v>
      </c>
      <c r="Q7">
        <v>374987.45554286602</v>
      </c>
      <c r="R7">
        <v>420683.150590465</v>
      </c>
      <c r="S7">
        <v>340924.520413152</v>
      </c>
      <c r="T7">
        <v>246352.94856176499</v>
      </c>
      <c r="U7">
        <v>258695.64344327</v>
      </c>
      <c r="V7">
        <v>281029.44648464798</v>
      </c>
      <c r="W7">
        <v>229350.31691250499</v>
      </c>
      <c r="X7">
        <v>296913.69810308801</v>
      </c>
      <c r="Y7">
        <v>277795.81684206601</v>
      </c>
      <c r="Z7">
        <v>315738.30935015797</v>
      </c>
      <c r="AA7">
        <v>352967.01803519001</v>
      </c>
      <c r="AB7">
        <v>307958.98659963999</v>
      </c>
      <c r="AC7">
        <v>315711.65402146801</v>
      </c>
      <c r="AD7">
        <v>281639.97879472899</v>
      </c>
      <c r="AE7">
        <v>301066.340915123</v>
      </c>
    </row>
    <row r="8" spans="1:32" x14ac:dyDescent="0.3">
      <c r="A8" t="s">
        <v>13</v>
      </c>
      <c r="B8" t="s">
        <v>212</v>
      </c>
      <c r="C8" t="s">
        <v>200</v>
      </c>
      <c r="D8" t="s">
        <v>213</v>
      </c>
      <c r="E8" t="s">
        <v>201</v>
      </c>
      <c r="F8">
        <v>386200</v>
      </c>
      <c r="G8">
        <v>247200</v>
      </c>
      <c r="H8">
        <v>177600</v>
      </c>
      <c r="I8">
        <v>222500</v>
      </c>
      <c r="J8">
        <v>104900</v>
      </c>
      <c r="K8">
        <v>77200</v>
      </c>
      <c r="L8">
        <v>58800</v>
      </c>
      <c r="M8">
        <v>79900</v>
      </c>
      <c r="N8">
        <v>72200</v>
      </c>
      <c r="O8">
        <v>80600</v>
      </c>
      <c r="P8">
        <v>69800</v>
      </c>
      <c r="Q8">
        <v>91700</v>
      </c>
      <c r="R8">
        <v>73300</v>
      </c>
      <c r="S8">
        <v>100400</v>
      </c>
      <c r="T8">
        <v>81300</v>
      </c>
      <c r="U8">
        <v>50900</v>
      </c>
      <c r="V8">
        <v>27500</v>
      </c>
      <c r="W8">
        <v>39100</v>
      </c>
      <c r="X8">
        <v>48600</v>
      </c>
      <c r="Y8">
        <v>46800</v>
      </c>
      <c r="Z8">
        <v>63100</v>
      </c>
      <c r="AA8">
        <v>53500</v>
      </c>
      <c r="AB8">
        <v>56500</v>
      </c>
      <c r="AC8">
        <v>48600</v>
      </c>
      <c r="AD8">
        <v>38600</v>
      </c>
      <c r="AE8">
        <v>53200</v>
      </c>
    </row>
    <row r="9" spans="1:32" x14ac:dyDescent="0.3">
      <c r="A9" t="s">
        <v>13</v>
      </c>
      <c r="B9" t="s">
        <v>214</v>
      </c>
      <c r="C9" t="s">
        <v>200</v>
      </c>
      <c r="D9" t="s">
        <v>215</v>
      </c>
      <c r="E9" t="s">
        <v>201</v>
      </c>
      <c r="F9">
        <v>613818.33967524103</v>
      </c>
      <c r="G9">
        <v>626229.91794250696</v>
      </c>
      <c r="H9">
        <v>682051.50135144801</v>
      </c>
      <c r="I9">
        <v>745369.30659573805</v>
      </c>
      <c r="J9">
        <v>550893.91115441103</v>
      </c>
      <c r="K9">
        <v>582900.85531088302</v>
      </c>
      <c r="L9">
        <v>606425.76644236105</v>
      </c>
      <c r="M9">
        <v>510772.60229467798</v>
      </c>
      <c r="N9">
        <v>510384.65977163101</v>
      </c>
      <c r="O9">
        <v>466276.97984405002</v>
      </c>
      <c r="P9">
        <v>602516.83777986304</v>
      </c>
      <c r="Q9">
        <v>477114.38754057302</v>
      </c>
      <c r="R9">
        <v>519135.25164479099</v>
      </c>
      <c r="S9">
        <v>674920.10641115496</v>
      </c>
      <c r="T9">
        <v>447842.992179166</v>
      </c>
      <c r="U9">
        <v>448404.14627835498</v>
      </c>
      <c r="V9">
        <v>451687.19607146102</v>
      </c>
      <c r="W9">
        <v>319517.30286537402</v>
      </c>
      <c r="X9">
        <v>268364.57351343799</v>
      </c>
      <c r="Y9">
        <v>252428.70094829399</v>
      </c>
      <c r="Z9">
        <v>251227.83966279199</v>
      </c>
      <c r="AA9">
        <v>235137.46041396601</v>
      </c>
      <c r="AB9">
        <v>221307.469203705</v>
      </c>
      <c r="AC9">
        <v>307697.63668538502</v>
      </c>
      <c r="AD9">
        <v>366547.94385997602</v>
      </c>
      <c r="AE9">
        <v>297785.22972704499</v>
      </c>
    </row>
    <row r="10" spans="1:32" x14ac:dyDescent="0.3">
      <c r="A10" t="s">
        <v>13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13</v>
      </c>
      <c r="B11" t="s">
        <v>218</v>
      </c>
      <c r="C11" t="s">
        <v>200</v>
      </c>
      <c r="D11" t="s">
        <v>219</v>
      </c>
      <c r="E11" t="s">
        <v>201</v>
      </c>
      <c r="F11">
        <v>257561.36500727301</v>
      </c>
      <c r="G11">
        <v>244988.247770563</v>
      </c>
      <c r="H11">
        <v>280668.44481184299</v>
      </c>
      <c r="I11">
        <v>279639.21864722902</v>
      </c>
      <c r="J11">
        <v>226320.91396365201</v>
      </c>
      <c r="K11">
        <v>267715.75064532697</v>
      </c>
      <c r="L11">
        <v>297344.62201780902</v>
      </c>
      <c r="M11">
        <v>306793.50111696502</v>
      </c>
      <c r="N11">
        <v>309054.16226869402</v>
      </c>
      <c r="O11">
        <v>304171.66881263698</v>
      </c>
      <c r="P11">
        <v>308668.65021121799</v>
      </c>
      <c r="Q11">
        <v>317122.52914161398</v>
      </c>
      <c r="R11">
        <v>293048.74061553797</v>
      </c>
      <c r="S11">
        <v>281724.50980922498</v>
      </c>
      <c r="T11">
        <v>282179.59348861099</v>
      </c>
      <c r="U11">
        <v>237208.220658109</v>
      </c>
      <c r="V11">
        <v>305656.42181328102</v>
      </c>
      <c r="W11">
        <v>453362.30368118902</v>
      </c>
      <c r="X11">
        <v>452289.13801964</v>
      </c>
      <c r="Y11">
        <v>384785.48222436802</v>
      </c>
      <c r="Z11">
        <v>330956.07578699599</v>
      </c>
      <c r="AA11">
        <v>470038.65712009801</v>
      </c>
      <c r="AB11">
        <v>397980.66199278802</v>
      </c>
      <c r="AC11">
        <v>391033.097176218</v>
      </c>
      <c r="AD11">
        <v>376587.32971248799</v>
      </c>
      <c r="AE11">
        <v>370941.34268630802</v>
      </c>
    </row>
    <row r="12" spans="1:32" x14ac:dyDescent="0.3">
      <c r="A12" t="s">
        <v>13</v>
      </c>
      <c r="B12" t="s">
        <v>220</v>
      </c>
      <c r="C12" t="s">
        <v>200</v>
      </c>
      <c r="D12" t="s">
        <v>221</v>
      </c>
      <c r="E12" t="s">
        <v>201</v>
      </c>
      <c r="F12">
        <v>362708.76074955898</v>
      </c>
      <c r="G12">
        <v>345017.71122240601</v>
      </c>
      <c r="H12">
        <v>371793.56124632998</v>
      </c>
      <c r="I12">
        <v>403160.83023654902</v>
      </c>
      <c r="J12">
        <v>273152.14081011101</v>
      </c>
      <c r="K12">
        <v>333498.91604409402</v>
      </c>
      <c r="L12">
        <v>359531.21512567101</v>
      </c>
      <c r="M12">
        <v>271233.450379216</v>
      </c>
      <c r="N12">
        <v>377816.36975066998</v>
      </c>
      <c r="O12">
        <v>408414.45862167497</v>
      </c>
      <c r="P12">
        <v>464594.38671005401</v>
      </c>
      <c r="Q12">
        <v>491415.71570691402</v>
      </c>
      <c r="R12">
        <v>450806.63461514498</v>
      </c>
      <c r="S12">
        <v>422734.21436325897</v>
      </c>
      <c r="T12">
        <v>314353.34021881799</v>
      </c>
      <c r="U12">
        <v>230141.957917347</v>
      </c>
      <c r="V12">
        <v>256185.74233847199</v>
      </c>
      <c r="W12">
        <v>216214.20379030899</v>
      </c>
      <c r="X12">
        <v>218855.16746560301</v>
      </c>
      <c r="Y12">
        <v>206141.33836019001</v>
      </c>
      <c r="Z12">
        <v>232127.31402255199</v>
      </c>
      <c r="AA12">
        <v>236457.688878905</v>
      </c>
      <c r="AB12">
        <v>249558.13734373101</v>
      </c>
      <c r="AC12">
        <v>289736.66753001203</v>
      </c>
      <c r="AD12">
        <v>243301.731883192</v>
      </c>
      <c r="AE12">
        <v>239244.938971225</v>
      </c>
    </row>
    <row r="13" spans="1:32" x14ac:dyDescent="0.3">
      <c r="A13" t="s">
        <v>13</v>
      </c>
      <c r="B13" t="s">
        <v>222</v>
      </c>
      <c r="C13" t="s">
        <v>200</v>
      </c>
      <c r="D13" t="s">
        <v>223</v>
      </c>
      <c r="E13" t="s">
        <v>201</v>
      </c>
      <c r="F13">
        <v>952078.16613197199</v>
      </c>
      <c r="G13">
        <v>719752.83004609204</v>
      </c>
      <c r="H13">
        <v>717124.24646560801</v>
      </c>
      <c r="I13">
        <v>761097.99687856098</v>
      </c>
      <c r="J13">
        <v>534583.68300837395</v>
      </c>
      <c r="K13">
        <v>726772.217460769</v>
      </c>
      <c r="L13">
        <v>734336.45801138901</v>
      </c>
      <c r="M13">
        <v>531945.65876858495</v>
      </c>
      <c r="N13">
        <v>466515.27854240499</v>
      </c>
      <c r="O13">
        <v>522560.72741906298</v>
      </c>
      <c r="P13">
        <v>651902.03633895796</v>
      </c>
      <c r="Q13">
        <v>701812.59925383003</v>
      </c>
      <c r="R13">
        <v>875233.65667678404</v>
      </c>
      <c r="S13">
        <v>872101.30067882105</v>
      </c>
      <c r="T13">
        <v>687849.54734668205</v>
      </c>
      <c r="U13">
        <v>623236.08630963298</v>
      </c>
      <c r="V13">
        <v>726798.62505072902</v>
      </c>
      <c r="W13">
        <v>638849.69940052403</v>
      </c>
      <c r="X13">
        <v>536514.88929702004</v>
      </c>
      <c r="Y13">
        <v>538947.90553384996</v>
      </c>
      <c r="Z13">
        <v>569379.26945925201</v>
      </c>
      <c r="AA13">
        <v>639197.20026306703</v>
      </c>
      <c r="AB13">
        <v>772869.98594154604</v>
      </c>
      <c r="AC13">
        <v>708915.68984151504</v>
      </c>
      <c r="AD13">
        <v>696200.92649343295</v>
      </c>
      <c r="AE13">
        <v>589532.82554820296</v>
      </c>
    </row>
    <row r="14" spans="1:32" x14ac:dyDescent="0.3">
      <c r="A14" t="s">
        <v>13</v>
      </c>
      <c r="B14" t="s">
        <v>224</v>
      </c>
      <c r="C14" t="s">
        <v>200</v>
      </c>
      <c r="D14" t="s">
        <v>225</v>
      </c>
      <c r="E14" t="s">
        <v>201</v>
      </c>
      <c r="F14">
        <v>363885.41816378501</v>
      </c>
      <c r="G14">
        <v>314814.78219471202</v>
      </c>
      <c r="H14">
        <v>360117.89114128699</v>
      </c>
      <c r="I14">
        <v>503486.81780862098</v>
      </c>
      <c r="J14">
        <v>377451.55576896301</v>
      </c>
      <c r="K14">
        <v>597585.33532956894</v>
      </c>
      <c r="L14">
        <v>559715.30527250899</v>
      </c>
      <c r="M14">
        <v>345511.15741286997</v>
      </c>
      <c r="N14">
        <v>378949.91830114002</v>
      </c>
      <c r="O14">
        <v>457800.41254324903</v>
      </c>
      <c r="P14">
        <v>496399.52504542301</v>
      </c>
      <c r="Q14">
        <v>503344.131506228</v>
      </c>
      <c r="R14">
        <v>480895.604981207</v>
      </c>
      <c r="S14">
        <v>591208.42633238097</v>
      </c>
      <c r="T14">
        <v>353987.76638694003</v>
      </c>
      <c r="U14">
        <v>384240.924012376</v>
      </c>
      <c r="V14">
        <v>481192.04992276599</v>
      </c>
      <c r="W14">
        <v>427076.190198628</v>
      </c>
      <c r="X14">
        <v>327324.38187211001</v>
      </c>
      <c r="Y14">
        <v>307862.32870495098</v>
      </c>
      <c r="Z14">
        <v>364844.54334647697</v>
      </c>
      <c r="AA14">
        <v>428860.28128393402</v>
      </c>
      <c r="AB14">
        <v>349415.49768228998</v>
      </c>
      <c r="AC14">
        <v>458486.78073243098</v>
      </c>
      <c r="AD14">
        <v>393171.63113167702</v>
      </c>
      <c r="AE14">
        <v>332782.19291969301</v>
      </c>
    </row>
    <row r="15" spans="1:32" x14ac:dyDescent="0.3">
      <c r="A15" t="s">
        <v>13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13</v>
      </c>
      <c r="B16" t="s">
        <v>228</v>
      </c>
      <c r="C16" t="s">
        <v>200</v>
      </c>
      <c r="D16" t="s">
        <v>229</v>
      </c>
      <c r="E16" t="s">
        <v>201</v>
      </c>
      <c r="F16">
        <v>197400</v>
      </c>
      <c r="G16">
        <v>177800</v>
      </c>
      <c r="H16">
        <v>219600</v>
      </c>
      <c r="I16">
        <v>269400</v>
      </c>
      <c r="J16">
        <v>224200</v>
      </c>
      <c r="K16">
        <v>332700</v>
      </c>
      <c r="L16">
        <v>297900</v>
      </c>
      <c r="M16">
        <v>234900</v>
      </c>
      <c r="N16">
        <v>273200</v>
      </c>
      <c r="O16">
        <v>285200</v>
      </c>
      <c r="P16">
        <v>296000</v>
      </c>
      <c r="Q16">
        <v>262800</v>
      </c>
      <c r="R16">
        <v>285000</v>
      </c>
      <c r="S16">
        <v>261700</v>
      </c>
      <c r="T16">
        <v>177100</v>
      </c>
      <c r="U16">
        <v>198100</v>
      </c>
      <c r="V16">
        <v>253100</v>
      </c>
      <c r="W16">
        <v>214900</v>
      </c>
      <c r="X16">
        <v>195000</v>
      </c>
      <c r="Y16">
        <v>158300</v>
      </c>
      <c r="Z16">
        <v>152500</v>
      </c>
      <c r="AA16">
        <v>218000</v>
      </c>
      <c r="AB16">
        <v>206700</v>
      </c>
      <c r="AC16">
        <v>186800</v>
      </c>
      <c r="AD16">
        <v>150700</v>
      </c>
      <c r="AE16">
        <v>125400</v>
      </c>
    </row>
    <row r="17" spans="1:31" x14ac:dyDescent="0.3">
      <c r="A17" t="s">
        <v>13</v>
      </c>
      <c r="B17" t="s">
        <v>230</v>
      </c>
      <c r="C17" t="s">
        <v>200</v>
      </c>
      <c r="D17" t="s">
        <v>231</v>
      </c>
      <c r="E17" t="s">
        <v>201</v>
      </c>
      <c r="F17">
        <v>191880.558551978</v>
      </c>
      <c r="G17">
        <v>196782.64788932799</v>
      </c>
      <c r="H17">
        <v>216304.455054127</v>
      </c>
      <c r="I17">
        <v>294875.86928638001</v>
      </c>
      <c r="J17">
        <v>228122.743908773</v>
      </c>
      <c r="K17">
        <v>292377.56628861401</v>
      </c>
      <c r="L17">
        <v>277929.34797820001</v>
      </c>
      <c r="M17">
        <v>242415.246283421</v>
      </c>
      <c r="N17">
        <v>259512.23724100101</v>
      </c>
      <c r="O17">
        <v>298454.52878076799</v>
      </c>
      <c r="P17">
        <v>349047.446806814</v>
      </c>
      <c r="Q17">
        <v>263224.86456757801</v>
      </c>
      <c r="R17">
        <v>365864.498312123</v>
      </c>
      <c r="S17">
        <v>379107.37231584801</v>
      </c>
      <c r="T17">
        <v>233805.21928008599</v>
      </c>
      <c r="U17">
        <v>153680.75904305899</v>
      </c>
      <c r="V17">
        <v>218206.36613015601</v>
      </c>
      <c r="W17">
        <v>235428.11165339799</v>
      </c>
      <c r="X17">
        <v>204448.79488878101</v>
      </c>
      <c r="Y17">
        <v>176867.26288896101</v>
      </c>
      <c r="Z17">
        <v>247982.37493575999</v>
      </c>
      <c r="AA17">
        <v>250156.46715988099</v>
      </c>
      <c r="AB17">
        <v>178536.90098955401</v>
      </c>
      <c r="AC17">
        <v>228201.36345065001</v>
      </c>
      <c r="AD17">
        <v>209412.99559666999</v>
      </c>
      <c r="AE17">
        <v>148918.58405688501</v>
      </c>
    </row>
    <row r="18" spans="1:31" x14ac:dyDescent="0.3">
      <c r="A18" t="s">
        <v>13</v>
      </c>
      <c r="B18" t="s">
        <v>232</v>
      </c>
      <c r="C18" t="s">
        <v>200</v>
      </c>
      <c r="D18" t="s">
        <v>233</v>
      </c>
      <c r="E18" t="s">
        <v>201</v>
      </c>
      <c r="F18">
        <v>417400</v>
      </c>
      <c r="G18">
        <v>389400</v>
      </c>
      <c r="H18">
        <v>508500</v>
      </c>
      <c r="I18">
        <v>656500</v>
      </c>
      <c r="J18">
        <v>437200</v>
      </c>
      <c r="K18">
        <v>518100</v>
      </c>
      <c r="L18">
        <v>556200</v>
      </c>
      <c r="M18">
        <v>519100</v>
      </c>
      <c r="N18">
        <v>624200</v>
      </c>
      <c r="O18">
        <v>561000</v>
      </c>
      <c r="P18">
        <v>762200</v>
      </c>
      <c r="Q18">
        <v>562800</v>
      </c>
      <c r="R18">
        <v>578700</v>
      </c>
      <c r="S18">
        <v>557700</v>
      </c>
      <c r="T18">
        <v>345600</v>
      </c>
      <c r="U18">
        <v>241300</v>
      </c>
      <c r="V18">
        <v>276900</v>
      </c>
      <c r="W18">
        <v>326300</v>
      </c>
      <c r="X18">
        <v>405400</v>
      </c>
      <c r="Y18">
        <v>380300</v>
      </c>
      <c r="Z18">
        <v>531000</v>
      </c>
      <c r="AA18">
        <v>702300</v>
      </c>
      <c r="AB18">
        <v>584800</v>
      </c>
      <c r="AC18">
        <v>602000</v>
      </c>
      <c r="AD18">
        <v>533200</v>
      </c>
      <c r="AE18">
        <v>475400</v>
      </c>
    </row>
    <row r="19" spans="1:31" x14ac:dyDescent="0.3">
      <c r="A19" t="s">
        <v>13</v>
      </c>
      <c r="B19" t="s">
        <v>234</v>
      </c>
      <c r="C19" t="s">
        <v>200</v>
      </c>
      <c r="D19" t="s">
        <v>235</v>
      </c>
      <c r="E19" t="s">
        <v>201</v>
      </c>
      <c r="F19">
        <v>87039.718345058805</v>
      </c>
      <c r="G19">
        <v>91507.202048875697</v>
      </c>
      <c r="H19">
        <v>92173.117609830195</v>
      </c>
      <c r="I19">
        <v>108210.413094337</v>
      </c>
      <c r="J19">
        <v>74596.800451346906</v>
      </c>
      <c r="K19">
        <v>62473.583302564701</v>
      </c>
      <c r="L19">
        <v>79951.3137326586</v>
      </c>
      <c r="M19">
        <v>54695.788533909501</v>
      </c>
      <c r="N19">
        <v>81338.904506951207</v>
      </c>
      <c r="O19">
        <v>60790.6103863432</v>
      </c>
      <c r="P19">
        <v>85166.9508489375</v>
      </c>
      <c r="Q19">
        <v>89723.664347409707</v>
      </c>
      <c r="R19">
        <v>87342.851320575995</v>
      </c>
      <c r="S19">
        <v>64437.271416210599</v>
      </c>
      <c r="T19">
        <v>57637.614715563403</v>
      </c>
      <c r="U19">
        <v>61291.776357344097</v>
      </c>
      <c r="V19">
        <v>76283.4638098828</v>
      </c>
      <c r="W19">
        <v>55791.465301537202</v>
      </c>
      <c r="X19">
        <v>68204.3296183606</v>
      </c>
      <c r="Y19">
        <v>54451.292750766799</v>
      </c>
      <c r="Z19">
        <v>85011.522399325404</v>
      </c>
      <c r="AA19">
        <v>84947.3699774868</v>
      </c>
      <c r="AB19">
        <v>57922.374050991399</v>
      </c>
      <c r="AC19">
        <v>56827.429998125001</v>
      </c>
      <c r="AD19">
        <v>63873.702988291603</v>
      </c>
      <c r="AE19">
        <v>60801.692502851998</v>
      </c>
    </row>
    <row r="20" spans="1:31" x14ac:dyDescent="0.3">
      <c r="A20" t="s">
        <v>13</v>
      </c>
      <c r="B20" t="s">
        <v>236</v>
      </c>
      <c r="C20" t="s">
        <v>200</v>
      </c>
      <c r="D20" t="s">
        <v>237</v>
      </c>
      <c r="E20" t="s">
        <v>201</v>
      </c>
      <c r="F20">
        <v>5973228.4223984703</v>
      </c>
      <c r="G20">
        <v>5979310.6169854896</v>
      </c>
      <c r="H20">
        <v>5466232.0492621297</v>
      </c>
      <c r="I20">
        <v>5334277.6725121299</v>
      </c>
      <c r="J20">
        <v>5324058.0979556702</v>
      </c>
      <c r="K20">
        <v>4976880.49846444</v>
      </c>
      <c r="L20">
        <v>4604294.7653715601</v>
      </c>
      <c r="M20">
        <v>3955676.79654181</v>
      </c>
      <c r="N20">
        <v>3666647.1839281898</v>
      </c>
      <c r="O20">
        <v>3067164.3240388101</v>
      </c>
      <c r="P20">
        <v>3180568.6319721602</v>
      </c>
      <c r="Q20">
        <v>2914781.5011713998</v>
      </c>
      <c r="R20">
        <v>2947793.13053538</v>
      </c>
      <c r="S20">
        <v>2958818.1242834502</v>
      </c>
      <c r="T20">
        <v>2702241.3206878998</v>
      </c>
      <c r="U20">
        <v>2548938.70475594</v>
      </c>
      <c r="V20">
        <v>2339948.1517018499</v>
      </c>
      <c r="W20">
        <v>2274281.5364818298</v>
      </c>
      <c r="X20">
        <v>2173418.0646516201</v>
      </c>
      <c r="Y20">
        <v>2381497.6677847998</v>
      </c>
      <c r="Z20">
        <v>2525184.5127562</v>
      </c>
      <c r="AA20">
        <v>2594703.5414897799</v>
      </c>
      <c r="AB20">
        <v>2611653.5441316501</v>
      </c>
      <c r="AC20">
        <v>2773539.1105680298</v>
      </c>
      <c r="AD20">
        <v>2485362.6860114001</v>
      </c>
      <c r="AE20">
        <v>2367013.36381714</v>
      </c>
    </row>
    <row r="21" spans="1:31" x14ac:dyDescent="0.3">
      <c r="A21" t="s">
        <v>13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13</v>
      </c>
      <c r="B22" t="s">
        <v>240</v>
      </c>
      <c r="C22" t="s">
        <v>200</v>
      </c>
      <c r="D22" t="s">
        <v>241</v>
      </c>
      <c r="E22" t="s">
        <v>201</v>
      </c>
      <c r="F22">
        <v>4291371.5776015297</v>
      </c>
      <c r="G22">
        <v>4502189.3830145104</v>
      </c>
      <c r="H22">
        <v>4304667.9507378703</v>
      </c>
      <c r="I22">
        <v>4453022.3274878701</v>
      </c>
      <c r="J22">
        <v>4331641.9020443298</v>
      </c>
      <c r="K22">
        <v>3847119.50153556</v>
      </c>
      <c r="L22">
        <v>3591705.2346284399</v>
      </c>
      <c r="M22">
        <v>3402223.20345819</v>
      </c>
      <c r="N22">
        <v>3081452.8160718102</v>
      </c>
      <c r="O22">
        <v>2510335.6759611899</v>
      </c>
      <c r="P22">
        <v>2187631.3680278398</v>
      </c>
      <c r="Q22">
        <v>1970618.4988285999</v>
      </c>
      <c r="R22">
        <v>1640306.86946462</v>
      </c>
      <c r="S22">
        <v>1672181.87571655</v>
      </c>
      <c r="T22">
        <v>1768258.6793120999</v>
      </c>
      <c r="U22">
        <v>1659361.29524406</v>
      </c>
      <c r="V22">
        <v>1790751.8482981501</v>
      </c>
      <c r="W22">
        <v>1867118.4635181699</v>
      </c>
      <c r="X22">
        <v>2206881.9353483901</v>
      </c>
      <c r="Y22">
        <v>2150802.3322151899</v>
      </c>
      <c r="Z22">
        <v>2225615.4872438</v>
      </c>
      <c r="AA22">
        <v>2514296.4585102201</v>
      </c>
      <c r="AB22">
        <v>2373146.4558683499</v>
      </c>
      <c r="AC22">
        <v>2377360.8894319702</v>
      </c>
      <c r="AD22">
        <v>2530937.3139885999</v>
      </c>
      <c r="AE22">
        <v>2890286.63618286</v>
      </c>
    </row>
    <row r="23" spans="1:31" x14ac:dyDescent="0.3">
      <c r="A23" t="s">
        <v>13</v>
      </c>
      <c r="B23" t="s">
        <v>242</v>
      </c>
      <c r="C23" t="s">
        <v>200</v>
      </c>
      <c r="D23" t="s">
        <v>243</v>
      </c>
      <c r="E23" t="s">
        <v>201</v>
      </c>
      <c r="F23">
        <v>997600</v>
      </c>
      <c r="G23">
        <v>695800</v>
      </c>
      <c r="H23">
        <v>674700</v>
      </c>
      <c r="I23">
        <v>664300</v>
      </c>
      <c r="J23">
        <v>513000</v>
      </c>
      <c r="K23">
        <v>537200</v>
      </c>
      <c r="L23">
        <v>465400</v>
      </c>
      <c r="M23">
        <v>465600</v>
      </c>
      <c r="N23">
        <v>365400</v>
      </c>
      <c r="O23">
        <v>382800</v>
      </c>
      <c r="P23">
        <v>404000</v>
      </c>
      <c r="Q23">
        <v>381600</v>
      </c>
      <c r="R23">
        <v>512900</v>
      </c>
      <c r="S23">
        <v>341000</v>
      </c>
      <c r="T23">
        <v>318600</v>
      </c>
      <c r="U23">
        <v>325700</v>
      </c>
      <c r="V23">
        <v>321300</v>
      </c>
      <c r="W23">
        <v>264600</v>
      </c>
      <c r="X23">
        <v>372500</v>
      </c>
      <c r="Y23">
        <v>324400</v>
      </c>
      <c r="Z23">
        <v>356000</v>
      </c>
      <c r="AA23">
        <v>385000</v>
      </c>
      <c r="AB23">
        <v>479200</v>
      </c>
      <c r="AC23">
        <v>439700</v>
      </c>
      <c r="AD23">
        <v>415000</v>
      </c>
      <c r="AE23">
        <v>460900</v>
      </c>
    </row>
    <row r="24" spans="1:31" x14ac:dyDescent="0.3">
      <c r="A24" t="s">
        <v>13</v>
      </c>
      <c r="B24" t="s">
        <v>244</v>
      </c>
      <c r="C24" t="s">
        <v>200</v>
      </c>
      <c r="D24" t="s">
        <v>245</v>
      </c>
      <c r="E24" t="s">
        <v>201</v>
      </c>
      <c r="F24">
        <v>3485394.1766921999</v>
      </c>
      <c r="G24">
        <v>3287415.5005936502</v>
      </c>
      <c r="H24">
        <v>3546925.6452540499</v>
      </c>
      <c r="I24">
        <v>3446653.5848680399</v>
      </c>
      <c r="J24">
        <v>3044211.5066734799</v>
      </c>
      <c r="K24">
        <v>3689801.8181106602</v>
      </c>
      <c r="L24">
        <v>2882163.5079319198</v>
      </c>
      <c r="M24">
        <v>2703264.3439066601</v>
      </c>
      <c r="N24">
        <v>2521917.1550738602</v>
      </c>
      <c r="O24">
        <v>2696922.93557618</v>
      </c>
      <c r="P24">
        <v>2694800.5482071899</v>
      </c>
      <c r="Q24">
        <v>3086035.3511049901</v>
      </c>
      <c r="R24">
        <v>2814022.43013858</v>
      </c>
      <c r="S24">
        <v>2655120.8240763298</v>
      </c>
      <c r="T24">
        <v>2653289.61477663</v>
      </c>
      <c r="U24">
        <v>2300414.3761379598</v>
      </c>
      <c r="V24">
        <v>2651159.03502924</v>
      </c>
      <c r="W24">
        <v>2672122.22530177</v>
      </c>
      <c r="X24">
        <v>3083885.0767447702</v>
      </c>
      <c r="Y24">
        <v>3050503.3548549199</v>
      </c>
      <c r="Z24">
        <v>3536350.5248297402</v>
      </c>
      <c r="AA24">
        <v>3725541.7196519901</v>
      </c>
      <c r="AB24">
        <v>3707618.0038476302</v>
      </c>
      <c r="AC24">
        <v>3417888.7582952701</v>
      </c>
      <c r="AD24">
        <v>3364399.9063294302</v>
      </c>
      <c r="AE24">
        <v>3240744.5685934401</v>
      </c>
    </row>
    <row r="25" spans="1:31" x14ac:dyDescent="0.3">
      <c r="A25" t="s">
        <v>13</v>
      </c>
      <c r="B25" t="s">
        <v>246</v>
      </c>
      <c r="C25" t="s">
        <v>200</v>
      </c>
      <c r="D25" t="s">
        <v>247</v>
      </c>
      <c r="E25" t="s">
        <v>201</v>
      </c>
      <c r="F25">
        <v>97494.176692198496</v>
      </c>
      <c r="G25">
        <v>99115.500593652003</v>
      </c>
      <c r="H25">
        <v>119125.645254049</v>
      </c>
      <c r="I25">
        <v>53953.584868043799</v>
      </c>
      <c r="J25">
        <v>82711.506673480602</v>
      </c>
      <c r="K25">
        <v>127201.81811066301</v>
      </c>
      <c r="L25">
        <v>112163.507931924</v>
      </c>
      <c r="M25">
        <v>84964.343906659997</v>
      </c>
      <c r="N25">
        <v>93417.1550738652</v>
      </c>
      <c r="O25">
        <v>117522.935576175</v>
      </c>
      <c r="P25">
        <v>115600.54820719</v>
      </c>
      <c r="Q25">
        <v>110935.351104994</v>
      </c>
      <c r="R25">
        <v>60922.430138579599</v>
      </c>
      <c r="S25">
        <v>82320.824076331599</v>
      </c>
      <c r="T25">
        <v>39989.614776634196</v>
      </c>
      <c r="U25">
        <v>8614.3761379648095</v>
      </c>
      <c r="V25">
        <v>3959.03502924027</v>
      </c>
      <c r="W25">
        <v>2322.2253017712001</v>
      </c>
      <c r="X25">
        <v>5485.0767447673798</v>
      </c>
      <c r="Y25">
        <v>7203.3548549158504</v>
      </c>
      <c r="Z25">
        <v>7750.5248297406897</v>
      </c>
      <c r="AA25">
        <v>6441.7196519938298</v>
      </c>
      <c r="AB25">
        <v>7818.0038476244499</v>
      </c>
      <c r="AC25">
        <v>5788.7582952659404</v>
      </c>
      <c r="AD25">
        <v>19599.9063294269</v>
      </c>
      <c r="AE25">
        <v>11144.568593436799</v>
      </c>
    </row>
    <row r="26" spans="1:31" x14ac:dyDescent="0.3">
      <c r="A26" t="s">
        <v>13</v>
      </c>
      <c r="B26" t="s">
        <v>248</v>
      </c>
      <c r="C26" t="s">
        <v>200</v>
      </c>
      <c r="D26" t="s">
        <v>249</v>
      </c>
      <c r="E26" t="s">
        <v>201</v>
      </c>
      <c r="F26">
        <v>2159824.8979740101</v>
      </c>
      <c r="G26">
        <v>1939039.5109701999</v>
      </c>
      <c r="H26">
        <v>2238998.9300289499</v>
      </c>
      <c r="I26">
        <v>1994761.0453055101</v>
      </c>
      <c r="J26">
        <v>1632459.68303854</v>
      </c>
      <c r="K26">
        <v>1761249.9737956999</v>
      </c>
      <c r="L26">
        <v>1332831.81989639</v>
      </c>
      <c r="M26">
        <v>1328167.8259171301</v>
      </c>
      <c r="N26">
        <v>1163462.7213944499</v>
      </c>
      <c r="O26">
        <v>1145775.4826645299</v>
      </c>
      <c r="P26">
        <v>1173297.83157662</v>
      </c>
      <c r="Q26">
        <v>1416848.09904</v>
      </c>
      <c r="R26">
        <v>1359514.2885620799</v>
      </c>
      <c r="S26">
        <v>1336239.34941733</v>
      </c>
      <c r="T26">
        <v>1330425.8895940599</v>
      </c>
      <c r="U26">
        <v>1097623.7340186201</v>
      </c>
      <c r="V26">
        <v>1229825.0578578999</v>
      </c>
      <c r="W26">
        <v>1206446.6165400599</v>
      </c>
      <c r="X26">
        <v>1349372.6340942299</v>
      </c>
      <c r="Y26">
        <v>1315751.08615607</v>
      </c>
      <c r="Z26">
        <v>1532608.8680002999</v>
      </c>
      <c r="AA26">
        <v>1559932.02479285</v>
      </c>
      <c r="AB26">
        <v>1618072.47790075</v>
      </c>
      <c r="AC26">
        <v>1372332.50388716</v>
      </c>
      <c r="AD26">
        <v>1266230.17342825</v>
      </c>
      <c r="AE26">
        <v>1294994.0933473799</v>
      </c>
    </row>
    <row r="27" spans="1:31" x14ac:dyDescent="0.3">
      <c r="A27" t="s">
        <v>13</v>
      </c>
      <c r="B27" t="s">
        <v>250</v>
      </c>
      <c r="C27" t="s">
        <v>200</v>
      </c>
      <c r="D27" t="s">
        <v>251</v>
      </c>
      <c r="E27" t="s">
        <v>201</v>
      </c>
      <c r="F27">
        <v>1228075.1020259899</v>
      </c>
      <c r="G27">
        <v>1249260.4890298001</v>
      </c>
      <c r="H27">
        <v>1188801.0699710499</v>
      </c>
      <c r="I27">
        <v>1397938.9546944899</v>
      </c>
      <c r="J27">
        <v>1329040.31696146</v>
      </c>
      <c r="K27">
        <v>1801350.0262043001</v>
      </c>
      <c r="L27">
        <v>1437168.18010361</v>
      </c>
      <c r="M27">
        <v>1290132.1740828699</v>
      </c>
      <c r="N27">
        <v>1265037.2786055501</v>
      </c>
      <c r="O27">
        <v>1433624.5173354701</v>
      </c>
      <c r="P27">
        <v>1405902.16842338</v>
      </c>
      <c r="Q27">
        <v>1558251.90096</v>
      </c>
      <c r="R27">
        <v>1393585.7114379201</v>
      </c>
      <c r="S27">
        <v>1236560.65058267</v>
      </c>
      <c r="T27">
        <v>1282874.1104059401</v>
      </c>
      <c r="U27">
        <v>1194176.2659813799</v>
      </c>
      <c r="V27">
        <v>1417374.9421421001</v>
      </c>
      <c r="W27">
        <v>1463353.3834599401</v>
      </c>
      <c r="X27">
        <v>1729027.3659057701</v>
      </c>
      <c r="Y27">
        <v>1727548.91384393</v>
      </c>
      <c r="Z27">
        <v>1995991.1319997001</v>
      </c>
      <c r="AA27">
        <v>2159167.9752071402</v>
      </c>
      <c r="AB27">
        <v>2081727.52209925</v>
      </c>
      <c r="AC27">
        <v>2039767.49611284</v>
      </c>
      <c r="AD27">
        <v>2078569.82657175</v>
      </c>
      <c r="AE27">
        <v>1934605.9066526201</v>
      </c>
    </row>
    <row r="28" spans="1:31" x14ac:dyDescent="0.3">
      <c r="A28" t="s">
        <v>13</v>
      </c>
      <c r="B28" t="s">
        <v>252</v>
      </c>
      <c r="C28" t="s">
        <v>200</v>
      </c>
      <c r="D28" t="s">
        <v>253</v>
      </c>
      <c r="E28" t="s">
        <v>201</v>
      </c>
      <c r="F28">
        <v>6627600</v>
      </c>
      <c r="G28">
        <v>6533900</v>
      </c>
      <c r="H28">
        <v>6204200</v>
      </c>
      <c r="I28">
        <v>5209700</v>
      </c>
      <c r="J28">
        <v>5294800</v>
      </c>
      <c r="K28">
        <v>4675200</v>
      </c>
      <c r="L28">
        <v>4612300</v>
      </c>
      <c r="M28">
        <v>4402900</v>
      </c>
      <c r="N28">
        <v>4598300</v>
      </c>
      <c r="O28">
        <v>4138200</v>
      </c>
      <c r="P28">
        <v>3179000</v>
      </c>
      <c r="Q28">
        <v>3277000</v>
      </c>
      <c r="R28">
        <v>3525500</v>
      </c>
      <c r="S28">
        <v>3479700</v>
      </c>
      <c r="T28">
        <v>3598100</v>
      </c>
      <c r="U28">
        <v>3260100</v>
      </c>
      <c r="V28">
        <v>3399100</v>
      </c>
      <c r="W28">
        <v>3423300</v>
      </c>
      <c r="X28">
        <v>3580000</v>
      </c>
      <c r="Y28">
        <v>3746500</v>
      </c>
      <c r="Z28">
        <v>3962100</v>
      </c>
      <c r="AA28">
        <v>4261500</v>
      </c>
      <c r="AB28">
        <v>4589100</v>
      </c>
      <c r="AC28">
        <v>5064400</v>
      </c>
      <c r="AD28">
        <v>5057400</v>
      </c>
      <c r="AE28">
        <v>5332000</v>
      </c>
    </row>
    <row r="29" spans="1:31" x14ac:dyDescent="0.3">
      <c r="A29" t="s">
        <v>13</v>
      </c>
      <c r="B29" t="s">
        <v>254</v>
      </c>
      <c r="C29" t="s">
        <v>200</v>
      </c>
      <c r="D29" t="s">
        <v>255</v>
      </c>
      <c r="E29" t="s">
        <v>201</v>
      </c>
      <c r="F29">
        <v>3070328.0144841499</v>
      </c>
      <c r="G29">
        <v>2766481.83844904</v>
      </c>
      <c r="H29">
        <v>3006330.6397772701</v>
      </c>
      <c r="I29">
        <v>1934225.0280736999</v>
      </c>
      <c r="J29">
        <v>1730690.6175305301</v>
      </c>
      <c r="K29">
        <v>1744752.02452974</v>
      </c>
      <c r="L29">
        <v>1561937.27190667</v>
      </c>
      <c r="M29">
        <v>1699227.8678315401</v>
      </c>
      <c r="N29">
        <v>1796546.74229302</v>
      </c>
      <c r="O29">
        <v>1679661.8634727399</v>
      </c>
      <c r="P29">
        <v>1443690.9836951201</v>
      </c>
      <c r="Q29">
        <v>1398527.7987682801</v>
      </c>
      <c r="R29">
        <v>1318369.0986513901</v>
      </c>
      <c r="S29">
        <v>1321591.0809427199</v>
      </c>
      <c r="T29">
        <v>1225519.30181945</v>
      </c>
      <c r="U29">
        <v>1368723.3514970399</v>
      </c>
      <c r="V29">
        <v>1566491.7161494</v>
      </c>
      <c r="W29">
        <v>1459258.2269333301</v>
      </c>
      <c r="X29">
        <v>1769803.9968326101</v>
      </c>
      <c r="Y29">
        <v>1630600.97039103</v>
      </c>
      <c r="Z29">
        <v>1857834.5900892001</v>
      </c>
      <c r="AA29">
        <v>2043031.97137285</v>
      </c>
      <c r="AB29">
        <v>2032727.30000039</v>
      </c>
      <c r="AC29">
        <v>2266570.2355088</v>
      </c>
      <c r="AD29">
        <v>2603267.3128613201</v>
      </c>
      <c r="AE29">
        <v>2649663.8741087299</v>
      </c>
    </row>
    <row r="30" spans="1:31" x14ac:dyDescent="0.3">
      <c r="A30" t="s">
        <v>13</v>
      </c>
      <c r="B30" t="s">
        <v>256</v>
      </c>
      <c r="C30" t="s">
        <v>200</v>
      </c>
      <c r="D30" t="s">
        <v>257</v>
      </c>
      <c r="E30" t="s">
        <v>201</v>
      </c>
      <c r="F30">
        <v>461745.06187551701</v>
      </c>
      <c r="G30">
        <v>617637.60775723995</v>
      </c>
      <c r="H30">
        <v>396689.99962129298</v>
      </c>
      <c r="I30">
        <v>504327.727252796</v>
      </c>
      <c r="J30">
        <v>409635.85792059399</v>
      </c>
      <c r="K30">
        <v>365044.67183185299</v>
      </c>
      <c r="L30">
        <v>452213.45374432998</v>
      </c>
      <c r="M30">
        <v>576480.30458013702</v>
      </c>
      <c r="N30">
        <v>555222.81984506699</v>
      </c>
      <c r="O30">
        <v>452857.03465636901</v>
      </c>
      <c r="P30">
        <v>149518.135821829</v>
      </c>
      <c r="Q30">
        <v>161936.52650554501</v>
      </c>
      <c r="R30">
        <v>112340.59414402601</v>
      </c>
      <c r="S30">
        <v>218656.49387000001</v>
      </c>
      <c r="T30">
        <v>288234.38296671899</v>
      </c>
      <c r="U30">
        <v>144924.20946972701</v>
      </c>
      <c r="V30">
        <v>189481.838573346</v>
      </c>
      <c r="W30">
        <v>156894.628293157</v>
      </c>
      <c r="X30">
        <v>193260.857519015</v>
      </c>
      <c r="Y30">
        <v>166850.99729088301</v>
      </c>
      <c r="Z30">
        <v>207172.29133529399</v>
      </c>
      <c r="AA30">
        <v>330161.56973962602</v>
      </c>
      <c r="AB30">
        <v>390458.43577323499</v>
      </c>
      <c r="AC30">
        <v>364520.19269522402</v>
      </c>
      <c r="AD30">
        <v>259100.40065377101</v>
      </c>
      <c r="AE30">
        <v>241523.81414903101</v>
      </c>
    </row>
    <row r="31" spans="1:31" x14ac:dyDescent="0.3">
      <c r="A31" t="s">
        <v>13</v>
      </c>
      <c r="B31" t="s">
        <v>258</v>
      </c>
      <c r="C31" t="s">
        <v>200</v>
      </c>
      <c r="D31" t="s">
        <v>259</v>
      </c>
      <c r="E31" t="s">
        <v>201</v>
      </c>
      <c r="F31">
        <v>192652.185035998</v>
      </c>
      <c r="G31">
        <v>203433.72454189399</v>
      </c>
      <c r="H31">
        <v>347513.74845120299</v>
      </c>
      <c r="I31">
        <v>224254.11428671601</v>
      </c>
      <c r="J31">
        <v>129627.23706710299</v>
      </c>
      <c r="K31">
        <v>158291.05353443499</v>
      </c>
      <c r="L31">
        <v>133639.03833517199</v>
      </c>
      <c r="M31">
        <v>121294.92020778199</v>
      </c>
      <c r="N31">
        <v>150475.43405539301</v>
      </c>
      <c r="O31">
        <v>156410.95396293901</v>
      </c>
      <c r="P31">
        <v>135708.07044248999</v>
      </c>
      <c r="Q31">
        <v>166880.341131847</v>
      </c>
      <c r="R31">
        <v>212846.581609788</v>
      </c>
      <c r="S31">
        <v>444037.27499305102</v>
      </c>
      <c r="T31">
        <v>387260.24905638298</v>
      </c>
      <c r="U31">
        <v>227368.734186566</v>
      </c>
      <c r="V31">
        <v>133762.56647668101</v>
      </c>
      <c r="W31">
        <v>193398.43623526799</v>
      </c>
      <c r="X31">
        <v>252299.880209967</v>
      </c>
      <c r="Y31">
        <v>205342.665349496</v>
      </c>
      <c r="Z31">
        <v>203421.78998977001</v>
      </c>
      <c r="AA31">
        <v>275224.302032598</v>
      </c>
      <c r="AB31">
        <v>368194.27248802898</v>
      </c>
      <c r="AC31">
        <v>332823.23001867399</v>
      </c>
      <c r="AD31">
        <v>288071.78967628803</v>
      </c>
      <c r="AE31">
        <v>613225.68594724499</v>
      </c>
    </row>
    <row r="32" spans="1:31" x14ac:dyDescent="0.3">
      <c r="A32" t="s">
        <v>13</v>
      </c>
      <c r="B32" t="s">
        <v>260</v>
      </c>
      <c r="C32" t="s">
        <v>200</v>
      </c>
      <c r="D32" t="s">
        <v>261</v>
      </c>
      <c r="E32" t="s">
        <v>201</v>
      </c>
      <c r="F32">
        <v>2593708.0794080002</v>
      </c>
      <c r="G32">
        <v>2605312.6822013799</v>
      </c>
      <c r="H32">
        <v>2005983.2386088199</v>
      </c>
      <c r="I32">
        <v>2194774.1422006302</v>
      </c>
      <c r="J32">
        <v>2542516.5147424899</v>
      </c>
      <c r="K32">
        <v>2073681.2085501701</v>
      </c>
      <c r="L32">
        <v>2037087.5800543299</v>
      </c>
      <c r="M32">
        <v>1694192.7461029899</v>
      </c>
      <c r="N32">
        <v>1920820.1904738999</v>
      </c>
      <c r="O32">
        <v>1717233.09652686</v>
      </c>
      <c r="P32">
        <v>1307384.7488243999</v>
      </c>
      <c r="Q32">
        <v>1251963.70322495</v>
      </c>
      <c r="R32">
        <v>1262207.30967609</v>
      </c>
      <c r="S32">
        <v>1450100.5330195399</v>
      </c>
      <c r="T32">
        <v>1652317.2457743499</v>
      </c>
      <c r="U32">
        <v>1481011.62494679</v>
      </c>
      <c r="V32">
        <v>1490866.1194231899</v>
      </c>
      <c r="W32">
        <v>1552341.1703234899</v>
      </c>
      <c r="X32">
        <v>1338127.8205979499</v>
      </c>
      <c r="Y32">
        <v>1714468.32861582</v>
      </c>
      <c r="Z32">
        <v>1634452.7450158801</v>
      </c>
      <c r="AA32">
        <v>1561926.0898978</v>
      </c>
      <c r="AB32">
        <v>1754392.6633284399</v>
      </c>
      <c r="AC32">
        <v>2079542.2583291801</v>
      </c>
      <c r="AD32">
        <v>1894020.0755562701</v>
      </c>
      <c r="AE32">
        <v>1817420.65157238</v>
      </c>
    </row>
    <row r="33" spans="1:31" x14ac:dyDescent="0.3">
      <c r="A33" t="s">
        <v>13</v>
      </c>
      <c r="B33" t="s">
        <v>262</v>
      </c>
      <c r="C33" t="s">
        <v>200</v>
      </c>
      <c r="D33" t="s">
        <v>263</v>
      </c>
      <c r="E33" t="s">
        <v>201</v>
      </c>
      <c r="F33">
        <v>309166.65919633303</v>
      </c>
      <c r="G33">
        <v>341034.14705044299</v>
      </c>
      <c r="H33">
        <v>447682.37354141998</v>
      </c>
      <c r="I33">
        <v>352118.98818614997</v>
      </c>
      <c r="J33">
        <v>482329.77273928199</v>
      </c>
      <c r="K33">
        <v>333431.04155379598</v>
      </c>
      <c r="L33">
        <v>427422.65595949203</v>
      </c>
      <c r="M33">
        <v>311704.161277554</v>
      </c>
      <c r="N33">
        <v>175234.813332613</v>
      </c>
      <c r="O33">
        <v>132037.05138109601</v>
      </c>
      <c r="P33">
        <v>142698.06121616199</v>
      </c>
      <c r="Q33">
        <v>297691.63036937203</v>
      </c>
      <c r="R33">
        <v>619736.41591870505</v>
      </c>
      <c r="S33">
        <v>45314.617174683197</v>
      </c>
      <c r="T33">
        <v>44768.8203830985</v>
      </c>
      <c r="U33">
        <v>38072.079899878801</v>
      </c>
      <c r="V33">
        <v>18497.759377382601</v>
      </c>
      <c r="W33">
        <v>61407.538214761298</v>
      </c>
      <c r="X33">
        <v>26507.444840458698</v>
      </c>
      <c r="Y33">
        <v>29237.038352774201</v>
      </c>
      <c r="Z33">
        <v>59218.583569847498</v>
      </c>
      <c r="AA33">
        <v>51156.066957134099</v>
      </c>
      <c r="AB33">
        <v>43327.328409912399</v>
      </c>
      <c r="AC33">
        <v>20944.083448124002</v>
      </c>
      <c r="AD33">
        <v>12940.4212523437</v>
      </c>
      <c r="AE33">
        <v>10165.974222611199</v>
      </c>
    </row>
    <row r="34" spans="1:31" x14ac:dyDescent="0.3">
      <c r="A34" t="s">
        <v>13</v>
      </c>
      <c r="B34" t="s">
        <v>264</v>
      </c>
      <c r="C34" t="s">
        <v>200</v>
      </c>
      <c r="D34" t="s">
        <v>265</v>
      </c>
      <c r="E34" t="s">
        <v>201</v>
      </c>
      <c r="F34">
        <v>1119800</v>
      </c>
      <c r="G34">
        <v>1299700</v>
      </c>
      <c r="H34">
        <v>1188100</v>
      </c>
      <c r="I34">
        <v>980200</v>
      </c>
      <c r="J34">
        <v>971800</v>
      </c>
      <c r="K34">
        <v>974600</v>
      </c>
      <c r="L34">
        <v>942200</v>
      </c>
      <c r="M34">
        <v>790800</v>
      </c>
      <c r="N34">
        <v>635900</v>
      </c>
      <c r="O34">
        <v>714400</v>
      </c>
      <c r="P34">
        <v>624700</v>
      </c>
      <c r="Q34">
        <v>1329200</v>
      </c>
      <c r="R34">
        <v>1304900</v>
      </c>
      <c r="S34">
        <v>944900</v>
      </c>
      <c r="T34">
        <v>663100</v>
      </c>
      <c r="U34">
        <v>569300</v>
      </c>
      <c r="V34">
        <v>612500</v>
      </c>
      <c r="W34">
        <v>709100</v>
      </c>
      <c r="X34">
        <v>511800</v>
      </c>
      <c r="Y34">
        <v>658600</v>
      </c>
      <c r="Z34">
        <v>707300</v>
      </c>
      <c r="AA34">
        <v>591800</v>
      </c>
      <c r="AB34">
        <v>648500</v>
      </c>
      <c r="AC34">
        <v>650700</v>
      </c>
      <c r="AD34">
        <v>545900</v>
      </c>
      <c r="AE34">
        <v>448400</v>
      </c>
    </row>
    <row r="35" spans="1:31" x14ac:dyDescent="0.3">
      <c r="A35" t="s">
        <v>13</v>
      </c>
      <c r="B35" t="s">
        <v>266</v>
      </c>
      <c r="C35" t="s">
        <v>200</v>
      </c>
      <c r="D35" t="s">
        <v>267</v>
      </c>
      <c r="E35" t="s">
        <v>201</v>
      </c>
      <c r="F35">
        <v>1901800</v>
      </c>
      <c r="G35">
        <v>2172100</v>
      </c>
      <c r="H35">
        <v>2353300</v>
      </c>
      <c r="I35">
        <v>2732700</v>
      </c>
      <c r="J35">
        <v>2254000</v>
      </c>
      <c r="K35">
        <v>2999500</v>
      </c>
      <c r="L35">
        <v>2397400</v>
      </c>
      <c r="M35">
        <v>2096300</v>
      </c>
      <c r="N35">
        <v>1972800</v>
      </c>
      <c r="O35">
        <v>1824800</v>
      </c>
      <c r="P35">
        <v>1559600</v>
      </c>
      <c r="Q35">
        <v>1614300</v>
      </c>
      <c r="R35">
        <v>1388400</v>
      </c>
      <c r="S35">
        <v>1252700</v>
      </c>
      <c r="T35">
        <v>1440000</v>
      </c>
      <c r="U35">
        <v>1250900</v>
      </c>
      <c r="V35">
        <v>1367100</v>
      </c>
      <c r="W35">
        <v>1092200</v>
      </c>
      <c r="X35">
        <v>1174400</v>
      </c>
      <c r="Y35">
        <v>982000</v>
      </c>
      <c r="Z35">
        <v>1011700</v>
      </c>
      <c r="AA35">
        <v>1088900</v>
      </c>
      <c r="AB35">
        <v>1048300</v>
      </c>
      <c r="AC35">
        <v>1147000</v>
      </c>
      <c r="AD35">
        <v>1097500</v>
      </c>
      <c r="AE35">
        <v>1067800</v>
      </c>
    </row>
    <row r="36" spans="1:31" x14ac:dyDescent="0.3">
      <c r="A36" t="s">
        <v>13</v>
      </c>
      <c r="B36" t="s">
        <v>268</v>
      </c>
      <c r="C36" t="s">
        <v>200</v>
      </c>
      <c r="D36" t="s">
        <v>269</v>
      </c>
      <c r="E36" t="s">
        <v>201</v>
      </c>
      <c r="F36">
        <v>218707.556637884</v>
      </c>
      <c r="G36">
        <v>425935.30846047198</v>
      </c>
      <c r="H36">
        <v>333607.13438291301</v>
      </c>
      <c r="I36">
        <v>293233.01617783098</v>
      </c>
      <c r="J36">
        <v>272088.17685813003</v>
      </c>
      <c r="K36">
        <v>262360.74275454797</v>
      </c>
      <c r="L36">
        <v>256287.12658922601</v>
      </c>
      <c r="M36">
        <v>243247.536341342</v>
      </c>
      <c r="N36">
        <v>399209.04469819099</v>
      </c>
      <c r="O36">
        <v>288444.74113322701</v>
      </c>
      <c r="P36">
        <v>312661.69919318799</v>
      </c>
      <c r="Q36">
        <v>315683.82816417102</v>
      </c>
      <c r="R36">
        <v>253587.89298265</v>
      </c>
      <c r="S36">
        <v>198898.91067016401</v>
      </c>
      <c r="T36">
        <v>264385.797987903</v>
      </c>
      <c r="U36">
        <v>252214.654308411</v>
      </c>
      <c r="V36">
        <v>268075.996170022</v>
      </c>
      <c r="W36">
        <v>159582.94331909501</v>
      </c>
      <c r="X36">
        <v>202983.36658538599</v>
      </c>
      <c r="Y36">
        <v>175394.19801114799</v>
      </c>
      <c r="Z36">
        <v>166858.161261701</v>
      </c>
      <c r="AA36">
        <v>166909.35866369799</v>
      </c>
      <c r="AB36">
        <v>169557.40216981899</v>
      </c>
      <c r="AC36">
        <v>184642.20460540199</v>
      </c>
      <c r="AD36">
        <v>266965.99751444202</v>
      </c>
      <c r="AE36">
        <v>160348.085614924</v>
      </c>
    </row>
    <row r="37" spans="1:31" x14ac:dyDescent="0.3">
      <c r="A37" t="s">
        <v>13</v>
      </c>
      <c r="B37" t="s">
        <v>270</v>
      </c>
      <c r="C37" t="s">
        <v>200</v>
      </c>
      <c r="D37" t="s">
        <v>271</v>
      </c>
      <c r="E37" t="s">
        <v>201</v>
      </c>
      <c r="F37">
        <v>1516023.10898916</v>
      </c>
      <c r="G37">
        <v>1627578.2449362399</v>
      </c>
      <c r="H37">
        <v>1907263.5124890499</v>
      </c>
      <c r="I37">
        <v>2320845.1093808901</v>
      </c>
      <c r="J37">
        <v>1897056.6987172</v>
      </c>
      <c r="K37">
        <v>2615605.3345618402</v>
      </c>
      <c r="L37">
        <v>2007693.8821344699</v>
      </c>
      <c r="M37">
        <v>1682603.5051482299</v>
      </c>
      <c r="N37">
        <v>1373742.6201030901</v>
      </c>
      <c r="O37">
        <v>1263716.7720427699</v>
      </c>
      <c r="P37">
        <v>1060712.5673807401</v>
      </c>
      <c r="Q37">
        <v>1144837.2268888301</v>
      </c>
      <c r="R37">
        <v>1055451.7883714701</v>
      </c>
      <c r="S37">
        <v>969846.22791826294</v>
      </c>
      <c r="T37">
        <v>1118166.0033322901</v>
      </c>
      <c r="U37">
        <v>927618.01636571903</v>
      </c>
      <c r="V37">
        <v>1045684.0035285701</v>
      </c>
      <c r="W37">
        <v>901244.19626441901</v>
      </c>
      <c r="X37">
        <v>931669.42126739095</v>
      </c>
      <c r="Y37">
        <v>762364.20476483798</v>
      </c>
      <c r="Z37">
        <v>775825.21498745703</v>
      </c>
      <c r="AA37">
        <v>870161.78797301406</v>
      </c>
      <c r="AB37">
        <v>831588.98213660996</v>
      </c>
      <c r="AC37">
        <v>844728.93819031201</v>
      </c>
      <c r="AD37">
        <v>762363.02834424004</v>
      </c>
      <c r="AE37">
        <v>851903.57793344802</v>
      </c>
    </row>
    <row r="38" spans="1:31" x14ac:dyDescent="0.3">
      <c r="A38" t="s">
        <v>13</v>
      </c>
      <c r="B38" t="s">
        <v>272</v>
      </c>
      <c r="C38" t="s">
        <v>200</v>
      </c>
      <c r="D38" t="s">
        <v>273</v>
      </c>
      <c r="E38" t="s">
        <v>201</v>
      </c>
      <c r="F38">
        <v>167069.33437295901</v>
      </c>
      <c r="G38">
        <v>118586.446603294</v>
      </c>
      <c r="H38">
        <v>112429.353128041</v>
      </c>
      <c r="I38">
        <v>118621.87444127401</v>
      </c>
      <c r="J38">
        <v>84855.124424672496</v>
      </c>
      <c r="K38">
        <v>121533.92268361</v>
      </c>
      <c r="L38">
        <v>133418.99127629999</v>
      </c>
      <c r="M38">
        <v>170448.958510425</v>
      </c>
      <c r="N38">
        <v>199848.33519871999</v>
      </c>
      <c r="O38">
        <v>272638.486824002</v>
      </c>
      <c r="P38">
        <v>186225.733426069</v>
      </c>
      <c r="Q38">
        <v>153778.94494699899</v>
      </c>
      <c r="R38">
        <v>79360.318645879495</v>
      </c>
      <c r="S38">
        <v>83954.861411573307</v>
      </c>
      <c r="T38">
        <v>57448.198679805399</v>
      </c>
      <c r="U38">
        <v>71067.329325869796</v>
      </c>
      <c r="V38">
        <v>53340.000301403103</v>
      </c>
      <c r="W38">
        <v>31372.860416486299</v>
      </c>
      <c r="X38">
        <v>39747.212147223203</v>
      </c>
      <c r="Y38">
        <v>44241.597224014004</v>
      </c>
      <c r="Z38">
        <v>69016.623750842395</v>
      </c>
      <c r="AA38">
        <v>51828.853363287497</v>
      </c>
      <c r="AB38">
        <v>47153.615693570602</v>
      </c>
      <c r="AC38">
        <v>117628.857204286</v>
      </c>
      <c r="AD38">
        <v>68170.974141318598</v>
      </c>
      <c r="AE38">
        <v>55548.336451628697</v>
      </c>
    </row>
    <row r="39" spans="1:31" x14ac:dyDescent="0.3">
      <c r="A39" t="s">
        <v>13</v>
      </c>
      <c r="B39" t="s">
        <v>274</v>
      </c>
      <c r="C39" t="s">
        <v>200</v>
      </c>
      <c r="D39" t="s">
        <v>275</v>
      </c>
      <c r="E39" t="s">
        <v>201</v>
      </c>
      <c r="F39">
        <v>141800</v>
      </c>
      <c r="G39">
        <v>124700</v>
      </c>
      <c r="H39">
        <v>106400</v>
      </c>
      <c r="I39">
        <v>115600</v>
      </c>
      <c r="J39">
        <v>72000</v>
      </c>
      <c r="K39">
        <v>69200</v>
      </c>
      <c r="L39">
        <v>73900</v>
      </c>
      <c r="M39">
        <v>74600</v>
      </c>
      <c r="N39">
        <v>85600</v>
      </c>
      <c r="O39">
        <v>71300</v>
      </c>
      <c r="P39">
        <v>63900</v>
      </c>
      <c r="Q39">
        <v>84000</v>
      </c>
      <c r="R39">
        <v>94900</v>
      </c>
      <c r="S39">
        <v>106100</v>
      </c>
      <c r="T39">
        <v>129900</v>
      </c>
      <c r="U39">
        <v>109200</v>
      </c>
      <c r="V39">
        <v>119300</v>
      </c>
      <c r="W39">
        <v>131300</v>
      </c>
      <c r="X39">
        <v>148700</v>
      </c>
      <c r="Y39">
        <v>172300</v>
      </c>
      <c r="Z39">
        <v>176800</v>
      </c>
      <c r="AA39">
        <v>185600</v>
      </c>
      <c r="AB39">
        <v>193700</v>
      </c>
      <c r="AC39">
        <v>191700</v>
      </c>
      <c r="AD39">
        <v>161100</v>
      </c>
      <c r="AE39">
        <v>160500</v>
      </c>
    </row>
    <row r="40" spans="1:31" x14ac:dyDescent="0.3">
      <c r="A40" t="s">
        <v>13</v>
      </c>
      <c r="B40" t="s">
        <v>276</v>
      </c>
      <c r="C40" t="s">
        <v>200</v>
      </c>
      <c r="D40" t="s">
        <v>277</v>
      </c>
      <c r="E40" t="s">
        <v>201</v>
      </c>
      <c r="F40">
        <v>5276000</v>
      </c>
      <c r="G40">
        <v>5316900</v>
      </c>
      <c r="H40">
        <v>4816600</v>
      </c>
      <c r="I40">
        <v>4638700</v>
      </c>
      <c r="J40">
        <v>4276900</v>
      </c>
      <c r="K40">
        <v>4467800</v>
      </c>
      <c r="L40">
        <v>4117800</v>
      </c>
      <c r="M40">
        <v>3713200</v>
      </c>
      <c r="N40">
        <v>3174900</v>
      </c>
      <c r="O40">
        <v>2963200</v>
      </c>
      <c r="P40">
        <v>4306400</v>
      </c>
      <c r="Q40">
        <v>3590700</v>
      </c>
      <c r="R40">
        <v>3077400</v>
      </c>
      <c r="S40">
        <v>3173500</v>
      </c>
      <c r="T40">
        <v>2982800</v>
      </c>
      <c r="U40">
        <v>3091200</v>
      </c>
      <c r="V40">
        <v>2593000</v>
      </c>
      <c r="W40">
        <v>2570000</v>
      </c>
      <c r="X40">
        <v>2974800</v>
      </c>
      <c r="Y40">
        <v>3914400</v>
      </c>
      <c r="Z40">
        <v>4343900</v>
      </c>
      <c r="AA40">
        <v>3975100</v>
      </c>
      <c r="AB40">
        <v>3920300</v>
      </c>
      <c r="AC40">
        <v>5104600</v>
      </c>
      <c r="AD40">
        <v>5612900</v>
      </c>
      <c r="AE40">
        <v>5852700</v>
      </c>
    </row>
    <row r="41" spans="1:31" x14ac:dyDescent="0.3">
      <c r="A41" t="s">
        <v>13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13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13</v>
      </c>
      <c r="B43" t="s">
        <v>282</v>
      </c>
      <c r="C43" t="s">
        <v>200</v>
      </c>
      <c r="D43" t="s">
        <v>283</v>
      </c>
      <c r="E43" t="s">
        <v>201</v>
      </c>
      <c r="F43">
        <v>258248.25466037399</v>
      </c>
      <c r="G43">
        <v>230377.47912190299</v>
      </c>
      <c r="H43">
        <v>325539.184815004</v>
      </c>
      <c r="I43">
        <v>261367.14506110901</v>
      </c>
      <c r="J43">
        <v>151226.776853883</v>
      </c>
      <c r="K43">
        <v>147978.42872680901</v>
      </c>
      <c r="L43">
        <v>217812.45480301901</v>
      </c>
      <c r="M43">
        <v>273058.03202280798</v>
      </c>
      <c r="N43">
        <v>319758.160280229</v>
      </c>
      <c r="O43">
        <v>313084.61270265601</v>
      </c>
      <c r="P43">
        <v>337000.15241709002</v>
      </c>
      <c r="Q43">
        <v>572622.84670795104</v>
      </c>
      <c r="R43">
        <v>447854.15637608699</v>
      </c>
      <c r="S43">
        <v>373124.64002516301</v>
      </c>
      <c r="T43">
        <v>445819.76990453899</v>
      </c>
      <c r="U43">
        <v>450718.76856827101</v>
      </c>
      <c r="V43">
        <v>603000.13519118901</v>
      </c>
      <c r="W43">
        <v>584644.49508123705</v>
      </c>
      <c r="X43">
        <v>779026.57601697801</v>
      </c>
      <c r="Y43">
        <v>686101.79240749194</v>
      </c>
      <c r="Z43">
        <v>914979.276194209</v>
      </c>
      <c r="AA43">
        <v>1178387.98650509</v>
      </c>
      <c r="AB43">
        <v>1348802.04035684</v>
      </c>
      <c r="AC43">
        <v>1411759.31332461</v>
      </c>
      <c r="AD43">
        <v>1395064.3839630999</v>
      </c>
      <c r="AE43">
        <v>1148211.05970491</v>
      </c>
    </row>
    <row r="44" spans="1:31" x14ac:dyDescent="0.3">
      <c r="A44" t="s">
        <v>13</v>
      </c>
      <c r="B44" t="s">
        <v>284</v>
      </c>
      <c r="C44" t="s">
        <v>200</v>
      </c>
      <c r="D44" t="s">
        <v>285</v>
      </c>
      <c r="E44" t="s">
        <v>201</v>
      </c>
      <c r="F44">
        <v>32995100</v>
      </c>
      <c r="G44">
        <v>32179500</v>
      </c>
      <c r="H44">
        <v>32209300</v>
      </c>
      <c r="I44">
        <v>31841800</v>
      </c>
      <c r="J44">
        <v>28757400</v>
      </c>
      <c r="K44">
        <v>29538500</v>
      </c>
      <c r="L44">
        <v>27383900</v>
      </c>
      <c r="M44">
        <v>24475300</v>
      </c>
      <c r="N44">
        <v>23910500</v>
      </c>
      <c r="O44">
        <v>22763100</v>
      </c>
      <c r="P44">
        <v>21673700</v>
      </c>
      <c r="Q44">
        <v>22286200</v>
      </c>
      <c r="R44">
        <v>21441700</v>
      </c>
      <c r="S44">
        <v>20890900</v>
      </c>
      <c r="T44">
        <v>18897800</v>
      </c>
      <c r="U44">
        <v>16955900</v>
      </c>
      <c r="V44">
        <v>18221700</v>
      </c>
      <c r="W44">
        <v>17595400</v>
      </c>
      <c r="X44">
        <v>18898500</v>
      </c>
      <c r="Y44">
        <v>18675500</v>
      </c>
      <c r="Z44">
        <v>20578000</v>
      </c>
      <c r="AA44">
        <v>22139200</v>
      </c>
      <c r="AB44">
        <v>22841500</v>
      </c>
      <c r="AC44">
        <v>23353000</v>
      </c>
      <c r="AD44">
        <v>22388600</v>
      </c>
      <c r="AE44">
        <v>21740500</v>
      </c>
    </row>
    <row r="45" spans="1:31" x14ac:dyDescent="0.3">
      <c r="A45" t="s">
        <v>13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13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13</v>
      </c>
      <c r="B47" t="s">
        <v>290</v>
      </c>
      <c r="C47" t="s">
        <v>200</v>
      </c>
      <c r="D47" t="s">
        <v>291</v>
      </c>
      <c r="E47" t="s">
        <v>201</v>
      </c>
      <c r="F47">
        <v>18010800</v>
      </c>
      <c r="G47">
        <v>19482700</v>
      </c>
      <c r="H47">
        <v>17719500</v>
      </c>
      <c r="I47">
        <v>17365100</v>
      </c>
      <c r="J47">
        <v>18113000</v>
      </c>
      <c r="K47">
        <v>15944200</v>
      </c>
      <c r="L47">
        <v>15600800</v>
      </c>
      <c r="M47">
        <v>14628500</v>
      </c>
      <c r="N47">
        <v>13283900</v>
      </c>
      <c r="O47">
        <v>12027700</v>
      </c>
      <c r="P47">
        <v>11449700</v>
      </c>
      <c r="Q47">
        <v>10900500</v>
      </c>
      <c r="R47">
        <v>10517700</v>
      </c>
      <c r="S47">
        <v>9866200</v>
      </c>
      <c r="T47">
        <v>10322300</v>
      </c>
      <c r="U47">
        <v>10085100</v>
      </c>
      <c r="V47">
        <v>9800900</v>
      </c>
      <c r="W47">
        <v>10115800</v>
      </c>
      <c r="X47">
        <v>10830600</v>
      </c>
      <c r="Y47">
        <v>11141200</v>
      </c>
      <c r="Z47">
        <v>10223200</v>
      </c>
      <c r="AA47">
        <v>10830400</v>
      </c>
      <c r="AB47">
        <v>11124100</v>
      </c>
      <c r="AC47">
        <v>11457700</v>
      </c>
      <c r="AD47">
        <v>12189300</v>
      </c>
      <c r="AE47">
        <v>12892200</v>
      </c>
    </row>
    <row r="48" spans="1:31" x14ac:dyDescent="0.3">
      <c r="A48" t="s">
        <v>13</v>
      </c>
      <c r="B48" t="s">
        <v>292</v>
      </c>
      <c r="C48" t="s">
        <v>200</v>
      </c>
      <c r="D48" t="s">
        <v>293</v>
      </c>
      <c r="E48" t="s">
        <v>201</v>
      </c>
      <c r="F48">
        <v>21998200</v>
      </c>
      <c r="G48">
        <v>23420700</v>
      </c>
      <c r="H48">
        <v>21410300</v>
      </c>
      <c r="I48">
        <v>21250600</v>
      </c>
      <c r="J48">
        <v>21880800</v>
      </c>
      <c r="K48">
        <v>19370000</v>
      </c>
      <c r="L48">
        <v>18787800</v>
      </c>
      <c r="M48">
        <v>18017100</v>
      </c>
      <c r="N48">
        <v>16494600</v>
      </c>
      <c r="O48">
        <v>15466800</v>
      </c>
      <c r="P48">
        <v>14897400</v>
      </c>
      <c r="Q48">
        <v>14188500</v>
      </c>
      <c r="R48">
        <v>13545400</v>
      </c>
      <c r="S48">
        <v>12788900</v>
      </c>
      <c r="T48">
        <v>13641500</v>
      </c>
      <c r="U48">
        <v>13912700</v>
      </c>
      <c r="V48">
        <v>13958100</v>
      </c>
      <c r="W48">
        <v>14286600</v>
      </c>
      <c r="X48">
        <v>15620100</v>
      </c>
      <c r="Y48">
        <v>15658700</v>
      </c>
      <c r="Z48">
        <v>14303100</v>
      </c>
      <c r="AA48">
        <v>14792100</v>
      </c>
      <c r="AB48">
        <v>15264600</v>
      </c>
      <c r="AC48">
        <v>14958400</v>
      </c>
      <c r="AD48">
        <v>15818100</v>
      </c>
      <c r="AE48">
        <v>16453700</v>
      </c>
    </row>
    <row r="49" spans="1:31" x14ac:dyDescent="0.3">
      <c r="A49" t="s">
        <v>13</v>
      </c>
      <c r="B49" t="s">
        <v>294</v>
      </c>
      <c r="C49" t="s">
        <v>200</v>
      </c>
      <c r="D49" t="s">
        <v>295</v>
      </c>
      <c r="E49" t="s">
        <v>201</v>
      </c>
      <c r="F49">
        <v>2123800</v>
      </c>
      <c r="G49">
        <v>1986800</v>
      </c>
      <c r="H49">
        <v>1796100</v>
      </c>
      <c r="I49">
        <v>1812800</v>
      </c>
      <c r="J49">
        <v>1676100</v>
      </c>
      <c r="K49">
        <v>1447600</v>
      </c>
      <c r="L49">
        <v>1514400</v>
      </c>
      <c r="M49">
        <v>1467300</v>
      </c>
      <c r="N49">
        <v>1495900</v>
      </c>
      <c r="O49">
        <v>1540800</v>
      </c>
      <c r="P49">
        <v>1673100</v>
      </c>
      <c r="Q49">
        <v>1637300</v>
      </c>
      <c r="R49">
        <v>1517300</v>
      </c>
      <c r="S49">
        <v>1500300</v>
      </c>
      <c r="T49">
        <v>1827400</v>
      </c>
      <c r="U49">
        <v>1776300</v>
      </c>
      <c r="V49">
        <v>1601500</v>
      </c>
      <c r="W49">
        <v>1659800</v>
      </c>
      <c r="X49">
        <v>2035900</v>
      </c>
      <c r="Y49">
        <v>1893800</v>
      </c>
      <c r="Z49">
        <v>1771700</v>
      </c>
      <c r="AA49">
        <v>1634300</v>
      </c>
      <c r="AB49">
        <v>1576500</v>
      </c>
      <c r="AC49">
        <v>1458800</v>
      </c>
      <c r="AD49">
        <v>1635000</v>
      </c>
      <c r="AE49">
        <v>1773800</v>
      </c>
    </row>
    <row r="50" spans="1:31" x14ac:dyDescent="0.3">
      <c r="A50" t="s">
        <v>13</v>
      </c>
      <c r="B50" t="s">
        <v>296</v>
      </c>
      <c r="C50" t="s">
        <v>200</v>
      </c>
      <c r="D50" t="s">
        <v>297</v>
      </c>
      <c r="E50" t="s">
        <v>201</v>
      </c>
      <c r="F50">
        <v>1863600</v>
      </c>
      <c r="G50">
        <v>1951200</v>
      </c>
      <c r="H50">
        <v>1894700</v>
      </c>
      <c r="I50">
        <v>2072700</v>
      </c>
      <c r="J50">
        <v>2091700</v>
      </c>
      <c r="K50">
        <v>1978200</v>
      </c>
      <c r="L50">
        <v>1672600</v>
      </c>
      <c r="M50">
        <v>1921300</v>
      </c>
      <c r="N50">
        <v>1714800</v>
      </c>
      <c r="O50">
        <v>1898300</v>
      </c>
      <c r="P50">
        <v>1774600</v>
      </c>
      <c r="Q50">
        <v>1650700</v>
      </c>
      <c r="R50">
        <v>1510400</v>
      </c>
      <c r="S50">
        <v>1422400</v>
      </c>
      <c r="T50">
        <v>1491800</v>
      </c>
      <c r="U50">
        <v>2051300</v>
      </c>
      <c r="V50">
        <v>2555700</v>
      </c>
      <c r="W50">
        <v>2511000</v>
      </c>
      <c r="X50">
        <v>2753600</v>
      </c>
      <c r="Y50">
        <v>2623700</v>
      </c>
      <c r="Z50">
        <v>2308200</v>
      </c>
      <c r="AA50">
        <v>2327400</v>
      </c>
      <c r="AB50">
        <v>2564000</v>
      </c>
      <c r="AC50">
        <v>2041900</v>
      </c>
      <c r="AD50">
        <v>1993800</v>
      </c>
      <c r="AE50">
        <v>1787700</v>
      </c>
    </row>
    <row r="51" spans="1:31" x14ac:dyDescent="0.3">
      <c r="A51" t="s">
        <v>13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13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13</v>
      </c>
      <c r="B53" t="s">
        <v>302</v>
      </c>
      <c r="C53" t="s">
        <v>200</v>
      </c>
      <c r="D53" t="s">
        <v>303</v>
      </c>
      <c r="E53" t="s">
        <v>201</v>
      </c>
      <c r="F53">
        <v>1293121.57390444</v>
      </c>
      <c r="G53">
        <v>1176192.0629751601</v>
      </c>
      <c r="H53">
        <v>1412844.46184715</v>
      </c>
      <c r="I53">
        <v>1133021.75216922</v>
      </c>
      <c r="J53">
        <v>1023071.18864921</v>
      </c>
      <c r="K53">
        <v>1261331.8334737101</v>
      </c>
      <c r="L53">
        <v>1424096.8519045301</v>
      </c>
      <c r="M53">
        <v>1182256.9877823901</v>
      </c>
      <c r="N53">
        <v>1193972.28497779</v>
      </c>
      <c r="O53">
        <v>1224304.96486599</v>
      </c>
      <c r="P53">
        <v>952043.77722712595</v>
      </c>
      <c r="Q53">
        <v>1108874.3416267801</v>
      </c>
      <c r="R53">
        <v>645621.99102324201</v>
      </c>
      <c r="S53">
        <v>756557.82372159697</v>
      </c>
      <c r="T53">
        <v>466112.111244742</v>
      </c>
      <c r="U53">
        <v>319506.815078785</v>
      </c>
      <c r="V53">
        <v>285523.89909294603</v>
      </c>
      <c r="W53">
        <v>171223.61625099799</v>
      </c>
      <c r="X53">
        <v>348978.26622224302</v>
      </c>
      <c r="Y53">
        <v>290542.52464333002</v>
      </c>
      <c r="Z53">
        <v>435258.128392288</v>
      </c>
      <c r="AA53">
        <v>411799.81837540801</v>
      </c>
      <c r="AB53">
        <v>413301.55807052198</v>
      </c>
      <c r="AC53">
        <v>554643.116279679</v>
      </c>
      <c r="AD53">
        <v>563233.25075847795</v>
      </c>
      <c r="AE53">
        <v>320710.49497521302</v>
      </c>
    </row>
    <row r="54" spans="1:31" x14ac:dyDescent="0.3">
      <c r="A54" t="s">
        <v>13</v>
      </c>
      <c r="B54" t="s">
        <v>304</v>
      </c>
      <c r="C54" t="s">
        <v>200</v>
      </c>
      <c r="D54" t="s">
        <v>305</v>
      </c>
      <c r="E54" t="s">
        <v>201</v>
      </c>
      <c r="F54">
        <v>1951905.8233078001</v>
      </c>
      <c r="G54">
        <v>1928384.4994063501</v>
      </c>
      <c r="H54">
        <v>2184674.3547459501</v>
      </c>
      <c r="I54">
        <v>1850646.4151319601</v>
      </c>
      <c r="J54">
        <v>1888388.4933265201</v>
      </c>
      <c r="K54">
        <v>2095998.18188934</v>
      </c>
      <c r="L54">
        <v>2140636.4920680802</v>
      </c>
      <c r="M54">
        <v>1700235.6560933399</v>
      </c>
      <c r="N54">
        <v>1918482.84492613</v>
      </c>
      <c r="O54">
        <v>2168477.06442382</v>
      </c>
      <c r="P54">
        <v>1786899.4517928101</v>
      </c>
      <c r="Q54">
        <v>1828064.6488950099</v>
      </c>
      <c r="R54">
        <v>1273777.56986142</v>
      </c>
      <c r="S54">
        <v>1611979.1759236699</v>
      </c>
      <c r="T54">
        <v>1061310.38522337</v>
      </c>
      <c r="U54">
        <v>780885.62386203499</v>
      </c>
      <c r="V54">
        <v>676040.96497076005</v>
      </c>
      <c r="W54">
        <v>487177.77469822898</v>
      </c>
      <c r="X54">
        <v>802314.92325523205</v>
      </c>
      <c r="Y54">
        <v>775996.64514508401</v>
      </c>
      <c r="Z54">
        <v>888449.47517025901</v>
      </c>
      <c r="AA54">
        <v>863758.28034800605</v>
      </c>
      <c r="AB54">
        <v>924881.99615237501</v>
      </c>
      <c r="AC54">
        <v>1073011.2417047301</v>
      </c>
      <c r="AD54">
        <v>1010100.0936705699</v>
      </c>
      <c r="AE54">
        <v>774255.43140656303</v>
      </c>
    </row>
    <row r="55" spans="1:31" x14ac:dyDescent="0.3">
      <c r="A55" t="s">
        <v>13</v>
      </c>
      <c r="B55" t="s">
        <v>306</v>
      </c>
      <c r="C55" t="s">
        <v>200</v>
      </c>
      <c r="D55" t="s">
        <v>307</v>
      </c>
      <c r="E55" t="s">
        <v>201</v>
      </c>
      <c r="F55">
        <v>658784.249403361</v>
      </c>
      <c r="G55">
        <v>752192.43643119303</v>
      </c>
      <c r="H55">
        <v>771829.89289880195</v>
      </c>
      <c r="I55">
        <v>717624.66296273097</v>
      </c>
      <c r="J55">
        <v>865317.30467730598</v>
      </c>
      <c r="K55">
        <v>834666.34841563203</v>
      </c>
      <c r="L55">
        <v>716539.64016354596</v>
      </c>
      <c r="M55">
        <v>517978.66831094702</v>
      </c>
      <c r="N55">
        <v>724510.55994834704</v>
      </c>
      <c r="O55">
        <v>944172.09955783701</v>
      </c>
      <c r="P55">
        <v>834855.67456568405</v>
      </c>
      <c r="Q55">
        <v>719190.30726822605</v>
      </c>
      <c r="R55">
        <v>628155.578838179</v>
      </c>
      <c r="S55">
        <v>855421.35220207099</v>
      </c>
      <c r="T55">
        <v>595198.27397862403</v>
      </c>
      <c r="U55">
        <v>461378.80878325098</v>
      </c>
      <c r="V55">
        <v>390517.06587781297</v>
      </c>
      <c r="W55">
        <v>315954.15844723</v>
      </c>
      <c r="X55">
        <v>453336.65703299001</v>
      </c>
      <c r="Y55">
        <v>485454.12050175399</v>
      </c>
      <c r="Z55">
        <v>453191.34677797102</v>
      </c>
      <c r="AA55">
        <v>451958.46197259799</v>
      </c>
      <c r="AB55">
        <v>511580.43808185298</v>
      </c>
      <c r="AC55">
        <v>518368.12542505498</v>
      </c>
      <c r="AD55">
        <v>446866.84291209502</v>
      </c>
      <c r="AE55">
        <v>453544.93643135001</v>
      </c>
    </row>
    <row r="56" spans="1:31" x14ac:dyDescent="0.3">
      <c r="A56" t="s">
        <v>13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13</v>
      </c>
      <c r="B57" t="s">
        <v>310</v>
      </c>
      <c r="C57" t="s">
        <v>200</v>
      </c>
      <c r="D57" t="s">
        <v>311</v>
      </c>
      <c r="E57" t="s">
        <v>201</v>
      </c>
      <c r="F57">
        <v>60269300</v>
      </c>
      <c r="G57">
        <v>60917100</v>
      </c>
      <c r="H57">
        <v>58436200</v>
      </c>
      <c r="I57">
        <v>57731100</v>
      </c>
      <c r="J57">
        <v>54915100</v>
      </c>
      <c r="K57">
        <v>53376300</v>
      </c>
      <c r="L57">
        <v>50289500</v>
      </c>
      <c r="M57">
        <v>46205600</v>
      </c>
      <c r="N57">
        <v>43580000</v>
      </c>
      <c r="O57">
        <v>41193100</v>
      </c>
      <c r="P57">
        <v>40877500</v>
      </c>
      <c r="Q57">
        <v>40065400</v>
      </c>
      <c r="R57">
        <v>38064500</v>
      </c>
      <c r="S57">
        <v>36853300</v>
      </c>
      <c r="T57">
        <v>35522100</v>
      </c>
      <c r="U57">
        <v>33959800</v>
      </c>
      <c r="V57">
        <v>34772800</v>
      </c>
      <c r="W57">
        <v>34452000</v>
      </c>
      <c r="X57">
        <v>37493400</v>
      </c>
      <c r="Y57">
        <v>38248600</v>
      </c>
      <c r="Z57">
        <v>39225000</v>
      </c>
      <c r="AA57">
        <v>40906400</v>
      </c>
      <c r="AB57">
        <v>42026400</v>
      </c>
      <c r="AC57">
        <v>43416000</v>
      </c>
      <c r="AD57">
        <v>43819600</v>
      </c>
      <c r="AE57">
        <v>44046900</v>
      </c>
    </row>
    <row r="58" spans="1:31" x14ac:dyDescent="0.3">
      <c r="A58" t="s">
        <v>13</v>
      </c>
      <c r="B58" t="s">
        <v>312</v>
      </c>
      <c r="C58" t="s">
        <v>200</v>
      </c>
      <c r="D58" t="s">
        <v>313</v>
      </c>
      <c r="E58" t="s">
        <v>201</v>
      </c>
      <c r="F58">
        <v>60269300</v>
      </c>
      <c r="G58">
        <v>60917100</v>
      </c>
      <c r="H58">
        <v>58436200</v>
      </c>
      <c r="I58">
        <v>57731100</v>
      </c>
      <c r="J58">
        <v>54915100</v>
      </c>
      <c r="K58">
        <v>53376300</v>
      </c>
      <c r="L58">
        <v>50289500</v>
      </c>
      <c r="M58">
        <v>46205600</v>
      </c>
      <c r="N58">
        <v>43580000</v>
      </c>
      <c r="O58">
        <v>41193100</v>
      </c>
      <c r="P58">
        <v>40877500</v>
      </c>
      <c r="Q58">
        <v>40065400</v>
      </c>
      <c r="R58">
        <v>38064500</v>
      </c>
      <c r="S58">
        <v>36853300</v>
      </c>
      <c r="T58">
        <v>35522100</v>
      </c>
      <c r="U58">
        <v>33959800</v>
      </c>
      <c r="V58">
        <v>34772800</v>
      </c>
      <c r="W58">
        <v>34452000</v>
      </c>
      <c r="X58">
        <v>37493400</v>
      </c>
      <c r="Y58">
        <v>38248600</v>
      </c>
      <c r="Z58">
        <v>39225000</v>
      </c>
      <c r="AA58">
        <v>40906400</v>
      </c>
      <c r="AB58">
        <v>42026400</v>
      </c>
      <c r="AC58">
        <v>43416000</v>
      </c>
      <c r="AD58">
        <v>43819600</v>
      </c>
      <c r="AE58">
        <v>44046900</v>
      </c>
    </row>
    <row r="59" spans="1:31" x14ac:dyDescent="0.3">
      <c r="A59" t="s">
        <v>13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15</v>
      </c>
      <c r="B2" t="s">
        <v>197</v>
      </c>
      <c r="C2" t="s">
        <v>200</v>
      </c>
      <c r="D2" t="s">
        <v>198</v>
      </c>
      <c r="E2" t="s">
        <v>201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15</v>
      </c>
      <c r="B3" t="s">
        <v>202</v>
      </c>
      <c r="C3" t="s">
        <v>200</v>
      </c>
      <c r="D3" t="s">
        <v>203</v>
      </c>
      <c r="E3" t="s">
        <v>201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15</v>
      </c>
      <c r="B4" t="s">
        <v>204</v>
      </c>
      <c r="C4" t="s">
        <v>200</v>
      </c>
      <c r="D4" t="s">
        <v>205</v>
      </c>
      <c r="E4" t="s">
        <v>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15</v>
      </c>
      <c r="B5" t="s">
        <v>206</v>
      </c>
      <c r="C5" t="s">
        <v>200</v>
      </c>
      <c r="D5" t="s">
        <v>207</v>
      </c>
      <c r="E5" t="s">
        <v>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15</v>
      </c>
      <c r="B6" t="s">
        <v>208</v>
      </c>
      <c r="C6" t="s">
        <v>200</v>
      </c>
      <c r="D6" t="s">
        <v>209</v>
      </c>
      <c r="E6" t="s">
        <v>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15</v>
      </c>
      <c r="B7" t="s">
        <v>210</v>
      </c>
      <c r="C7" t="s">
        <v>200</v>
      </c>
      <c r="D7" t="s">
        <v>211</v>
      </c>
      <c r="E7" t="s">
        <v>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15</v>
      </c>
      <c r="B8" t="s">
        <v>212</v>
      </c>
      <c r="C8" t="s">
        <v>200</v>
      </c>
      <c r="D8" t="s">
        <v>213</v>
      </c>
      <c r="E8" t="s">
        <v>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15</v>
      </c>
      <c r="B9" t="s">
        <v>214</v>
      </c>
      <c r="C9" t="s">
        <v>200</v>
      </c>
      <c r="D9" t="s">
        <v>215</v>
      </c>
      <c r="E9" t="s">
        <v>201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15</v>
      </c>
      <c r="B10" t="s">
        <v>216</v>
      </c>
      <c r="C10" t="s">
        <v>200</v>
      </c>
      <c r="D10" t="s">
        <v>217</v>
      </c>
      <c r="E10" t="s">
        <v>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15</v>
      </c>
      <c r="B11" t="s">
        <v>218</v>
      </c>
      <c r="C11" t="s">
        <v>200</v>
      </c>
      <c r="D11" t="s">
        <v>219</v>
      </c>
      <c r="E11" t="s">
        <v>201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15</v>
      </c>
      <c r="B12" t="s">
        <v>220</v>
      </c>
      <c r="C12" t="s">
        <v>200</v>
      </c>
      <c r="D12" t="s">
        <v>221</v>
      </c>
      <c r="E12" t="s">
        <v>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15</v>
      </c>
      <c r="B13" t="s">
        <v>222</v>
      </c>
      <c r="C13" t="s">
        <v>200</v>
      </c>
      <c r="D13" t="s">
        <v>223</v>
      </c>
      <c r="E13" t="s">
        <v>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15</v>
      </c>
      <c r="B14" t="s">
        <v>224</v>
      </c>
      <c r="C14" t="s">
        <v>200</v>
      </c>
      <c r="D14" t="s">
        <v>225</v>
      </c>
      <c r="E14" t="s">
        <v>201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15</v>
      </c>
      <c r="B15" t="s">
        <v>226</v>
      </c>
      <c r="C15" t="s">
        <v>200</v>
      </c>
      <c r="D15" t="s">
        <v>227</v>
      </c>
      <c r="E15" t="s">
        <v>201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15</v>
      </c>
      <c r="B16" t="s">
        <v>228</v>
      </c>
      <c r="C16" t="s">
        <v>200</v>
      </c>
      <c r="D16" t="s">
        <v>229</v>
      </c>
      <c r="E16" t="s">
        <v>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15</v>
      </c>
      <c r="B17" t="s">
        <v>230</v>
      </c>
      <c r="C17" t="s">
        <v>200</v>
      </c>
      <c r="D17" t="s">
        <v>231</v>
      </c>
      <c r="E17" t="s">
        <v>201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15</v>
      </c>
      <c r="B18" t="s">
        <v>232</v>
      </c>
      <c r="C18" t="s">
        <v>200</v>
      </c>
      <c r="D18" t="s">
        <v>233</v>
      </c>
      <c r="E18" t="s">
        <v>201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15</v>
      </c>
      <c r="B19" t="s">
        <v>234</v>
      </c>
      <c r="C19" t="s">
        <v>200</v>
      </c>
      <c r="D19" t="s">
        <v>235</v>
      </c>
      <c r="E19" t="s">
        <v>201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15</v>
      </c>
      <c r="B20" t="s">
        <v>236</v>
      </c>
      <c r="C20" t="s">
        <v>200</v>
      </c>
      <c r="D20" t="s">
        <v>237</v>
      </c>
      <c r="E20" t="s">
        <v>201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15</v>
      </c>
      <c r="B21" t="s">
        <v>238</v>
      </c>
      <c r="C21" t="s">
        <v>200</v>
      </c>
      <c r="D21" t="s">
        <v>239</v>
      </c>
      <c r="E21" t="s">
        <v>201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15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15</v>
      </c>
      <c r="B23" t="s">
        <v>242</v>
      </c>
      <c r="C23" t="s">
        <v>200</v>
      </c>
      <c r="D23" t="s">
        <v>243</v>
      </c>
      <c r="E23" t="s">
        <v>201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15</v>
      </c>
      <c r="B24" t="s">
        <v>244</v>
      </c>
      <c r="C24" t="s">
        <v>200</v>
      </c>
      <c r="D24" t="s">
        <v>245</v>
      </c>
      <c r="E24" t="s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15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15</v>
      </c>
      <c r="B26" t="s">
        <v>248</v>
      </c>
      <c r="C26" t="s">
        <v>200</v>
      </c>
      <c r="D26" t="s">
        <v>249</v>
      </c>
      <c r="E26" t="s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15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15</v>
      </c>
      <c r="B28" t="s">
        <v>252</v>
      </c>
      <c r="C28" t="s">
        <v>200</v>
      </c>
      <c r="D28" t="s">
        <v>253</v>
      </c>
      <c r="E28" t="s">
        <v>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15</v>
      </c>
      <c r="B29" t="s">
        <v>254</v>
      </c>
      <c r="C29" t="s">
        <v>200</v>
      </c>
      <c r="D29" t="s">
        <v>255</v>
      </c>
      <c r="E29" t="s">
        <v>201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15</v>
      </c>
      <c r="B30" t="s">
        <v>256</v>
      </c>
      <c r="C30" t="s">
        <v>200</v>
      </c>
      <c r="D30" t="s">
        <v>257</v>
      </c>
      <c r="E30" t="s">
        <v>201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15</v>
      </c>
      <c r="B31" t="s">
        <v>258</v>
      </c>
      <c r="C31" t="s">
        <v>200</v>
      </c>
      <c r="D31" t="s">
        <v>259</v>
      </c>
      <c r="E31" t="s">
        <v>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15</v>
      </c>
      <c r="B32" t="s">
        <v>260</v>
      </c>
      <c r="C32" t="s">
        <v>200</v>
      </c>
      <c r="D32" t="s">
        <v>261</v>
      </c>
      <c r="E32" t="s">
        <v>201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15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15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15</v>
      </c>
      <c r="B35" t="s">
        <v>266</v>
      </c>
      <c r="C35" t="s">
        <v>200</v>
      </c>
      <c r="D35" t="s">
        <v>267</v>
      </c>
      <c r="E35" t="s">
        <v>201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15</v>
      </c>
      <c r="B36" t="s">
        <v>268</v>
      </c>
      <c r="C36" t="s">
        <v>200</v>
      </c>
      <c r="D36" t="s">
        <v>269</v>
      </c>
      <c r="E36" t="s">
        <v>201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15</v>
      </c>
      <c r="B37" t="s">
        <v>270</v>
      </c>
      <c r="C37" t="s">
        <v>200</v>
      </c>
      <c r="D37" t="s">
        <v>271</v>
      </c>
      <c r="E37" t="s">
        <v>201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15</v>
      </c>
      <c r="B38" t="s">
        <v>272</v>
      </c>
      <c r="C38" t="s">
        <v>200</v>
      </c>
      <c r="D38" t="s">
        <v>273</v>
      </c>
      <c r="E38" t="s">
        <v>201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15</v>
      </c>
      <c r="B39" t="s">
        <v>274</v>
      </c>
      <c r="C39" t="s">
        <v>200</v>
      </c>
      <c r="D39" t="s">
        <v>275</v>
      </c>
      <c r="E39" t="s">
        <v>201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15</v>
      </c>
      <c r="B40" t="s">
        <v>276</v>
      </c>
      <c r="C40" t="s">
        <v>200</v>
      </c>
      <c r="D40" t="s">
        <v>277</v>
      </c>
      <c r="E40" t="s">
        <v>201</v>
      </c>
      <c r="F40">
        <v>30559800</v>
      </c>
      <c r="G40">
        <v>33870400</v>
      </c>
      <c r="H40">
        <v>31242000</v>
      </c>
      <c r="I40">
        <v>26555800</v>
      </c>
      <c r="J40">
        <v>26154100</v>
      </c>
      <c r="K40">
        <v>26254600</v>
      </c>
      <c r="L40">
        <v>25122200</v>
      </c>
      <c r="M40">
        <v>24125500</v>
      </c>
      <c r="N40">
        <v>23845100</v>
      </c>
      <c r="O40">
        <v>24503000</v>
      </c>
      <c r="P40">
        <v>24436200</v>
      </c>
      <c r="Q40">
        <v>24790000</v>
      </c>
      <c r="R40">
        <v>22854300</v>
      </c>
      <c r="S40">
        <v>21964700</v>
      </c>
      <c r="T40">
        <v>17797400</v>
      </c>
      <c r="U40">
        <v>17368600</v>
      </c>
      <c r="V40">
        <v>18503200</v>
      </c>
      <c r="W40">
        <v>18766500</v>
      </c>
      <c r="X40">
        <v>20760200</v>
      </c>
      <c r="Y40">
        <v>20958300</v>
      </c>
      <c r="Z40">
        <v>21105300</v>
      </c>
      <c r="AA40">
        <v>21794100</v>
      </c>
      <c r="AB40">
        <v>22128700</v>
      </c>
      <c r="AC40">
        <v>21050200</v>
      </c>
      <c r="AD40">
        <v>22092700</v>
      </c>
      <c r="AE40">
        <v>20585200</v>
      </c>
      <c r="AF40">
        <v>0</v>
      </c>
    </row>
    <row r="41" spans="1:32" x14ac:dyDescent="0.3">
      <c r="A41" t="s">
        <v>15</v>
      </c>
      <c r="B41" t="s">
        <v>278</v>
      </c>
      <c r="C41" t="s">
        <v>200</v>
      </c>
      <c r="D41" t="s">
        <v>279</v>
      </c>
      <c r="E41" t="s">
        <v>201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15</v>
      </c>
      <c r="B42" t="s">
        <v>280</v>
      </c>
      <c r="C42" t="s">
        <v>200</v>
      </c>
      <c r="D42" t="s">
        <v>281</v>
      </c>
      <c r="E42" t="s">
        <v>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15</v>
      </c>
      <c r="B43" t="s">
        <v>282</v>
      </c>
      <c r="C43" t="s">
        <v>200</v>
      </c>
      <c r="D43" t="s">
        <v>283</v>
      </c>
      <c r="E43" t="s">
        <v>201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15</v>
      </c>
      <c r="B44" t="s">
        <v>284</v>
      </c>
      <c r="C44" t="s">
        <v>200</v>
      </c>
      <c r="D44" t="s">
        <v>285</v>
      </c>
      <c r="E44" t="s">
        <v>201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">
      <c r="A45" t="s">
        <v>15</v>
      </c>
      <c r="B45" t="s">
        <v>286</v>
      </c>
      <c r="C45" t="s">
        <v>200</v>
      </c>
      <c r="D45" t="s">
        <v>287</v>
      </c>
      <c r="E45" t="s">
        <v>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15</v>
      </c>
      <c r="B46" t="s">
        <v>288</v>
      </c>
      <c r="C46" t="s">
        <v>200</v>
      </c>
      <c r="D46" t="s">
        <v>289</v>
      </c>
      <c r="E46" t="s">
        <v>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15</v>
      </c>
      <c r="B47" t="s">
        <v>290</v>
      </c>
      <c r="C47" t="s">
        <v>200</v>
      </c>
      <c r="D47" t="s">
        <v>291</v>
      </c>
      <c r="E47" t="s">
        <v>201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15</v>
      </c>
      <c r="B48" t="s">
        <v>292</v>
      </c>
      <c r="C48" t="s">
        <v>200</v>
      </c>
      <c r="D48" t="s">
        <v>293</v>
      </c>
      <c r="E48" t="s">
        <v>201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15</v>
      </c>
      <c r="B49" t="s">
        <v>294</v>
      </c>
      <c r="C49" t="s">
        <v>200</v>
      </c>
      <c r="D49" t="s">
        <v>295</v>
      </c>
      <c r="E49" t="s">
        <v>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15</v>
      </c>
      <c r="B50" t="s">
        <v>296</v>
      </c>
      <c r="C50" t="s">
        <v>200</v>
      </c>
      <c r="D50" t="s">
        <v>297</v>
      </c>
      <c r="E50" t="s">
        <v>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15</v>
      </c>
      <c r="B51" t="s">
        <v>298</v>
      </c>
      <c r="C51" t="s">
        <v>200</v>
      </c>
      <c r="D51" t="s">
        <v>299</v>
      </c>
      <c r="E51" t="s">
        <v>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15</v>
      </c>
      <c r="B52" t="s">
        <v>300</v>
      </c>
      <c r="C52" t="s">
        <v>200</v>
      </c>
      <c r="D52" t="s">
        <v>301</v>
      </c>
      <c r="E52" t="s">
        <v>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15</v>
      </c>
      <c r="B53" t="s">
        <v>302</v>
      </c>
      <c r="C53" t="s">
        <v>200</v>
      </c>
      <c r="D53" t="s">
        <v>303</v>
      </c>
      <c r="E53" t="s">
        <v>201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15</v>
      </c>
      <c r="B54" t="s">
        <v>304</v>
      </c>
      <c r="C54" t="s">
        <v>200</v>
      </c>
      <c r="D54" t="s">
        <v>305</v>
      </c>
      <c r="E54" t="s">
        <v>201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15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15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15</v>
      </c>
      <c r="B57" t="s">
        <v>310</v>
      </c>
      <c r="C57" t="s">
        <v>200</v>
      </c>
      <c r="D57" t="s">
        <v>311</v>
      </c>
      <c r="E57" t="s">
        <v>201</v>
      </c>
      <c r="F57">
        <v>30559800</v>
      </c>
      <c r="G57">
        <v>33870400</v>
      </c>
      <c r="H57">
        <v>31242000</v>
      </c>
      <c r="I57">
        <v>26555800</v>
      </c>
      <c r="J57">
        <v>26154100</v>
      </c>
      <c r="K57">
        <v>26254600</v>
      </c>
      <c r="L57">
        <v>25122200</v>
      </c>
      <c r="M57">
        <v>24125500</v>
      </c>
      <c r="N57">
        <v>23845100</v>
      </c>
      <c r="O57">
        <v>24503000</v>
      </c>
      <c r="P57">
        <v>24436200</v>
      </c>
      <c r="Q57">
        <v>24790000</v>
      </c>
      <c r="R57">
        <v>22854300</v>
      </c>
      <c r="S57">
        <v>21964700</v>
      </c>
      <c r="T57">
        <v>17797400</v>
      </c>
      <c r="U57">
        <v>17368600</v>
      </c>
      <c r="V57">
        <v>18503200</v>
      </c>
      <c r="W57">
        <v>18766500</v>
      </c>
      <c r="X57">
        <v>20760200</v>
      </c>
      <c r="Y57">
        <v>20958300</v>
      </c>
      <c r="Z57">
        <v>21105300</v>
      </c>
      <c r="AA57">
        <v>21794100</v>
      </c>
      <c r="AB57">
        <v>22128700</v>
      </c>
      <c r="AC57">
        <v>21050200</v>
      </c>
      <c r="AD57">
        <v>22092700</v>
      </c>
      <c r="AE57">
        <v>20585200</v>
      </c>
      <c r="AF57">
        <v>0</v>
      </c>
    </row>
    <row r="58" spans="1:32" x14ac:dyDescent="0.3">
      <c r="A58" t="s">
        <v>15</v>
      </c>
      <c r="B58" t="s">
        <v>312</v>
      </c>
      <c r="C58" t="s">
        <v>200</v>
      </c>
      <c r="D58" t="s">
        <v>313</v>
      </c>
      <c r="E58" t="s">
        <v>201</v>
      </c>
      <c r="F58">
        <v>30559800</v>
      </c>
      <c r="G58">
        <v>33870400</v>
      </c>
      <c r="H58">
        <v>31242000</v>
      </c>
      <c r="I58">
        <v>26555800</v>
      </c>
      <c r="J58">
        <v>26154100</v>
      </c>
      <c r="K58">
        <v>26254600</v>
      </c>
      <c r="L58">
        <v>25122200</v>
      </c>
      <c r="M58">
        <v>24125500</v>
      </c>
      <c r="N58">
        <v>23845100</v>
      </c>
      <c r="O58">
        <v>24503000</v>
      </c>
      <c r="P58">
        <v>24436200</v>
      </c>
      <c r="Q58">
        <v>24790000</v>
      </c>
      <c r="R58">
        <v>22854300</v>
      </c>
      <c r="S58">
        <v>21964700</v>
      </c>
      <c r="T58">
        <v>17797400</v>
      </c>
      <c r="U58">
        <v>17368600</v>
      </c>
      <c r="V58">
        <v>18503200</v>
      </c>
      <c r="W58">
        <v>18766500</v>
      </c>
      <c r="X58">
        <v>20760200</v>
      </c>
      <c r="Y58">
        <v>20958300</v>
      </c>
      <c r="Z58">
        <v>21105300</v>
      </c>
      <c r="AA58">
        <v>21794100</v>
      </c>
      <c r="AB58">
        <v>22128700</v>
      </c>
      <c r="AC58">
        <v>21050200</v>
      </c>
      <c r="AD58">
        <v>22092700</v>
      </c>
      <c r="AE58">
        <v>20585200</v>
      </c>
      <c r="AF58">
        <v>0</v>
      </c>
    </row>
    <row r="59" spans="1:32" x14ac:dyDescent="0.3">
      <c r="A59" t="s">
        <v>15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17</v>
      </c>
      <c r="B2" t="s">
        <v>197</v>
      </c>
      <c r="C2" t="s">
        <v>200</v>
      </c>
      <c r="D2" t="s">
        <v>198</v>
      </c>
      <c r="E2" t="s">
        <v>201</v>
      </c>
      <c r="F2">
        <v>175900</v>
      </c>
      <c r="G2">
        <v>164700</v>
      </c>
      <c r="H2">
        <v>154900</v>
      </c>
      <c r="I2">
        <v>154300</v>
      </c>
      <c r="J2">
        <v>138000</v>
      </c>
      <c r="K2">
        <v>145900</v>
      </c>
      <c r="L2">
        <v>150900</v>
      </c>
      <c r="M2">
        <v>149400</v>
      </c>
      <c r="N2">
        <v>141000</v>
      </c>
      <c r="O2">
        <v>138000</v>
      </c>
      <c r="P2">
        <v>148300</v>
      </c>
      <c r="Q2">
        <v>145500</v>
      </c>
      <c r="R2">
        <v>148800</v>
      </c>
      <c r="S2">
        <v>143200</v>
      </c>
      <c r="T2">
        <v>135300</v>
      </c>
      <c r="U2">
        <v>134500</v>
      </c>
      <c r="V2">
        <v>134500</v>
      </c>
      <c r="W2">
        <v>138600</v>
      </c>
      <c r="X2">
        <v>129800</v>
      </c>
      <c r="Y2">
        <v>134500</v>
      </c>
      <c r="Z2">
        <v>139800</v>
      </c>
      <c r="AA2">
        <v>163200</v>
      </c>
      <c r="AB2">
        <v>188400</v>
      </c>
      <c r="AC2">
        <v>198300</v>
      </c>
      <c r="AD2">
        <v>190300</v>
      </c>
      <c r="AE2">
        <v>181100</v>
      </c>
    </row>
    <row r="3" spans="1:32" x14ac:dyDescent="0.3">
      <c r="A3" t="s">
        <v>17</v>
      </c>
      <c r="B3" t="s">
        <v>202</v>
      </c>
      <c r="C3" t="s">
        <v>200</v>
      </c>
      <c r="D3" t="s">
        <v>203</v>
      </c>
      <c r="E3" t="s">
        <v>201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17</v>
      </c>
      <c r="B4" t="s">
        <v>204</v>
      </c>
      <c r="C4" t="s">
        <v>200</v>
      </c>
      <c r="D4" t="s">
        <v>205</v>
      </c>
      <c r="E4" t="s">
        <v>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17</v>
      </c>
      <c r="B5" t="s">
        <v>206</v>
      </c>
      <c r="C5" t="s">
        <v>200</v>
      </c>
      <c r="D5" t="s">
        <v>207</v>
      </c>
      <c r="E5" t="s">
        <v>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17</v>
      </c>
      <c r="B6" t="s">
        <v>208</v>
      </c>
      <c r="C6" t="s">
        <v>200</v>
      </c>
      <c r="D6" t="s">
        <v>209</v>
      </c>
      <c r="E6" t="s">
        <v>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17</v>
      </c>
      <c r="B7" t="s">
        <v>210</v>
      </c>
      <c r="C7" t="s">
        <v>200</v>
      </c>
      <c r="D7" t="s">
        <v>211</v>
      </c>
      <c r="E7" t="s">
        <v>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17</v>
      </c>
      <c r="B8" t="s">
        <v>212</v>
      </c>
      <c r="C8" t="s">
        <v>200</v>
      </c>
      <c r="D8" t="s">
        <v>213</v>
      </c>
      <c r="E8" t="s">
        <v>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17</v>
      </c>
      <c r="B9" t="s">
        <v>214</v>
      </c>
      <c r="C9" t="s">
        <v>200</v>
      </c>
      <c r="D9" t="s">
        <v>215</v>
      </c>
      <c r="E9" t="s">
        <v>201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17</v>
      </c>
      <c r="B10" t="s">
        <v>216</v>
      </c>
      <c r="C10" t="s">
        <v>200</v>
      </c>
      <c r="D10" t="s">
        <v>217</v>
      </c>
      <c r="E10" t="s">
        <v>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17</v>
      </c>
      <c r="B11" t="s">
        <v>218</v>
      </c>
      <c r="C11" t="s">
        <v>200</v>
      </c>
      <c r="D11" t="s">
        <v>219</v>
      </c>
      <c r="E11" t="s">
        <v>201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17</v>
      </c>
      <c r="B12" t="s">
        <v>220</v>
      </c>
      <c r="C12" t="s">
        <v>200</v>
      </c>
      <c r="D12" t="s">
        <v>221</v>
      </c>
      <c r="E12" t="s">
        <v>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17</v>
      </c>
      <c r="B13" t="s">
        <v>222</v>
      </c>
      <c r="C13" t="s">
        <v>200</v>
      </c>
      <c r="D13" t="s">
        <v>223</v>
      </c>
      <c r="E13" t="s">
        <v>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17</v>
      </c>
      <c r="B14" t="s">
        <v>224</v>
      </c>
      <c r="C14" t="s">
        <v>200</v>
      </c>
      <c r="D14" t="s">
        <v>225</v>
      </c>
      <c r="E14" t="s">
        <v>201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17</v>
      </c>
      <c r="B15" t="s">
        <v>226</v>
      </c>
      <c r="C15" t="s">
        <v>200</v>
      </c>
      <c r="D15" t="s">
        <v>227</v>
      </c>
      <c r="E15" t="s">
        <v>201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17</v>
      </c>
      <c r="B16" t="s">
        <v>228</v>
      </c>
      <c r="C16" t="s">
        <v>200</v>
      </c>
      <c r="D16" t="s">
        <v>229</v>
      </c>
      <c r="E16" t="s">
        <v>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17</v>
      </c>
      <c r="B17" t="s">
        <v>230</v>
      </c>
      <c r="C17" t="s">
        <v>200</v>
      </c>
      <c r="D17" t="s">
        <v>231</v>
      </c>
      <c r="E17" t="s">
        <v>201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17</v>
      </c>
      <c r="B18" t="s">
        <v>232</v>
      </c>
      <c r="C18" t="s">
        <v>200</v>
      </c>
      <c r="D18" t="s">
        <v>233</v>
      </c>
      <c r="E18" t="s">
        <v>201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17</v>
      </c>
      <c r="B19" t="s">
        <v>234</v>
      </c>
      <c r="C19" t="s">
        <v>200</v>
      </c>
      <c r="D19" t="s">
        <v>235</v>
      </c>
      <c r="E19" t="s">
        <v>201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17</v>
      </c>
      <c r="B20" t="s">
        <v>236</v>
      </c>
      <c r="C20" t="s">
        <v>200</v>
      </c>
      <c r="D20" t="s">
        <v>237</v>
      </c>
      <c r="E20" t="s">
        <v>201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17</v>
      </c>
      <c r="B21" t="s">
        <v>238</v>
      </c>
      <c r="C21" t="s">
        <v>200</v>
      </c>
      <c r="D21" t="s">
        <v>239</v>
      </c>
      <c r="E21" t="s">
        <v>201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17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17</v>
      </c>
      <c r="B23" t="s">
        <v>242</v>
      </c>
      <c r="C23" t="s">
        <v>200</v>
      </c>
      <c r="D23" t="s">
        <v>243</v>
      </c>
      <c r="E23" t="s">
        <v>201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17</v>
      </c>
      <c r="B24" t="s">
        <v>244</v>
      </c>
      <c r="C24" t="s">
        <v>200</v>
      </c>
      <c r="D24" t="s">
        <v>245</v>
      </c>
      <c r="E24" t="s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17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17</v>
      </c>
      <c r="B26" t="s">
        <v>248</v>
      </c>
      <c r="C26" t="s">
        <v>200</v>
      </c>
      <c r="D26" t="s">
        <v>249</v>
      </c>
      <c r="E26" t="s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17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17</v>
      </c>
      <c r="B28" t="s">
        <v>252</v>
      </c>
      <c r="C28" t="s">
        <v>200</v>
      </c>
      <c r="D28" t="s">
        <v>253</v>
      </c>
      <c r="E28" t="s">
        <v>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17</v>
      </c>
      <c r="B29" t="s">
        <v>254</v>
      </c>
      <c r="C29" t="s">
        <v>200</v>
      </c>
      <c r="D29" t="s">
        <v>255</v>
      </c>
      <c r="E29" t="s">
        <v>201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17</v>
      </c>
      <c r="B30" t="s">
        <v>256</v>
      </c>
      <c r="C30" t="s">
        <v>200</v>
      </c>
      <c r="D30" t="s">
        <v>257</v>
      </c>
      <c r="E30" t="s">
        <v>201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17</v>
      </c>
      <c r="B31" t="s">
        <v>258</v>
      </c>
      <c r="C31" t="s">
        <v>200</v>
      </c>
      <c r="D31" t="s">
        <v>259</v>
      </c>
      <c r="E31" t="s">
        <v>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17</v>
      </c>
      <c r="B32" t="s">
        <v>260</v>
      </c>
      <c r="C32" t="s">
        <v>200</v>
      </c>
      <c r="D32" t="s">
        <v>261</v>
      </c>
      <c r="E32" t="s">
        <v>201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17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17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17</v>
      </c>
      <c r="B35" t="s">
        <v>266</v>
      </c>
      <c r="C35" t="s">
        <v>200</v>
      </c>
      <c r="D35" t="s">
        <v>267</v>
      </c>
      <c r="E35" t="s">
        <v>201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17</v>
      </c>
      <c r="B36" t="s">
        <v>268</v>
      </c>
      <c r="C36" t="s">
        <v>200</v>
      </c>
      <c r="D36" t="s">
        <v>269</v>
      </c>
      <c r="E36" t="s">
        <v>201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17</v>
      </c>
      <c r="B37" t="s">
        <v>270</v>
      </c>
      <c r="C37" t="s">
        <v>200</v>
      </c>
      <c r="D37" t="s">
        <v>271</v>
      </c>
      <c r="E37" t="s">
        <v>201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17</v>
      </c>
      <c r="B38" t="s">
        <v>272</v>
      </c>
      <c r="C38" t="s">
        <v>200</v>
      </c>
      <c r="D38" t="s">
        <v>273</v>
      </c>
      <c r="E38" t="s">
        <v>201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17</v>
      </c>
      <c r="B39" t="s">
        <v>274</v>
      </c>
      <c r="C39" t="s">
        <v>200</v>
      </c>
      <c r="D39" t="s">
        <v>275</v>
      </c>
      <c r="E39" t="s">
        <v>201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17</v>
      </c>
      <c r="B40" t="s">
        <v>276</v>
      </c>
      <c r="C40" t="s">
        <v>200</v>
      </c>
      <c r="D40" t="s">
        <v>277</v>
      </c>
      <c r="E40" t="s">
        <v>201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17</v>
      </c>
      <c r="B41" t="s">
        <v>278</v>
      </c>
      <c r="C41" t="s">
        <v>200</v>
      </c>
      <c r="D41" t="s">
        <v>279</v>
      </c>
      <c r="E41" t="s">
        <v>201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17</v>
      </c>
      <c r="B42" t="s">
        <v>280</v>
      </c>
      <c r="C42" t="s">
        <v>200</v>
      </c>
      <c r="D42" t="s">
        <v>281</v>
      </c>
      <c r="E42" t="s">
        <v>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17</v>
      </c>
      <c r="B43" t="s">
        <v>282</v>
      </c>
      <c r="C43" t="s">
        <v>200</v>
      </c>
      <c r="D43" t="s">
        <v>283</v>
      </c>
      <c r="E43" t="s">
        <v>201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17</v>
      </c>
      <c r="B44" t="s">
        <v>284</v>
      </c>
      <c r="C44" t="s">
        <v>200</v>
      </c>
      <c r="D44" t="s">
        <v>285</v>
      </c>
      <c r="E44" t="s">
        <v>201</v>
      </c>
      <c r="F44">
        <v>205400</v>
      </c>
      <c r="G44">
        <v>201200</v>
      </c>
      <c r="H44">
        <v>192900</v>
      </c>
      <c r="I44">
        <v>184100</v>
      </c>
      <c r="J44">
        <v>176900</v>
      </c>
      <c r="K44">
        <v>193200</v>
      </c>
      <c r="L44">
        <v>196500</v>
      </c>
      <c r="M44">
        <v>191500</v>
      </c>
      <c r="N44">
        <v>183300</v>
      </c>
      <c r="O44">
        <v>181900</v>
      </c>
      <c r="P44">
        <v>195300</v>
      </c>
      <c r="Q44">
        <v>199900</v>
      </c>
      <c r="R44">
        <v>197900</v>
      </c>
      <c r="S44">
        <v>186100</v>
      </c>
      <c r="T44">
        <v>170700</v>
      </c>
      <c r="U44">
        <v>169100</v>
      </c>
      <c r="V44">
        <v>165900</v>
      </c>
      <c r="W44">
        <v>170900</v>
      </c>
      <c r="X44">
        <v>169100</v>
      </c>
      <c r="Y44">
        <v>177400</v>
      </c>
      <c r="Z44">
        <v>186800</v>
      </c>
      <c r="AA44">
        <v>206900</v>
      </c>
      <c r="AB44">
        <v>235200</v>
      </c>
      <c r="AC44">
        <v>250200</v>
      </c>
      <c r="AD44">
        <v>242700</v>
      </c>
      <c r="AE44">
        <v>235100</v>
      </c>
    </row>
    <row r="45" spans="1:32" x14ac:dyDescent="0.3">
      <c r="A45" t="s">
        <v>17</v>
      </c>
      <c r="B45" t="s">
        <v>286</v>
      </c>
      <c r="C45" t="s">
        <v>200</v>
      </c>
      <c r="D45" t="s">
        <v>287</v>
      </c>
      <c r="E45" t="s">
        <v>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17</v>
      </c>
      <c r="B46" t="s">
        <v>288</v>
      </c>
      <c r="C46" t="s">
        <v>200</v>
      </c>
      <c r="D46" t="s">
        <v>289</v>
      </c>
      <c r="E46" t="s">
        <v>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17</v>
      </c>
      <c r="B47" t="s">
        <v>290</v>
      </c>
      <c r="C47" t="s">
        <v>200</v>
      </c>
      <c r="D47" t="s">
        <v>291</v>
      </c>
      <c r="E47" t="s">
        <v>201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17</v>
      </c>
      <c r="B48" t="s">
        <v>292</v>
      </c>
      <c r="C48" t="s">
        <v>200</v>
      </c>
      <c r="D48" t="s">
        <v>293</v>
      </c>
      <c r="E48" t="s">
        <v>201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17</v>
      </c>
      <c r="B49" t="s">
        <v>294</v>
      </c>
      <c r="C49" t="s">
        <v>200</v>
      </c>
      <c r="D49" t="s">
        <v>295</v>
      </c>
      <c r="E49" t="s">
        <v>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17</v>
      </c>
      <c r="B50" t="s">
        <v>296</v>
      </c>
      <c r="C50" t="s">
        <v>200</v>
      </c>
      <c r="D50" t="s">
        <v>297</v>
      </c>
      <c r="E50" t="s">
        <v>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17</v>
      </c>
      <c r="B51" t="s">
        <v>298</v>
      </c>
      <c r="C51" t="s">
        <v>200</v>
      </c>
      <c r="D51" t="s">
        <v>299</v>
      </c>
      <c r="E51" t="s">
        <v>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17</v>
      </c>
      <c r="B52" t="s">
        <v>300</v>
      </c>
      <c r="C52" t="s">
        <v>200</v>
      </c>
      <c r="D52" t="s">
        <v>301</v>
      </c>
      <c r="E52" t="s">
        <v>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17</v>
      </c>
      <c r="B53" t="s">
        <v>302</v>
      </c>
      <c r="C53" t="s">
        <v>200</v>
      </c>
      <c r="D53" t="s">
        <v>303</v>
      </c>
      <c r="E53" t="s">
        <v>201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17</v>
      </c>
      <c r="B54" t="s">
        <v>304</v>
      </c>
      <c r="C54" t="s">
        <v>200</v>
      </c>
      <c r="D54" t="s">
        <v>305</v>
      </c>
      <c r="E54" t="s">
        <v>201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17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17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17</v>
      </c>
      <c r="B57" t="s">
        <v>310</v>
      </c>
      <c r="C57" t="s">
        <v>200</v>
      </c>
      <c r="D57" t="s">
        <v>311</v>
      </c>
      <c r="E57" t="s">
        <v>201</v>
      </c>
      <c r="F57">
        <v>205400</v>
      </c>
      <c r="G57">
        <v>201200</v>
      </c>
      <c r="H57">
        <v>192900</v>
      </c>
      <c r="I57">
        <v>184100</v>
      </c>
      <c r="J57">
        <v>176900</v>
      </c>
      <c r="K57">
        <v>193200</v>
      </c>
      <c r="L57">
        <v>196500</v>
      </c>
      <c r="M57">
        <v>191500</v>
      </c>
      <c r="N57">
        <v>183300</v>
      </c>
      <c r="O57">
        <v>181900</v>
      </c>
      <c r="P57">
        <v>195300</v>
      </c>
      <c r="Q57">
        <v>199900</v>
      </c>
      <c r="R57">
        <v>197900</v>
      </c>
      <c r="S57">
        <v>186100</v>
      </c>
      <c r="T57">
        <v>170700</v>
      </c>
      <c r="U57">
        <v>169100</v>
      </c>
      <c r="V57">
        <v>165900</v>
      </c>
      <c r="W57">
        <v>170900</v>
      </c>
      <c r="X57">
        <v>169100</v>
      </c>
      <c r="Y57">
        <v>177400</v>
      </c>
      <c r="Z57">
        <v>186800</v>
      </c>
      <c r="AA57">
        <v>206900</v>
      </c>
      <c r="AB57">
        <v>235200</v>
      </c>
      <c r="AC57">
        <v>250200</v>
      </c>
      <c r="AD57">
        <v>242700</v>
      </c>
      <c r="AE57">
        <v>235100</v>
      </c>
    </row>
    <row r="58" spans="1:32" x14ac:dyDescent="0.3">
      <c r="A58" t="s">
        <v>17</v>
      </c>
      <c r="B58" t="s">
        <v>312</v>
      </c>
      <c r="C58" t="s">
        <v>200</v>
      </c>
      <c r="D58" t="s">
        <v>313</v>
      </c>
      <c r="E58" t="s">
        <v>201</v>
      </c>
      <c r="F58">
        <v>205400</v>
      </c>
      <c r="G58">
        <v>201200</v>
      </c>
      <c r="H58">
        <v>192900</v>
      </c>
      <c r="I58">
        <v>184100</v>
      </c>
      <c r="J58">
        <v>176900</v>
      </c>
      <c r="K58">
        <v>193200</v>
      </c>
      <c r="L58">
        <v>196500</v>
      </c>
      <c r="M58">
        <v>191500</v>
      </c>
      <c r="N58">
        <v>183300</v>
      </c>
      <c r="O58">
        <v>181900</v>
      </c>
      <c r="P58">
        <v>195300</v>
      </c>
      <c r="Q58">
        <v>199900</v>
      </c>
      <c r="R58">
        <v>197900</v>
      </c>
      <c r="S58">
        <v>186100</v>
      </c>
      <c r="T58">
        <v>170700</v>
      </c>
      <c r="U58">
        <v>169100</v>
      </c>
      <c r="V58">
        <v>165900</v>
      </c>
      <c r="W58">
        <v>170900</v>
      </c>
      <c r="X58">
        <v>169100</v>
      </c>
      <c r="Y58">
        <v>177400</v>
      </c>
      <c r="Z58">
        <v>186800</v>
      </c>
      <c r="AA58">
        <v>206900</v>
      </c>
      <c r="AB58">
        <v>235200</v>
      </c>
      <c r="AC58">
        <v>250200</v>
      </c>
      <c r="AD58">
        <v>242700</v>
      </c>
      <c r="AE58">
        <v>235100</v>
      </c>
    </row>
    <row r="59" spans="1:32" x14ac:dyDescent="0.3">
      <c r="A59" t="s">
        <v>17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19</v>
      </c>
      <c r="B2" t="s">
        <v>197</v>
      </c>
      <c r="C2" t="s">
        <v>200</v>
      </c>
      <c r="D2" t="s">
        <v>198</v>
      </c>
      <c r="E2" t="s">
        <v>201</v>
      </c>
      <c r="F2">
        <v>23701.986921325599</v>
      </c>
      <c r="G2">
        <v>23445.0411788237</v>
      </c>
      <c r="H2">
        <v>23087.800680954599</v>
      </c>
      <c r="I2">
        <v>23321.098932931702</v>
      </c>
      <c r="J2">
        <v>23682.6979136318</v>
      </c>
      <c r="K2">
        <v>22619.499374936899</v>
      </c>
      <c r="L2">
        <v>19482.5774238374</v>
      </c>
      <c r="M2">
        <v>17385.772689633101</v>
      </c>
      <c r="N2">
        <v>17690.207178052398</v>
      </c>
      <c r="O2">
        <v>17693.609573559701</v>
      </c>
      <c r="P2">
        <v>18078.4838286618</v>
      </c>
      <c r="Q2">
        <v>19259.116497570601</v>
      </c>
      <c r="R2">
        <v>21556.061960169998</v>
      </c>
      <c r="S2">
        <v>18090.777195125</v>
      </c>
      <c r="T2">
        <v>17201.422645324899</v>
      </c>
      <c r="U2">
        <v>18514.5452638182</v>
      </c>
      <c r="V2">
        <v>16794.739781164801</v>
      </c>
      <c r="W2">
        <v>15435.999207115199</v>
      </c>
      <c r="X2">
        <v>15233.637833199</v>
      </c>
      <c r="Y2">
        <v>17038.853950807101</v>
      </c>
      <c r="Z2">
        <v>17306.882990646001</v>
      </c>
      <c r="AA2">
        <v>17183.177629836999</v>
      </c>
      <c r="AB2">
        <v>17595.7061708941</v>
      </c>
      <c r="AC2">
        <v>18024.187940088901</v>
      </c>
      <c r="AD2">
        <v>18792.551349453399</v>
      </c>
      <c r="AE2">
        <v>22724.052680686102</v>
      </c>
      <c r="AF2">
        <v>5143.1755216823103</v>
      </c>
    </row>
    <row r="3" spans="1:32" x14ac:dyDescent="0.3">
      <c r="A3" t="s">
        <v>19</v>
      </c>
      <c r="B3" t="s">
        <v>202</v>
      </c>
      <c r="C3" t="s">
        <v>200</v>
      </c>
      <c r="D3" t="s">
        <v>203</v>
      </c>
      <c r="E3" t="s">
        <v>201</v>
      </c>
      <c r="F3">
        <v>21000</v>
      </c>
      <c r="G3">
        <v>20300</v>
      </c>
      <c r="H3">
        <v>20000</v>
      </c>
      <c r="I3">
        <v>22400</v>
      </c>
      <c r="J3">
        <v>23600</v>
      </c>
      <c r="K3">
        <v>22300</v>
      </c>
      <c r="L3">
        <v>23100</v>
      </c>
      <c r="M3">
        <v>15000</v>
      </c>
      <c r="N3">
        <v>12100</v>
      </c>
      <c r="O3">
        <v>11300</v>
      </c>
      <c r="P3">
        <v>13000</v>
      </c>
      <c r="Q3">
        <v>8300</v>
      </c>
      <c r="R3">
        <v>8600</v>
      </c>
      <c r="S3">
        <v>6500</v>
      </c>
      <c r="T3">
        <v>5600</v>
      </c>
      <c r="U3">
        <v>4600</v>
      </c>
      <c r="V3">
        <v>4200</v>
      </c>
      <c r="W3">
        <v>3900</v>
      </c>
      <c r="X3">
        <v>4500</v>
      </c>
      <c r="Y3">
        <v>4600</v>
      </c>
      <c r="Z3">
        <v>5100</v>
      </c>
      <c r="AA3">
        <v>5300</v>
      </c>
      <c r="AB3">
        <v>4700</v>
      </c>
      <c r="AC3">
        <v>4700</v>
      </c>
      <c r="AD3">
        <v>4200</v>
      </c>
      <c r="AE3">
        <v>3600</v>
      </c>
      <c r="AF3">
        <v>3400</v>
      </c>
    </row>
    <row r="4" spans="1:32" x14ac:dyDescent="0.3">
      <c r="A4" t="s">
        <v>19</v>
      </c>
      <c r="B4" t="s">
        <v>204</v>
      </c>
      <c r="C4" t="s">
        <v>200</v>
      </c>
      <c r="D4" t="s">
        <v>205</v>
      </c>
      <c r="E4" t="s">
        <v>201</v>
      </c>
      <c r="F4">
        <v>9591200</v>
      </c>
      <c r="G4">
        <v>10216000</v>
      </c>
      <c r="H4">
        <v>10751100</v>
      </c>
      <c r="I4">
        <v>10970300</v>
      </c>
      <c r="J4">
        <v>10531300</v>
      </c>
      <c r="K4">
        <v>10725200</v>
      </c>
      <c r="L4">
        <v>10924700</v>
      </c>
      <c r="M4">
        <v>10963000</v>
      </c>
      <c r="N4">
        <v>11044500</v>
      </c>
      <c r="O4">
        <v>11121600</v>
      </c>
      <c r="P4">
        <v>11945900</v>
      </c>
      <c r="Q4">
        <v>12602700</v>
      </c>
      <c r="R4">
        <v>13309000</v>
      </c>
      <c r="S4">
        <v>13332500</v>
      </c>
      <c r="T4">
        <v>11907500</v>
      </c>
      <c r="U4">
        <v>11601400</v>
      </c>
      <c r="V4">
        <v>11812000</v>
      </c>
      <c r="W4">
        <v>11815800</v>
      </c>
      <c r="X4">
        <v>12293800</v>
      </c>
      <c r="Y4">
        <v>13063100</v>
      </c>
      <c r="Z4">
        <v>13510500</v>
      </c>
      <c r="AA4">
        <v>13312400</v>
      </c>
      <c r="AB4">
        <v>13493700</v>
      </c>
      <c r="AC4">
        <v>14050600</v>
      </c>
      <c r="AD4">
        <v>13727700</v>
      </c>
      <c r="AE4">
        <v>13651800</v>
      </c>
      <c r="AF4">
        <v>12407398.193089699</v>
      </c>
    </row>
    <row r="5" spans="1:32" x14ac:dyDescent="0.3">
      <c r="A5" t="s">
        <v>19</v>
      </c>
      <c r="B5" t="s">
        <v>206</v>
      </c>
      <c r="C5" t="s">
        <v>200</v>
      </c>
      <c r="D5" t="s">
        <v>207</v>
      </c>
      <c r="E5" t="s">
        <v>201</v>
      </c>
      <c r="F5">
        <v>268700</v>
      </c>
      <c r="G5">
        <v>275000</v>
      </c>
      <c r="H5">
        <v>287400</v>
      </c>
      <c r="I5">
        <v>292700</v>
      </c>
      <c r="J5">
        <v>301500</v>
      </c>
      <c r="K5">
        <v>291800</v>
      </c>
      <c r="L5">
        <v>285900</v>
      </c>
      <c r="M5">
        <v>273800</v>
      </c>
      <c r="N5">
        <v>333000</v>
      </c>
      <c r="O5">
        <v>308000</v>
      </c>
      <c r="P5">
        <v>315700</v>
      </c>
      <c r="Q5">
        <v>343200</v>
      </c>
      <c r="R5">
        <v>324700</v>
      </c>
      <c r="S5">
        <v>300000</v>
      </c>
      <c r="T5">
        <v>273600</v>
      </c>
      <c r="U5">
        <v>264000</v>
      </c>
      <c r="V5">
        <v>255100</v>
      </c>
      <c r="W5">
        <v>245500</v>
      </c>
      <c r="X5">
        <v>246100</v>
      </c>
      <c r="Y5">
        <v>246900</v>
      </c>
      <c r="Z5">
        <v>255500</v>
      </c>
      <c r="AA5">
        <v>258200</v>
      </c>
      <c r="AB5">
        <v>284400</v>
      </c>
      <c r="AC5">
        <v>301600</v>
      </c>
      <c r="AD5">
        <v>307600</v>
      </c>
      <c r="AE5">
        <v>302800</v>
      </c>
      <c r="AF5">
        <v>274479.22039220098</v>
      </c>
    </row>
    <row r="6" spans="1:32" x14ac:dyDescent="0.3">
      <c r="A6" t="s">
        <v>19</v>
      </c>
      <c r="B6" t="s">
        <v>208</v>
      </c>
      <c r="C6" t="s">
        <v>200</v>
      </c>
      <c r="D6" t="s">
        <v>209</v>
      </c>
      <c r="E6" t="s">
        <v>201</v>
      </c>
      <c r="F6">
        <v>62866.189532503297</v>
      </c>
      <c r="G6">
        <v>64655.152978559803</v>
      </c>
      <c r="H6">
        <v>64012.794635428603</v>
      </c>
      <c r="I6">
        <v>61977.886410484803</v>
      </c>
      <c r="J6">
        <v>59884.481199371701</v>
      </c>
      <c r="K6">
        <v>58977.691910342997</v>
      </c>
      <c r="L6">
        <v>55647.767847194104</v>
      </c>
      <c r="M6">
        <v>54224.020061470903</v>
      </c>
      <c r="N6">
        <v>46056.560989903403</v>
      </c>
      <c r="O6">
        <v>43146.906606718301</v>
      </c>
      <c r="P6">
        <v>39928.555593427503</v>
      </c>
      <c r="Q6">
        <v>38485.511476565698</v>
      </c>
      <c r="R6">
        <v>44344.815680183499</v>
      </c>
      <c r="S6">
        <v>48351.547791469697</v>
      </c>
      <c r="T6">
        <v>39983.129152413298</v>
      </c>
      <c r="U6">
        <v>37474.574552452199</v>
      </c>
      <c r="V6">
        <v>45821.170187610303</v>
      </c>
      <c r="W6">
        <v>44896.835238757303</v>
      </c>
      <c r="X6">
        <v>44875.413035753299</v>
      </c>
      <c r="Y6">
        <v>51544.367007144399</v>
      </c>
      <c r="Z6">
        <v>52505.330081627399</v>
      </c>
      <c r="AA6">
        <v>50648.507805843401</v>
      </c>
      <c r="AB6">
        <v>55625.838262136502</v>
      </c>
      <c r="AC6">
        <v>60342.949743634097</v>
      </c>
      <c r="AD6">
        <v>58848.024523557302</v>
      </c>
      <c r="AE6">
        <v>47142.819672716098</v>
      </c>
      <c r="AF6">
        <v>36349.124290027001</v>
      </c>
    </row>
    <row r="7" spans="1:32" x14ac:dyDescent="0.3">
      <c r="A7" t="s">
        <v>19</v>
      </c>
      <c r="B7" t="s">
        <v>210</v>
      </c>
      <c r="C7" t="s">
        <v>200</v>
      </c>
      <c r="D7" t="s">
        <v>211</v>
      </c>
      <c r="E7" t="s">
        <v>201</v>
      </c>
      <c r="F7">
        <v>102156.89461749401</v>
      </c>
      <c r="G7">
        <v>106234.899537381</v>
      </c>
      <c r="H7">
        <v>110330.338749492</v>
      </c>
      <c r="I7">
        <v>113992.32728666101</v>
      </c>
      <c r="J7">
        <v>113283.636870791</v>
      </c>
      <c r="K7">
        <v>110227.402723739</v>
      </c>
      <c r="L7">
        <v>111478.35885736599</v>
      </c>
      <c r="M7">
        <v>108339.045654455</v>
      </c>
      <c r="N7">
        <v>113056.42487789399</v>
      </c>
      <c r="O7">
        <v>113017.829911885</v>
      </c>
      <c r="P7">
        <v>111861.468511835</v>
      </c>
      <c r="Q7">
        <v>112658.798705746</v>
      </c>
      <c r="R7">
        <v>106594.519498635</v>
      </c>
      <c r="S7">
        <v>109626.20987657001</v>
      </c>
      <c r="T7">
        <v>103419.22194020799</v>
      </c>
      <c r="U7">
        <v>102123.143715496</v>
      </c>
      <c r="V7">
        <v>91956.857845863895</v>
      </c>
      <c r="W7">
        <v>81941.270542084894</v>
      </c>
      <c r="X7">
        <v>74013.755566401596</v>
      </c>
      <c r="Y7">
        <v>76066.321304322802</v>
      </c>
      <c r="Z7">
        <v>74059.2533810553</v>
      </c>
      <c r="AA7">
        <v>75808.933094679902</v>
      </c>
      <c r="AB7">
        <v>80690.172770867706</v>
      </c>
      <c r="AC7">
        <v>85126.355100054701</v>
      </c>
      <c r="AD7">
        <v>82282.1177511805</v>
      </c>
      <c r="AE7">
        <v>86854.7260820683</v>
      </c>
      <c r="AF7">
        <v>79346.896994733906</v>
      </c>
    </row>
    <row r="8" spans="1:32" x14ac:dyDescent="0.3">
      <c r="A8" t="s">
        <v>19</v>
      </c>
      <c r="B8" t="s">
        <v>212</v>
      </c>
      <c r="C8" t="s">
        <v>200</v>
      </c>
      <c r="D8" t="s">
        <v>213</v>
      </c>
      <c r="E8" t="s">
        <v>201</v>
      </c>
      <c r="F8">
        <v>86100</v>
      </c>
      <c r="G8">
        <v>78900</v>
      </c>
      <c r="H8">
        <v>77600</v>
      </c>
      <c r="I8">
        <v>66800</v>
      </c>
      <c r="J8">
        <v>52300</v>
      </c>
      <c r="K8">
        <v>46100</v>
      </c>
      <c r="L8">
        <v>47400</v>
      </c>
      <c r="M8">
        <v>47100</v>
      </c>
      <c r="N8">
        <v>47100</v>
      </c>
      <c r="O8">
        <v>47400</v>
      </c>
      <c r="P8">
        <v>52600</v>
      </c>
      <c r="Q8">
        <v>58400</v>
      </c>
      <c r="R8">
        <v>59200</v>
      </c>
      <c r="S8">
        <v>61600</v>
      </c>
      <c r="T8">
        <v>58600</v>
      </c>
      <c r="U8">
        <v>58800</v>
      </c>
      <c r="V8">
        <v>57100</v>
      </c>
      <c r="W8">
        <v>53300</v>
      </c>
      <c r="X8">
        <v>52900</v>
      </c>
      <c r="Y8">
        <v>51200</v>
      </c>
      <c r="Z8">
        <v>51600</v>
      </c>
      <c r="AA8">
        <v>52400</v>
      </c>
      <c r="AB8">
        <v>52700</v>
      </c>
      <c r="AC8">
        <v>54300</v>
      </c>
      <c r="AD8">
        <v>53500</v>
      </c>
      <c r="AE8">
        <v>50900</v>
      </c>
      <c r="AF8">
        <v>22139.904798822001</v>
      </c>
    </row>
    <row r="9" spans="1:32" x14ac:dyDescent="0.3">
      <c r="A9" t="s">
        <v>19</v>
      </c>
      <c r="B9" t="s">
        <v>214</v>
      </c>
      <c r="C9" t="s">
        <v>200</v>
      </c>
      <c r="D9" t="s">
        <v>215</v>
      </c>
      <c r="E9" t="s">
        <v>201</v>
      </c>
      <c r="F9">
        <v>1243202.9453849001</v>
      </c>
      <c r="G9">
        <v>1285461.4310955501</v>
      </c>
      <c r="H9">
        <v>1263330.1684290599</v>
      </c>
      <c r="I9">
        <v>1208958.6123596299</v>
      </c>
      <c r="J9">
        <v>1202500.6452895501</v>
      </c>
      <c r="K9">
        <v>1068857.70354225</v>
      </c>
      <c r="L9">
        <v>1170239.0839957199</v>
      </c>
      <c r="M9">
        <v>1176456.3778903801</v>
      </c>
      <c r="N9">
        <v>1152280.6606289099</v>
      </c>
      <c r="O9">
        <v>1126103.74455224</v>
      </c>
      <c r="P9">
        <v>1215632.27275043</v>
      </c>
      <c r="Q9">
        <v>1237002.34933086</v>
      </c>
      <c r="R9">
        <v>1414324.1251464901</v>
      </c>
      <c r="S9">
        <v>1475569.88187659</v>
      </c>
      <c r="T9">
        <v>1314881.5120776501</v>
      </c>
      <c r="U9">
        <v>1237822.7611972</v>
      </c>
      <c r="V9">
        <v>1264131.45432597</v>
      </c>
      <c r="W9">
        <v>1295791.4121297901</v>
      </c>
      <c r="X9">
        <v>1369158.7520899901</v>
      </c>
      <c r="Y9">
        <v>1466883.8422425899</v>
      </c>
      <c r="Z9">
        <v>1484682.8177037099</v>
      </c>
      <c r="AA9">
        <v>1497309.46172276</v>
      </c>
      <c r="AB9">
        <v>1592644.6772085901</v>
      </c>
      <c r="AC9">
        <v>1618697.0948057901</v>
      </c>
      <c r="AD9">
        <v>1576434.58328542</v>
      </c>
      <c r="AE9">
        <v>1577070.7158121699</v>
      </c>
      <c r="AF9">
        <v>1382426.0248658</v>
      </c>
    </row>
    <row r="10" spans="1:32" x14ac:dyDescent="0.3">
      <c r="A10" t="s">
        <v>19</v>
      </c>
      <c r="B10" t="s">
        <v>216</v>
      </c>
      <c r="C10" t="s">
        <v>200</v>
      </c>
      <c r="D10" t="s">
        <v>217</v>
      </c>
      <c r="E10" t="s">
        <v>201</v>
      </c>
      <c r="F10">
        <v>1747440.6455375</v>
      </c>
      <c r="G10">
        <v>1793006.8332456599</v>
      </c>
      <c r="H10">
        <v>1819851.70731146</v>
      </c>
      <c r="I10">
        <v>1856663.3968959399</v>
      </c>
      <c r="J10">
        <v>1787251.8170288</v>
      </c>
      <c r="K10">
        <v>1817872.5812457199</v>
      </c>
      <c r="L10">
        <v>1871318.0880249401</v>
      </c>
      <c r="M10">
        <v>1957815.2926024999</v>
      </c>
      <c r="N10">
        <v>1941062.2327912899</v>
      </c>
      <c r="O10">
        <v>1878876.27509746</v>
      </c>
      <c r="P10">
        <v>2023388.45710295</v>
      </c>
      <c r="Q10">
        <v>2175853.5105086602</v>
      </c>
      <c r="R10">
        <v>2343484.38302891</v>
      </c>
      <c r="S10">
        <v>2438965.6154336701</v>
      </c>
      <c r="T10">
        <v>2275617.1302040801</v>
      </c>
      <c r="U10">
        <v>2281996.3155840901</v>
      </c>
      <c r="V10">
        <v>2267082.6189556001</v>
      </c>
      <c r="W10">
        <v>2321772.6724883602</v>
      </c>
      <c r="X10">
        <v>2455579.8933559102</v>
      </c>
      <c r="Y10">
        <v>2554102.53694611</v>
      </c>
      <c r="Z10">
        <v>2624264.16489563</v>
      </c>
      <c r="AA10">
        <v>2590815.4276538799</v>
      </c>
      <c r="AB10">
        <v>2710946.51223853</v>
      </c>
      <c r="AC10">
        <v>2712265.5897530001</v>
      </c>
      <c r="AD10">
        <v>2616156.4513757899</v>
      </c>
      <c r="AE10">
        <v>2598290.78053706</v>
      </c>
      <c r="AF10">
        <v>2290347.5130522498</v>
      </c>
    </row>
    <row r="11" spans="1:32" x14ac:dyDescent="0.3">
      <c r="A11" t="s">
        <v>19</v>
      </c>
      <c r="B11" t="s">
        <v>218</v>
      </c>
      <c r="C11" t="s">
        <v>200</v>
      </c>
      <c r="D11" t="s">
        <v>219</v>
      </c>
      <c r="E11" t="s">
        <v>201</v>
      </c>
      <c r="F11">
        <v>504237.700152606</v>
      </c>
      <c r="G11">
        <v>507545.40215010801</v>
      </c>
      <c r="H11">
        <v>556521.538882397</v>
      </c>
      <c r="I11">
        <v>647704.78453631501</v>
      </c>
      <c r="J11">
        <v>584751.17173925298</v>
      </c>
      <c r="K11">
        <v>749014.87770347204</v>
      </c>
      <c r="L11">
        <v>701079.00402921904</v>
      </c>
      <c r="M11">
        <v>781358.91471211403</v>
      </c>
      <c r="N11">
        <v>788781.57216238603</v>
      </c>
      <c r="O11">
        <v>752772.53054521803</v>
      </c>
      <c r="P11">
        <v>807756.18435252097</v>
      </c>
      <c r="Q11">
        <v>938851.16117779596</v>
      </c>
      <c r="R11">
        <v>929160.25788242603</v>
      </c>
      <c r="S11">
        <v>963395.73355708504</v>
      </c>
      <c r="T11">
        <v>960735.61812642799</v>
      </c>
      <c r="U11">
        <v>1044173.55438688</v>
      </c>
      <c r="V11">
        <v>1002951.1646296401</v>
      </c>
      <c r="W11">
        <v>1025981.26035857</v>
      </c>
      <c r="X11">
        <v>1086421.1412659199</v>
      </c>
      <c r="Y11">
        <v>1087218.69470352</v>
      </c>
      <c r="Z11">
        <v>1139581.34719192</v>
      </c>
      <c r="AA11">
        <v>1093505.9659311101</v>
      </c>
      <c r="AB11">
        <v>1118301.8350299399</v>
      </c>
      <c r="AC11">
        <v>1093568.49494722</v>
      </c>
      <c r="AD11">
        <v>1039721.86809037</v>
      </c>
      <c r="AE11">
        <v>1021220.06472489</v>
      </c>
      <c r="AF11">
        <v>907921.48818645603</v>
      </c>
    </row>
    <row r="12" spans="1:32" x14ac:dyDescent="0.3">
      <c r="A12" t="s">
        <v>19</v>
      </c>
      <c r="B12" t="s">
        <v>220</v>
      </c>
      <c r="C12" t="s">
        <v>200</v>
      </c>
      <c r="D12" t="s">
        <v>221</v>
      </c>
      <c r="E12" t="s">
        <v>201</v>
      </c>
      <c r="F12">
        <v>482313.494787918</v>
      </c>
      <c r="G12">
        <v>506897.93418119702</v>
      </c>
      <c r="H12">
        <v>514488.62690002302</v>
      </c>
      <c r="I12">
        <v>524471.53465320298</v>
      </c>
      <c r="J12">
        <v>499891.26214764197</v>
      </c>
      <c r="K12">
        <v>488120.19182511797</v>
      </c>
      <c r="L12">
        <v>485703.212650979</v>
      </c>
      <c r="M12">
        <v>437655.15015827998</v>
      </c>
      <c r="N12">
        <v>440039.46376980998</v>
      </c>
      <c r="O12">
        <v>463317.74431094999</v>
      </c>
      <c r="P12">
        <v>472302.069086659</v>
      </c>
      <c r="Q12">
        <v>481114.65649355599</v>
      </c>
      <c r="R12">
        <v>497846.03470768197</v>
      </c>
      <c r="S12">
        <v>508185.24899088801</v>
      </c>
      <c r="T12">
        <v>470995.74802623899</v>
      </c>
      <c r="U12">
        <v>465841.22683595697</v>
      </c>
      <c r="V12">
        <v>463834.60928914399</v>
      </c>
      <c r="W12">
        <v>469658.01310496801</v>
      </c>
      <c r="X12">
        <v>495202.19440932199</v>
      </c>
      <c r="Y12">
        <v>548813.22337761801</v>
      </c>
      <c r="Z12">
        <v>564061.94373834995</v>
      </c>
      <c r="AA12">
        <v>570875.38178833399</v>
      </c>
      <c r="AB12">
        <v>570043.80864369101</v>
      </c>
      <c r="AC12">
        <v>602364.59502371005</v>
      </c>
      <c r="AD12">
        <v>579350.16599037696</v>
      </c>
      <c r="AE12">
        <v>565002.25243612798</v>
      </c>
      <c r="AF12">
        <v>500591.53130262397</v>
      </c>
    </row>
    <row r="13" spans="1:32" x14ac:dyDescent="0.3">
      <c r="A13" t="s">
        <v>19</v>
      </c>
      <c r="B13" t="s">
        <v>222</v>
      </c>
      <c r="C13" t="s">
        <v>200</v>
      </c>
      <c r="D13" t="s">
        <v>223</v>
      </c>
      <c r="E13" t="s">
        <v>201</v>
      </c>
      <c r="F13">
        <v>604115.21994157205</v>
      </c>
      <c r="G13">
        <v>624762.43710799702</v>
      </c>
      <c r="H13">
        <v>624485.13804769097</v>
      </c>
      <c r="I13">
        <v>600594.20243323105</v>
      </c>
      <c r="J13">
        <v>532918.07052568404</v>
      </c>
      <c r="K13">
        <v>535814.86718578497</v>
      </c>
      <c r="L13">
        <v>474532.03048669198</v>
      </c>
      <c r="M13">
        <v>476346.12788622302</v>
      </c>
      <c r="N13">
        <v>416561.74286969297</v>
      </c>
      <c r="O13">
        <v>466382.99294304597</v>
      </c>
      <c r="P13">
        <v>491007.880057503</v>
      </c>
      <c r="Q13">
        <v>513965.83659512998</v>
      </c>
      <c r="R13">
        <v>536433.30925902305</v>
      </c>
      <c r="S13">
        <v>550755.834123904</v>
      </c>
      <c r="T13">
        <v>532150.62994320795</v>
      </c>
      <c r="U13">
        <v>512475.13481494703</v>
      </c>
      <c r="V13">
        <v>508430.48409710301</v>
      </c>
      <c r="W13">
        <v>494919.30519933603</v>
      </c>
      <c r="X13">
        <v>497885.74416122801</v>
      </c>
      <c r="Y13">
        <v>534686.96338296402</v>
      </c>
      <c r="Z13">
        <v>536953.762075537</v>
      </c>
      <c r="AA13">
        <v>535566.16689679702</v>
      </c>
      <c r="AB13">
        <v>532019.35054103495</v>
      </c>
      <c r="AC13">
        <v>501452.56850303698</v>
      </c>
      <c r="AD13">
        <v>519226.447927906</v>
      </c>
      <c r="AE13">
        <v>477766.67279753101</v>
      </c>
      <c r="AF13">
        <v>413069.33367209602</v>
      </c>
    </row>
    <row r="14" spans="1:32" x14ac:dyDescent="0.3">
      <c r="A14" t="s">
        <v>19</v>
      </c>
      <c r="B14" t="s">
        <v>224</v>
      </c>
      <c r="C14" t="s">
        <v>200</v>
      </c>
      <c r="D14" t="s">
        <v>225</v>
      </c>
      <c r="E14" t="s">
        <v>201</v>
      </c>
      <c r="F14">
        <v>2851999.7226585099</v>
      </c>
      <c r="G14">
        <v>3057756.3451393498</v>
      </c>
      <c r="H14">
        <v>3247878.23338788</v>
      </c>
      <c r="I14">
        <v>3358988.8028966598</v>
      </c>
      <c r="J14">
        <v>3229446.38543494</v>
      </c>
      <c r="K14">
        <v>3383486.1800550902</v>
      </c>
      <c r="L14">
        <v>3438316.4429981001</v>
      </c>
      <c r="M14">
        <v>3436350.3758847299</v>
      </c>
      <c r="N14">
        <v>3365924.69635667</v>
      </c>
      <c r="O14">
        <v>3356596.5602977602</v>
      </c>
      <c r="P14">
        <v>3558587.8111063102</v>
      </c>
      <c r="Q14">
        <v>3767216.97756217</v>
      </c>
      <c r="R14">
        <v>3968574.3488597502</v>
      </c>
      <c r="S14">
        <v>3964345.21303637</v>
      </c>
      <c r="T14">
        <v>3395832.2047697799</v>
      </c>
      <c r="U14">
        <v>3117539.5396733098</v>
      </c>
      <c r="V14">
        <v>3202056.8452444798</v>
      </c>
      <c r="W14">
        <v>3110233.1213748101</v>
      </c>
      <c r="X14">
        <v>3087330.0316352402</v>
      </c>
      <c r="Y14">
        <v>3105167.0490399702</v>
      </c>
      <c r="Z14">
        <v>3140688.5768280099</v>
      </c>
      <c r="AA14">
        <v>3014162.6894357498</v>
      </c>
      <c r="AB14">
        <v>2964070.24419537</v>
      </c>
      <c r="AC14">
        <v>3094036.9799253601</v>
      </c>
      <c r="AD14">
        <v>2932138.6158397598</v>
      </c>
      <c r="AE14">
        <v>3061525.5739207501</v>
      </c>
      <c r="AF14">
        <v>2912694.4202942299</v>
      </c>
    </row>
    <row r="15" spans="1:32" x14ac:dyDescent="0.3">
      <c r="A15" t="s">
        <v>19</v>
      </c>
      <c r="B15" t="s">
        <v>226</v>
      </c>
      <c r="C15" t="s">
        <v>200</v>
      </c>
      <c r="D15" t="s">
        <v>227</v>
      </c>
      <c r="E15" t="s">
        <v>201</v>
      </c>
      <c r="F15">
        <v>3834799.7226585099</v>
      </c>
      <c r="G15">
        <v>4118556.3451393498</v>
      </c>
      <c r="H15">
        <v>4372278.23338788</v>
      </c>
      <c r="I15">
        <v>4504888.8028966598</v>
      </c>
      <c r="J15">
        <v>4330546.3854349405</v>
      </c>
      <c r="K15">
        <v>4525586.1800550902</v>
      </c>
      <c r="L15">
        <v>4611416.4429981001</v>
      </c>
      <c r="M15">
        <v>4586550.3758847304</v>
      </c>
      <c r="N15">
        <v>4476624.69635667</v>
      </c>
      <c r="O15">
        <v>4472896.5602977602</v>
      </c>
      <c r="P15">
        <v>4747087.8111063102</v>
      </c>
      <c r="Q15">
        <v>5002416.9775621695</v>
      </c>
      <c r="R15">
        <v>5190474.3488597497</v>
      </c>
      <c r="S15">
        <v>5140245.2130363705</v>
      </c>
      <c r="T15">
        <v>4446132.2047697799</v>
      </c>
      <c r="U15">
        <v>4195739.53967332</v>
      </c>
      <c r="V15">
        <v>4278556.8452444803</v>
      </c>
      <c r="W15">
        <v>4215433.1213748101</v>
      </c>
      <c r="X15">
        <v>4250630.0316352397</v>
      </c>
      <c r="Y15">
        <v>4358067.0490399702</v>
      </c>
      <c r="Z15">
        <v>4461188.5768280104</v>
      </c>
      <c r="AA15">
        <v>4329362.6894357502</v>
      </c>
      <c r="AB15">
        <v>4264070.24419537</v>
      </c>
      <c r="AC15">
        <v>4532136.9799253596</v>
      </c>
      <c r="AD15">
        <v>4407438.6158397598</v>
      </c>
      <c r="AE15">
        <v>4145225.5739207501</v>
      </c>
      <c r="AF15">
        <v>3765931.6674112198</v>
      </c>
    </row>
    <row r="16" spans="1:32" x14ac:dyDescent="0.3">
      <c r="A16" t="s">
        <v>19</v>
      </c>
      <c r="B16" t="s">
        <v>228</v>
      </c>
      <c r="C16" t="s">
        <v>200</v>
      </c>
      <c r="D16" t="s">
        <v>229</v>
      </c>
      <c r="E16" t="s">
        <v>201</v>
      </c>
      <c r="F16">
        <v>982800</v>
      </c>
      <c r="G16">
        <v>1060800</v>
      </c>
      <c r="H16">
        <v>1124400</v>
      </c>
      <c r="I16">
        <v>1145900</v>
      </c>
      <c r="J16">
        <v>1101100</v>
      </c>
      <c r="K16">
        <v>1142100</v>
      </c>
      <c r="L16">
        <v>1173100</v>
      </c>
      <c r="M16">
        <v>1150200</v>
      </c>
      <c r="N16">
        <v>1110700</v>
      </c>
      <c r="O16">
        <v>1116300</v>
      </c>
      <c r="P16">
        <v>1188500</v>
      </c>
      <c r="Q16">
        <v>1235200</v>
      </c>
      <c r="R16">
        <v>1221900</v>
      </c>
      <c r="S16">
        <v>1175900</v>
      </c>
      <c r="T16">
        <v>1050300</v>
      </c>
      <c r="U16">
        <v>1078200</v>
      </c>
      <c r="V16">
        <v>1076500</v>
      </c>
      <c r="W16">
        <v>1105200</v>
      </c>
      <c r="X16">
        <v>1163300</v>
      </c>
      <c r="Y16">
        <v>1252900</v>
      </c>
      <c r="Z16">
        <v>1320500</v>
      </c>
      <c r="AA16">
        <v>1315200</v>
      </c>
      <c r="AB16">
        <v>1300000</v>
      </c>
      <c r="AC16">
        <v>1438100</v>
      </c>
      <c r="AD16">
        <v>1475300</v>
      </c>
      <c r="AE16">
        <v>1083700</v>
      </c>
      <c r="AF16">
        <v>853237.24711698899</v>
      </c>
    </row>
    <row r="17" spans="1:32" x14ac:dyDescent="0.3">
      <c r="A17" t="s">
        <v>19</v>
      </c>
      <c r="B17" t="s">
        <v>230</v>
      </c>
      <c r="C17" t="s">
        <v>200</v>
      </c>
      <c r="D17" t="s">
        <v>231</v>
      </c>
      <c r="E17" t="s">
        <v>201</v>
      </c>
      <c r="F17">
        <v>778639.40416871896</v>
      </c>
      <c r="G17">
        <v>836296.12206181895</v>
      </c>
      <c r="H17">
        <v>904510.15914703405</v>
      </c>
      <c r="I17">
        <v>931020.40179082099</v>
      </c>
      <c r="J17">
        <v>965823.13587758003</v>
      </c>
      <c r="K17">
        <v>974536.617916913</v>
      </c>
      <c r="L17">
        <v>992529.29727940203</v>
      </c>
      <c r="M17">
        <v>998418.41698871902</v>
      </c>
      <c r="N17">
        <v>1097808.69059075</v>
      </c>
      <c r="O17">
        <v>1141498.1435422599</v>
      </c>
      <c r="P17">
        <v>1268035.0600943</v>
      </c>
      <c r="Q17">
        <v>1281953.64958004</v>
      </c>
      <c r="R17">
        <v>1382329.21610333</v>
      </c>
      <c r="S17">
        <v>1374444.8917959</v>
      </c>
      <c r="T17">
        <v>1263423.4208493901</v>
      </c>
      <c r="U17">
        <v>1227493.1821729001</v>
      </c>
      <c r="V17">
        <v>1270028.9136506901</v>
      </c>
      <c r="W17">
        <v>1263468.99293604</v>
      </c>
      <c r="X17">
        <v>1332231.30371327</v>
      </c>
      <c r="Y17">
        <v>1425442.0454380601</v>
      </c>
      <c r="Z17">
        <v>1449794.7818738699</v>
      </c>
      <c r="AA17">
        <v>1392162.29224248</v>
      </c>
      <c r="AB17">
        <v>1382581.0411475501</v>
      </c>
      <c r="AC17">
        <v>1502317.6865692399</v>
      </c>
      <c r="AD17">
        <v>1437548.7011472599</v>
      </c>
      <c r="AE17">
        <v>1285181.6809092599</v>
      </c>
      <c r="AF17">
        <v>1099682.7539162301</v>
      </c>
    </row>
    <row r="18" spans="1:32" x14ac:dyDescent="0.3">
      <c r="A18" t="s">
        <v>19</v>
      </c>
      <c r="B18" t="s">
        <v>232</v>
      </c>
      <c r="C18" t="s">
        <v>200</v>
      </c>
      <c r="D18" t="s">
        <v>233</v>
      </c>
      <c r="E18" t="s">
        <v>201</v>
      </c>
      <c r="F18">
        <v>1471300</v>
      </c>
      <c r="G18">
        <v>1652300</v>
      </c>
      <c r="H18">
        <v>1809700</v>
      </c>
      <c r="I18">
        <v>1840900</v>
      </c>
      <c r="J18">
        <v>1715200</v>
      </c>
      <c r="K18">
        <v>1709000</v>
      </c>
      <c r="L18">
        <v>1815000</v>
      </c>
      <c r="M18">
        <v>1867100</v>
      </c>
      <c r="N18">
        <v>1978400</v>
      </c>
      <c r="O18">
        <v>2040700</v>
      </c>
      <c r="P18">
        <v>2271000</v>
      </c>
      <c r="Q18">
        <v>2434700</v>
      </c>
      <c r="R18">
        <v>2661900</v>
      </c>
      <c r="S18">
        <v>2632500</v>
      </c>
      <c r="T18">
        <v>2292200</v>
      </c>
      <c r="U18">
        <v>2315100</v>
      </c>
      <c r="V18">
        <v>2434100</v>
      </c>
      <c r="W18">
        <v>2488800</v>
      </c>
      <c r="X18">
        <v>2698900</v>
      </c>
      <c r="Y18">
        <v>3082500</v>
      </c>
      <c r="Z18">
        <v>3324100</v>
      </c>
      <c r="AA18">
        <v>3351200</v>
      </c>
      <c r="AB18">
        <v>3447200</v>
      </c>
      <c r="AC18">
        <v>3547800</v>
      </c>
      <c r="AD18">
        <v>3510200</v>
      </c>
      <c r="AE18">
        <v>3935400</v>
      </c>
      <c r="AF18">
        <v>3782528.3362898598</v>
      </c>
    </row>
    <row r="19" spans="1:32" x14ac:dyDescent="0.3">
      <c r="A19" t="s">
        <v>19</v>
      </c>
      <c r="B19" t="s">
        <v>234</v>
      </c>
      <c r="C19" t="s">
        <v>200</v>
      </c>
      <c r="D19" t="s">
        <v>235</v>
      </c>
      <c r="E19" t="s">
        <v>201</v>
      </c>
      <c r="F19">
        <v>152768.42875578199</v>
      </c>
      <c r="G19">
        <v>159390.27574804</v>
      </c>
      <c r="H19">
        <v>166443.001820987</v>
      </c>
      <c r="I19">
        <v>176291.44763300201</v>
      </c>
      <c r="J19">
        <v>172701.21091518601</v>
      </c>
      <c r="K19">
        <v>167164.46713729299</v>
      </c>
      <c r="L19">
        <v>173774.80185533201</v>
      </c>
      <c r="M19">
        <v>155651.57076362599</v>
      </c>
      <c r="N19">
        <v>154790.187753985</v>
      </c>
      <c r="O19">
        <v>146363.547289927</v>
      </c>
      <c r="P19">
        <v>152988.69844702</v>
      </c>
      <c r="Q19">
        <v>159951.05907813099</v>
      </c>
      <c r="R19">
        <v>161693.37286247601</v>
      </c>
      <c r="S19">
        <v>167825.43895122199</v>
      </c>
      <c r="T19">
        <v>151378.51511468599</v>
      </c>
      <c r="U19">
        <v>140356.882650849</v>
      </c>
      <c r="V19">
        <v>139988.50072949901</v>
      </c>
      <c r="W19">
        <v>136109.78911564601</v>
      </c>
      <c r="X19">
        <v>145481.66412288501</v>
      </c>
      <c r="Y19">
        <v>133777.49350380999</v>
      </c>
      <c r="Z19">
        <v>116472.187125921</v>
      </c>
      <c r="AA19">
        <v>105360.60108224201</v>
      </c>
      <c r="AB19">
        <v>113423.032200823</v>
      </c>
      <c r="AC19">
        <v>150893.27538196501</v>
      </c>
      <c r="AD19">
        <v>155549.475444176</v>
      </c>
      <c r="AE19">
        <v>157235.493644481</v>
      </c>
      <c r="AF19">
        <v>142931.91096967101</v>
      </c>
    </row>
    <row r="20" spans="1:32" x14ac:dyDescent="0.3">
      <c r="A20" t="s">
        <v>19</v>
      </c>
      <c r="B20" t="s">
        <v>236</v>
      </c>
      <c r="C20" t="s">
        <v>200</v>
      </c>
      <c r="D20" t="s">
        <v>237</v>
      </c>
      <c r="E20" t="s">
        <v>201</v>
      </c>
      <c r="F20">
        <v>117200</v>
      </c>
      <c r="G20">
        <v>118600</v>
      </c>
      <c r="H20">
        <v>121300</v>
      </c>
      <c r="I20">
        <v>116000</v>
      </c>
      <c r="J20">
        <v>124700</v>
      </c>
      <c r="K20">
        <v>115400</v>
      </c>
      <c r="L20">
        <v>101200</v>
      </c>
      <c r="M20">
        <v>97900</v>
      </c>
      <c r="N20">
        <v>92000</v>
      </c>
      <c r="O20">
        <v>80200</v>
      </c>
      <c r="P20">
        <v>81800</v>
      </c>
      <c r="Q20">
        <v>83000</v>
      </c>
      <c r="R20">
        <v>87600</v>
      </c>
      <c r="S20">
        <v>88900</v>
      </c>
      <c r="T20">
        <v>77800</v>
      </c>
      <c r="U20">
        <v>73400</v>
      </c>
      <c r="V20">
        <v>67800</v>
      </c>
      <c r="W20">
        <v>65700</v>
      </c>
      <c r="X20">
        <v>62700</v>
      </c>
      <c r="Y20">
        <v>62500</v>
      </c>
      <c r="Z20">
        <v>63600</v>
      </c>
      <c r="AA20">
        <v>56300</v>
      </c>
      <c r="AB20">
        <v>67485.954838790203</v>
      </c>
      <c r="AC20">
        <v>69279.209578144801</v>
      </c>
      <c r="AD20">
        <v>65379.505945280398</v>
      </c>
      <c r="AE20">
        <v>61176.202874288101</v>
      </c>
      <c r="AF20">
        <v>50574.419259005503</v>
      </c>
    </row>
    <row r="21" spans="1:32" x14ac:dyDescent="0.3">
      <c r="A21" t="s">
        <v>19</v>
      </c>
      <c r="B21" t="s">
        <v>238</v>
      </c>
      <c r="C21" t="s">
        <v>200</v>
      </c>
      <c r="D21" t="s">
        <v>239</v>
      </c>
      <c r="E21" t="s">
        <v>201</v>
      </c>
      <c r="F21">
        <v>117200</v>
      </c>
      <c r="G21">
        <v>118600</v>
      </c>
      <c r="H21">
        <v>121300</v>
      </c>
      <c r="I21">
        <v>116000</v>
      </c>
      <c r="J21">
        <v>124700</v>
      </c>
      <c r="K21">
        <v>115400</v>
      </c>
      <c r="L21">
        <v>101200</v>
      </c>
      <c r="M21">
        <v>97900</v>
      </c>
      <c r="N21">
        <v>92000</v>
      </c>
      <c r="O21">
        <v>80200</v>
      </c>
      <c r="P21">
        <v>81800</v>
      </c>
      <c r="Q21">
        <v>83000</v>
      </c>
      <c r="R21">
        <v>87600</v>
      </c>
      <c r="S21">
        <v>88900</v>
      </c>
      <c r="T21">
        <v>77800</v>
      </c>
      <c r="U21">
        <v>73400</v>
      </c>
      <c r="V21">
        <v>67800</v>
      </c>
      <c r="W21">
        <v>65700</v>
      </c>
      <c r="X21">
        <v>62700</v>
      </c>
      <c r="Y21">
        <v>62500</v>
      </c>
      <c r="Z21">
        <v>63600</v>
      </c>
      <c r="AA21">
        <v>56300</v>
      </c>
      <c r="AB21">
        <v>67500</v>
      </c>
      <c r="AC21">
        <v>69300</v>
      </c>
      <c r="AD21">
        <v>65400</v>
      </c>
      <c r="AE21">
        <v>61200</v>
      </c>
      <c r="AF21">
        <v>50602.992455263397</v>
      </c>
    </row>
    <row r="22" spans="1:32" x14ac:dyDescent="0.3">
      <c r="A22" t="s">
        <v>19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14.0451612097512</v>
      </c>
      <c r="AC22">
        <v>20.790421855167398</v>
      </c>
      <c r="AD22">
        <v>20.494054719612301</v>
      </c>
      <c r="AE22">
        <v>23.797125711944499</v>
      </c>
      <c r="AF22">
        <v>28.573196257867298</v>
      </c>
    </row>
    <row r="23" spans="1:32" x14ac:dyDescent="0.3">
      <c r="A23" t="s">
        <v>19</v>
      </c>
      <c r="B23" t="s">
        <v>242</v>
      </c>
      <c r="C23" t="s">
        <v>200</v>
      </c>
      <c r="D23" t="s">
        <v>243</v>
      </c>
      <c r="E23" t="s">
        <v>201</v>
      </c>
      <c r="F23">
        <v>228800</v>
      </c>
      <c r="G23">
        <v>250600</v>
      </c>
      <c r="H23">
        <v>254600</v>
      </c>
      <c r="I23">
        <v>216100</v>
      </c>
      <c r="J23">
        <v>211900</v>
      </c>
      <c r="K23">
        <v>204300</v>
      </c>
      <c r="L23">
        <v>176000</v>
      </c>
      <c r="M23">
        <v>157900</v>
      </c>
      <c r="N23">
        <v>158100</v>
      </c>
      <c r="O23">
        <v>144300</v>
      </c>
      <c r="P23">
        <v>142800</v>
      </c>
      <c r="Q23">
        <v>140100</v>
      </c>
      <c r="R23">
        <v>139200</v>
      </c>
      <c r="S23">
        <v>138400</v>
      </c>
      <c r="T23">
        <v>127900</v>
      </c>
      <c r="U23">
        <v>124300</v>
      </c>
      <c r="V23">
        <v>125800</v>
      </c>
      <c r="W23">
        <v>124900</v>
      </c>
      <c r="X23">
        <v>121500</v>
      </c>
      <c r="Y23">
        <v>112400</v>
      </c>
      <c r="Z23">
        <v>123500</v>
      </c>
      <c r="AA23">
        <v>140800</v>
      </c>
      <c r="AB23">
        <v>143700</v>
      </c>
      <c r="AC23">
        <v>158800</v>
      </c>
      <c r="AD23">
        <v>165500</v>
      </c>
      <c r="AE23">
        <v>173400</v>
      </c>
      <c r="AF23">
        <v>161412.173258972</v>
      </c>
    </row>
    <row r="24" spans="1:32" x14ac:dyDescent="0.3">
      <c r="A24" t="s">
        <v>19</v>
      </c>
      <c r="B24" t="s">
        <v>244</v>
      </c>
      <c r="C24" t="s">
        <v>200</v>
      </c>
      <c r="D24" t="s">
        <v>245</v>
      </c>
      <c r="E24" t="s">
        <v>201</v>
      </c>
      <c r="F24">
        <v>44100</v>
      </c>
      <c r="G24">
        <v>47100</v>
      </c>
      <c r="H24">
        <v>49800</v>
      </c>
      <c r="I24">
        <v>50700</v>
      </c>
      <c r="J24">
        <v>49100</v>
      </c>
      <c r="K24">
        <v>50000</v>
      </c>
      <c r="L24">
        <v>50600</v>
      </c>
      <c r="M24">
        <v>52600</v>
      </c>
      <c r="N24">
        <v>56200</v>
      </c>
      <c r="O24">
        <v>40700</v>
      </c>
      <c r="P24">
        <v>45700</v>
      </c>
      <c r="Q24">
        <v>34600</v>
      </c>
      <c r="R24">
        <v>35600</v>
      </c>
      <c r="S24">
        <v>45700</v>
      </c>
      <c r="T24">
        <v>48100</v>
      </c>
      <c r="U24">
        <v>45700</v>
      </c>
      <c r="V24">
        <v>39600</v>
      </c>
      <c r="W24">
        <v>47400</v>
      </c>
      <c r="X24">
        <v>53200</v>
      </c>
      <c r="Y24">
        <v>59400</v>
      </c>
      <c r="Z24">
        <v>69700</v>
      </c>
      <c r="AA24">
        <v>90589.148348637405</v>
      </c>
      <c r="AB24">
        <v>93558.524282201397</v>
      </c>
      <c r="AC24">
        <v>109251.28601928199</v>
      </c>
      <c r="AD24">
        <v>106881.11931566701</v>
      </c>
      <c r="AE24">
        <v>159441.33099442301</v>
      </c>
      <c r="AF24">
        <v>175676.67876756401</v>
      </c>
    </row>
    <row r="25" spans="1:32" x14ac:dyDescent="0.3">
      <c r="A25" t="s">
        <v>19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6989.14834863737</v>
      </c>
      <c r="AB25">
        <v>6958.5242822013697</v>
      </c>
      <c r="AC25">
        <v>7251.28601928222</v>
      </c>
      <c r="AD25">
        <v>7981.1193156665604</v>
      </c>
      <c r="AE25">
        <v>8241.3309944231096</v>
      </c>
      <c r="AF25">
        <v>1062.42990505841</v>
      </c>
    </row>
    <row r="26" spans="1:32" x14ac:dyDescent="0.3">
      <c r="A26" t="s">
        <v>19</v>
      </c>
      <c r="B26" t="s">
        <v>248</v>
      </c>
      <c r="C26" t="s">
        <v>200</v>
      </c>
      <c r="D26" t="s">
        <v>249</v>
      </c>
      <c r="E26" t="s">
        <v>201</v>
      </c>
      <c r="F26">
        <v>44100</v>
      </c>
      <c r="G26">
        <v>47100</v>
      </c>
      <c r="H26">
        <v>49800</v>
      </c>
      <c r="I26">
        <v>50700</v>
      </c>
      <c r="J26">
        <v>49100</v>
      </c>
      <c r="K26">
        <v>50000</v>
      </c>
      <c r="L26">
        <v>50600</v>
      </c>
      <c r="M26">
        <v>52600</v>
      </c>
      <c r="N26">
        <v>56200</v>
      </c>
      <c r="O26">
        <v>40700</v>
      </c>
      <c r="P26">
        <v>45700</v>
      </c>
      <c r="Q26">
        <v>34600</v>
      </c>
      <c r="R26">
        <v>35600</v>
      </c>
      <c r="S26">
        <v>45700</v>
      </c>
      <c r="T26">
        <v>48100</v>
      </c>
      <c r="U26">
        <v>45700</v>
      </c>
      <c r="V26">
        <v>39600</v>
      </c>
      <c r="W26">
        <v>47400</v>
      </c>
      <c r="X26">
        <v>53200</v>
      </c>
      <c r="Y26">
        <v>59400</v>
      </c>
      <c r="Z26">
        <v>69700</v>
      </c>
      <c r="AA26">
        <v>83600</v>
      </c>
      <c r="AB26">
        <v>86600</v>
      </c>
      <c r="AC26">
        <v>102000</v>
      </c>
      <c r="AD26">
        <v>98900</v>
      </c>
      <c r="AE26">
        <v>151200</v>
      </c>
      <c r="AF26">
        <v>174614.24886250499</v>
      </c>
    </row>
    <row r="27" spans="1:32" x14ac:dyDescent="0.3">
      <c r="A27" t="s">
        <v>19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19</v>
      </c>
      <c r="B28" t="s">
        <v>252</v>
      </c>
      <c r="C28" t="s">
        <v>200</v>
      </c>
      <c r="D28" t="s">
        <v>253</v>
      </c>
      <c r="E28" t="s">
        <v>201</v>
      </c>
      <c r="F28">
        <v>14900</v>
      </c>
      <c r="G28">
        <v>14000</v>
      </c>
      <c r="H28">
        <v>16700</v>
      </c>
      <c r="I28">
        <v>17200</v>
      </c>
      <c r="J28">
        <v>19500</v>
      </c>
      <c r="K28">
        <v>22000</v>
      </c>
      <c r="L28">
        <v>22000</v>
      </c>
      <c r="M28">
        <v>29200</v>
      </c>
      <c r="N28">
        <v>29100</v>
      </c>
      <c r="O28">
        <v>28000</v>
      </c>
      <c r="P28">
        <v>27000</v>
      </c>
      <c r="Q28">
        <v>27400</v>
      </c>
      <c r="R28">
        <v>35400</v>
      </c>
      <c r="S28">
        <v>42800</v>
      </c>
      <c r="T28">
        <v>42200</v>
      </c>
      <c r="U28">
        <v>38400</v>
      </c>
      <c r="V28">
        <v>38400</v>
      </c>
      <c r="W28">
        <v>46000</v>
      </c>
      <c r="X28">
        <v>55900</v>
      </c>
      <c r="Y28">
        <v>63700</v>
      </c>
      <c r="Z28">
        <v>56000</v>
      </c>
      <c r="AA28">
        <v>52800</v>
      </c>
      <c r="AB28">
        <v>60000</v>
      </c>
      <c r="AC28">
        <v>64800</v>
      </c>
      <c r="AD28">
        <v>68200</v>
      </c>
      <c r="AE28">
        <v>59900</v>
      </c>
      <c r="AF28">
        <v>51615.492537826103</v>
      </c>
    </row>
    <row r="29" spans="1:32" x14ac:dyDescent="0.3">
      <c r="A29" t="s">
        <v>19</v>
      </c>
      <c r="B29" t="s">
        <v>254</v>
      </c>
      <c r="C29" t="s">
        <v>200</v>
      </c>
      <c r="D29" t="s">
        <v>255</v>
      </c>
      <c r="E29" t="s">
        <v>201</v>
      </c>
      <c r="F29">
        <v>12339.337316474301</v>
      </c>
      <c r="G29">
        <v>11841.174143643701</v>
      </c>
      <c r="H29">
        <v>14573.178907204199</v>
      </c>
      <c r="I29">
        <v>14930.2513588274</v>
      </c>
      <c r="J29">
        <v>16787.400745287101</v>
      </c>
      <c r="K29">
        <v>19222.6254981397</v>
      </c>
      <c r="L29">
        <v>19167.2989703188</v>
      </c>
      <c r="M29">
        <v>26135.699758533101</v>
      </c>
      <c r="N29">
        <v>25749.985707079501</v>
      </c>
      <c r="O29">
        <v>25012.161251504</v>
      </c>
      <c r="P29">
        <v>24223.336353721199</v>
      </c>
      <c r="Q29">
        <v>25122.3382063516</v>
      </c>
      <c r="R29">
        <v>33940.960994783098</v>
      </c>
      <c r="S29">
        <v>41199.735982694001</v>
      </c>
      <c r="T29">
        <v>40582.332680044397</v>
      </c>
      <c r="U29">
        <v>37094.175921111302</v>
      </c>
      <c r="V29">
        <v>37109.844262397797</v>
      </c>
      <c r="W29">
        <v>44374.010985436202</v>
      </c>
      <c r="X29">
        <v>54115.987950762697</v>
      </c>
      <c r="Y29">
        <v>61731.529519164302</v>
      </c>
      <c r="Z29">
        <v>54001.251051569001</v>
      </c>
      <c r="AA29">
        <v>50750.150224968304</v>
      </c>
      <c r="AB29">
        <v>57807.167215246402</v>
      </c>
      <c r="AC29">
        <v>61742.104997116898</v>
      </c>
      <c r="AD29">
        <v>64860.974484241196</v>
      </c>
      <c r="AE29">
        <v>55763.248178740803</v>
      </c>
      <c r="AF29">
        <v>48553.814449565703</v>
      </c>
    </row>
    <row r="30" spans="1:32" x14ac:dyDescent="0.3">
      <c r="A30" t="s">
        <v>19</v>
      </c>
      <c r="B30" t="s">
        <v>256</v>
      </c>
      <c r="C30" t="s">
        <v>200</v>
      </c>
      <c r="D30" t="s">
        <v>257</v>
      </c>
      <c r="E30" t="s">
        <v>201</v>
      </c>
      <c r="F30">
        <v>171.16587500845</v>
      </c>
      <c r="G30">
        <v>172.46526483047899</v>
      </c>
      <c r="H30">
        <v>241.241416034152</v>
      </c>
      <c r="I30">
        <v>254.340386019172</v>
      </c>
      <c r="J30">
        <v>314.652841936154</v>
      </c>
      <c r="K30">
        <v>355.15420053718799</v>
      </c>
      <c r="L30">
        <v>324.89232886962799</v>
      </c>
      <c r="M30">
        <v>476.40243252827997</v>
      </c>
      <c r="N30">
        <v>507.14524391297402</v>
      </c>
      <c r="O30">
        <v>467.537851043427</v>
      </c>
      <c r="P30">
        <v>455.16227592197998</v>
      </c>
      <c r="Q30">
        <v>440.41422172551398</v>
      </c>
      <c r="R30">
        <v>391.416996936575</v>
      </c>
      <c r="S30">
        <v>501.55652286453397</v>
      </c>
      <c r="T30">
        <v>603.00871856577999</v>
      </c>
      <c r="U30">
        <v>582.01167210244898</v>
      </c>
      <c r="V30">
        <v>569.28144195624895</v>
      </c>
      <c r="W30">
        <v>729.79272756076705</v>
      </c>
      <c r="X30">
        <v>790.956755748462</v>
      </c>
      <c r="Y30">
        <v>783.65461042995605</v>
      </c>
      <c r="Z30">
        <v>794.25831802244295</v>
      </c>
      <c r="AA30">
        <v>781.11575576579401</v>
      </c>
      <c r="AB30">
        <v>822.70175213339701</v>
      </c>
      <c r="AC30">
        <v>1369.91036272111</v>
      </c>
      <c r="AD30">
        <v>1615.1216024780899</v>
      </c>
      <c r="AE30">
        <v>1887.59181769166</v>
      </c>
      <c r="AF30">
        <v>1423.6893846455</v>
      </c>
    </row>
    <row r="31" spans="1:32" x14ac:dyDescent="0.3">
      <c r="A31" t="s">
        <v>19</v>
      </c>
      <c r="B31" t="s">
        <v>258</v>
      </c>
      <c r="C31" t="s">
        <v>200</v>
      </c>
      <c r="D31" t="s">
        <v>259</v>
      </c>
      <c r="E31" t="s">
        <v>201</v>
      </c>
      <c r="F31">
        <v>97.679206381319503</v>
      </c>
      <c r="G31">
        <v>102.926257336124</v>
      </c>
      <c r="H31">
        <v>131.84491331769601</v>
      </c>
      <c r="I31">
        <v>134.27229503820001</v>
      </c>
      <c r="J31">
        <v>132.00503263507301</v>
      </c>
      <c r="K31">
        <v>176.18661674351199</v>
      </c>
      <c r="L31">
        <v>153.46265233042999</v>
      </c>
      <c r="M31">
        <v>232.14341316040699</v>
      </c>
      <c r="N31">
        <v>240.044809902136</v>
      </c>
      <c r="O31">
        <v>241.16594487833299</v>
      </c>
      <c r="P31">
        <v>190.44150232241299</v>
      </c>
      <c r="Q31">
        <v>234.558045974886</v>
      </c>
      <c r="R31">
        <v>271.64641357181802</v>
      </c>
      <c r="S31">
        <v>518.83466810517302</v>
      </c>
      <c r="T31">
        <v>578.43647861087004</v>
      </c>
      <c r="U31">
        <v>327.51725689237401</v>
      </c>
      <c r="V31">
        <v>327.995610334731</v>
      </c>
      <c r="W31">
        <v>448.71388195905399</v>
      </c>
      <c r="X31">
        <v>634.12293865209597</v>
      </c>
      <c r="Y31">
        <v>623.94178343205704</v>
      </c>
      <c r="Z31">
        <v>598.59633230059706</v>
      </c>
      <c r="AA31">
        <v>670.12560640520201</v>
      </c>
      <c r="AB31">
        <v>731.89892935998898</v>
      </c>
      <c r="AC31">
        <v>1169.1011777818201</v>
      </c>
      <c r="AD31">
        <v>1353.5111327531999</v>
      </c>
      <c r="AE31">
        <v>1746.3743658385099</v>
      </c>
      <c r="AF31">
        <v>1123.5540107126899</v>
      </c>
    </row>
    <row r="32" spans="1:32" x14ac:dyDescent="0.3">
      <c r="A32" t="s">
        <v>19</v>
      </c>
      <c r="B32" t="s">
        <v>260</v>
      </c>
      <c r="C32" t="s">
        <v>200</v>
      </c>
      <c r="D32" t="s">
        <v>261</v>
      </c>
      <c r="E32" t="s">
        <v>201</v>
      </c>
      <c r="F32">
        <v>2291.81760213595</v>
      </c>
      <c r="G32">
        <v>1883.4343341896799</v>
      </c>
      <c r="H32">
        <v>1753.73476344397</v>
      </c>
      <c r="I32">
        <v>1881.1359601152301</v>
      </c>
      <c r="J32">
        <v>2265.9413801416399</v>
      </c>
      <c r="K32">
        <v>2246.03368457958</v>
      </c>
      <c r="L32">
        <v>2354.3460484811098</v>
      </c>
      <c r="M32">
        <v>2355.75439577816</v>
      </c>
      <c r="N32">
        <v>2602.82423910535</v>
      </c>
      <c r="O32">
        <v>2279.1349525742698</v>
      </c>
      <c r="P32">
        <v>2131.0598680344401</v>
      </c>
      <c r="Q32">
        <v>1602.689525948</v>
      </c>
      <c r="R32">
        <v>795.97559470849501</v>
      </c>
      <c r="S32">
        <v>579.87282633626501</v>
      </c>
      <c r="T32">
        <v>436.22212277898399</v>
      </c>
      <c r="U32">
        <v>396.29514989382801</v>
      </c>
      <c r="V32">
        <v>392.87868531116902</v>
      </c>
      <c r="W32">
        <v>447.48240504396603</v>
      </c>
      <c r="X32">
        <v>358.93235483672498</v>
      </c>
      <c r="Y32">
        <v>560.87408697372496</v>
      </c>
      <c r="Z32">
        <v>605.89429810798094</v>
      </c>
      <c r="AA32">
        <v>598.60841286069603</v>
      </c>
      <c r="AB32">
        <v>638.23210326022297</v>
      </c>
      <c r="AC32">
        <v>518.88346238013105</v>
      </c>
      <c r="AD32">
        <v>370.392780527534</v>
      </c>
      <c r="AE32">
        <v>502.78563772907</v>
      </c>
      <c r="AF32">
        <v>514.43469290224095</v>
      </c>
    </row>
    <row r="33" spans="1:32" x14ac:dyDescent="0.3">
      <c r="A33" t="s">
        <v>19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19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19</v>
      </c>
      <c r="B35" t="s">
        <v>266</v>
      </c>
      <c r="C35" t="s">
        <v>200</v>
      </c>
      <c r="D35" t="s">
        <v>267</v>
      </c>
      <c r="E35" t="s">
        <v>201</v>
      </c>
      <c r="F35">
        <v>384200</v>
      </c>
      <c r="G35">
        <v>407000</v>
      </c>
      <c r="H35">
        <v>427000</v>
      </c>
      <c r="I35">
        <v>564300</v>
      </c>
      <c r="J35">
        <v>644000</v>
      </c>
      <c r="K35">
        <v>630800</v>
      </c>
      <c r="L35">
        <v>598000</v>
      </c>
      <c r="M35">
        <v>592800</v>
      </c>
      <c r="N35">
        <v>631100</v>
      </c>
      <c r="O35">
        <v>660700</v>
      </c>
      <c r="P35">
        <v>621300</v>
      </c>
      <c r="Q35">
        <v>591900</v>
      </c>
      <c r="R35">
        <v>572400</v>
      </c>
      <c r="S35">
        <v>632000</v>
      </c>
      <c r="T35">
        <v>603600</v>
      </c>
      <c r="U35">
        <v>597100</v>
      </c>
      <c r="V35">
        <v>612400</v>
      </c>
      <c r="W35">
        <v>609300</v>
      </c>
      <c r="X35">
        <v>546500</v>
      </c>
      <c r="Y35">
        <v>715000</v>
      </c>
      <c r="Z35">
        <v>750400</v>
      </c>
      <c r="AA35">
        <v>685800</v>
      </c>
      <c r="AB35">
        <v>682300</v>
      </c>
      <c r="AC35">
        <v>680600</v>
      </c>
      <c r="AD35">
        <v>591600</v>
      </c>
      <c r="AE35">
        <v>535700</v>
      </c>
      <c r="AF35">
        <v>478778.69894548302</v>
      </c>
    </row>
    <row r="36" spans="1:32" x14ac:dyDescent="0.3">
      <c r="A36" t="s">
        <v>19</v>
      </c>
      <c r="B36" t="s">
        <v>268</v>
      </c>
      <c r="C36" t="s">
        <v>200</v>
      </c>
      <c r="D36" t="s">
        <v>269</v>
      </c>
      <c r="E36" t="s">
        <v>201</v>
      </c>
      <c r="F36">
        <v>18744.685191529999</v>
      </c>
      <c r="G36">
        <v>18682.7261501424</v>
      </c>
      <c r="H36">
        <v>20309.083830788299</v>
      </c>
      <c r="I36">
        <v>20826.254482007898</v>
      </c>
      <c r="J36">
        <v>21141.234314847901</v>
      </c>
      <c r="K36">
        <v>21392.9379409545</v>
      </c>
      <c r="L36">
        <v>22377.077614270002</v>
      </c>
      <c r="M36">
        <v>25929.330251318399</v>
      </c>
      <c r="N36">
        <v>24762.462954748</v>
      </c>
      <c r="O36">
        <v>23893.708289505099</v>
      </c>
      <c r="P36">
        <v>22415.7624468822</v>
      </c>
      <c r="Q36">
        <v>19250.571381157799</v>
      </c>
      <c r="R36">
        <v>18668.792347767001</v>
      </c>
      <c r="S36">
        <v>18768.038692603801</v>
      </c>
      <c r="T36">
        <v>15463.4219183023</v>
      </c>
      <c r="U36">
        <v>14827.631969186001</v>
      </c>
      <c r="V36">
        <v>14928.8739186779</v>
      </c>
      <c r="W36">
        <v>16525.798695704601</v>
      </c>
      <c r="X36">
        <v>17293.473264037701</v>
      </c>
      <c r="Y36">
        <v>18411.1880437461</v>
      </c>
      <c r="Z36">
        <v>17841.7704730406</v>
      </c>
      <c r="AA36">
        <v>18578.148074998699</v>
      </c>
      <c r="AB36">
        <v>19038.606020056799</v>
      </c>
      <c r="AC36">
        <v>18027.247290042302</v>
      </c>
      <c r="AD36">
        <v>18358.9255842639</v>
      </c>
      <c r="AE36">
        <v>18080.463052110801</v>
      </c>
      <c r="AF36">
        <v>13988.177118089199</v>
      </c>
    </row>
    <row r="37" spans="1:32" x14ac:dyDescent="0.3">
      <c r="A37" t="s">
        <v>19</v>
      </c>
      <c r="B37" t="s">
        <v>270</v>
      </c>
      <c r="C37" t="s">
        <v>200</v>
      </c>
      <c r="D37" t="s">
        <v>271</v>
      </c>
      <c r="E37" t="s">
        <v>201</v>
      </c>
      <c r="F37">
        <v>161489.00263308801</v>
      </c>
      <c r="G37">
        <v>170172.353002132</v>
      </c>
      <c r="H37">
        <v>190922.54061401699</v>
      </c>
      <c r="I37">
        <v>211381.82114781099</v>
      </c>
      <c r="J37">
        <v>313344.85003190802</v>
      </c>
      <c r="K37">
        <v>375859.989196198</v>
      </c>
      <c r="L37">
        <v>379847.28378453199</v>
      </c>
      <c r="M37">
        <v>354845.93657391501</v>
      </c>
      <c r="N37">
        <v>337575.89280445297</v>
      </c>
      <c r="O37">
        <v>301491.45083942101</v>
      </c>
      <c r="P37">
        <v>286497.28753793798</v>
      </c>
      <c r="Q37">
        <v>284696.58205258503</v>
      </c>
      <c r="R37">
        <v>286362.85905042099</v>
      </c>
      <c r="S37">
        <v>335578.92889215198</v>
      </c>
      <c r="T37">
        <v>317030.88515686902</v>
      </c>
      <c r="U37">
        <v>281856.73127781402</v>
      </c>
      <c r="V37">
        <v>296813.60819480498</v>
      </c>
      <c r="W37">
        <v>323665.69920225302</v>
      </c>
      <c r="X37">
        <v>306997.43086466898</v>
      </c>
      <c r="Y37">
        <v>381877.61803174397</v>
      </c>
      <c r="Z37">
        <v>411675.18048001197</v>
      </c>
      <c r="AA37">
        <v>379146.99952374998</v>
      </c>
      <c r="AB37">
        <v>334152.65641673101</v>
      </c>
      <c r="AC37">
        <v>292750.66297747497</v>
      </c>
      <c r="AD37">
        <v>277383.64767295198</v>
      </c>
      <c r="AE37">
        <v>232651.31630006601</v>
      </c>
      <c r="AF37">
        <v>201559.58635084701</v>
      </c>
    </row>
    <row r="38" spans="1:32" x14ac:dyDescent="0.3">
      <c r="A38" t="s">
        <v>19</v>
      </c>
      <c r="B38" t="s">
        <v>272</v>
      </c>
      <c r="C38" t="s">
        <v>200</v>
      </c>
      <c r="D38" t="s">
        <v>273</v>
      </c>
      <c r="E38" t="s">
        <v>201</v>
      </c>
      <c r="F38">
        <v>203966.31217538199</v>
      </c>
      <c r="G38">
        <v>218144.920847726</v>
      </c>
      <c r="H38">
        <v>215768.375555195</v>
      </c>
      <c r="I38">
        <v>332091.92437018099</v>
      </c>
      <c r="J38">
        <v>309513.91565324401</v>
      </c>
      <c r="K38">
        <v>233547.072862848</v>
      </c>
      <c r="L38">
        <v>195775.63860119801</v>
      </c>
      <c r="M38">
        <v>212024.733174767</v>
      </c>
      <c r="N38">
        <v>268761.64424079901</v>
      </c>
      <c r="O38">
        <v>335314.840871074</v>
      </c>
      <c r="P38">
        <v>312386.95001517999</v>
      </c>
      <c r="Q38">
        <v>287952.84656625701</v>
      </c>
      <c r="R38">
        <v>267368.34860181197</v>
      </c>
      <c r="S38">
        <v>277653.03241524502</v>
      </c>
      <c r="T38">
        <v>271105.69292482903</v>
      </c>
      <c r="U38">
        <v>300415.63675300003</v>
      </c>
      <c r="V38">
        <v>300657.51788651699</v>
      </c>
      <c r="W38">
        <v>269108.50210204202</v>
      </c>
      <c r="X38">
        <v>222209.095871294</v>
      </c>
      <c r="Y38">
        <v>314711.19392450998</v>
      </c>
      <c r="Z38">
        <v>320883.04904694698</v>
      </c>
      <c r="AA38">
        <v>288074.85240125097</v>
      </c>
      <c r="AB38">
        <v>329108.73756321199</v>
      </c>
      <c r="AC38">
        <v>369822.08973248198</v>
      </c>
      <c r="AD38">
        <v>295857.42674278398</v>
      </c>
      <c r="AE38">
        <v>284968.22064782301</v>
      </c>
      <c r="AF38">
        <v>263230.935476546</v>
      </c>
    </row>
    <row r="39" spans="1:32" x14ac:dyDescent="0.3">
      <c r="A39" t="s">
        <v>19</v>
      </c>
      <c r="B39" t="s">
        <v>274</v>
      </c>
      <c r="C39" t="s">
        <v>200</v>
      </c>
      <c r="D39" t="s">
        <v>275</v>
      </c>
      <c r="E39" t="s">
        <v>201</v>
      </c>
      <c r="F39">
        <v>1000</v>
      </c>
      <c r="G39">
        <v>1100</v>
      </c>
      <c r="H39">
        <v>1200</v>
      </c>
      <c r="I39">
        <v>1200</v>
      </c>
      <c r="J39">
        <v>1100</v>
      </c>
      <c r="K39">
        <v>1200</v>
      </c>
      <c r="L39">
        <v>1900</v>
      </c>
      <c r="M39">
        <v>3000</v>
      </c>
      <c r="N39">
        <v>3600</v>
      </c>
      <c r="O39">
        <v>3600</v>
      </c>
      <c r="P39">
        <v>2000</v>
      </c>
      <c r="Q39">
        <v>1500</v>
      </c>
      <c r="R39">
        <v>1800</v>
      </c>
      <c r="S39">
        <v>2400</v>
      </c>
      <c r="T39">
        <v>2400</v>
      </c>
      <c r="U39">
        <v>2600</v>
      </c>
      <c r="V39">
        <v>3200</v>
      </c>
      <c r="W39">
        <v>2300</v>
      </c>
      <c r="X39">
        <v>2200</v>
      </c>
      <c r="Y39">
        <v>3200</v>
      </c>
      <c r="Z39">
        <v>3800</v>
      </c>
      <c r="AA39">
        <v>3400</v>
      </c>
      <c r="AB39">
        <v>4200</v>
      </c>
      <c r="AC39">
        <v>5300</v>
      </c>
      <c r="AD39">
        <v>5100</v>
      </c>
      <c r="AE39">
        <v>7100</v>
      </c>
      <c r="AF39">
        <v>8391.1650125519209</v>
      </c>
    </row>
    <row r="40" spans="1:32" x14ac:dyDescent="0.3">
      <c r="A40" t="s">
        <v>19</v>
      </c>
      <c r="B40" t="s">
        <v>276</v>
      </c>
      <c r="C40" t="s">
        <v>200</v>
      </c>
      <c r="D40" t="s">
        <v>277</v>
      </c>
      <c r="E40" t="s">
        <v>201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19</v>
      </c>
      <c r="B41" t="s">
        <v>278</v>
      </c>
      <c r="C41" t="s">
        <v>200</v>
      </c>
      <c r="D41" t="s">
        <v>279</v>
      </c>
      <c r="E41" t="s">
        <v>201</v>
      </c>
    </row>
    <row r="42" spans="1:32" x14ac:dyDescent="0.3">
      <c r="A42" t="s">
        <v>19</v>
      </c>
      <c r="B42" t="s">
        <v>280</v>
      </c>
      <c r="C42" t="s">
        <v>200</v>
      </c>
      <c r="D42" t="s">
        <v>281</v>
      </c>
      <c r="E42" t="s">
        <v>201</v>
      </c>
    </row>
    <row r="43" spans="1:32" x14ac:dyDescent="0.3">
      <c r="A43" t="s">
        <v>19</v>
      </c>
      <c r="B43" t="s">
        <v>282</v>
      </c>
      <c r="C43" t="s">
        <v>200</v>
      </c>
      <c r="D43" t="s">
        <v>283</v>
      </c>
      <c r="E43" t="s">
        <v>201</v>
      </c>
      <c r="F43">
        <v>1628798.01307867</v>
      </c>
      <c r="G43">
        <v>1737454.95882118</v>
      </c>
      <c r="H43">
        <v>1804712.1993190499</v>
      </c>
      <c r="I43">
        <v>1873478.90106707</v>
      </c>
      <c r="J43">
        <v>1924117.3020863701</v>
      </c>
      <c r="K43">
        <v>1966780.5006250599</v>
      </c>
      <c r="L43">
        <v>1996017.4225761599</v>
      </c>
      <c r="M43">
        <v>1963114.22731037</v>
      </c>
      <c r="N43">
        <v>1942709.79282195</v>
      </c>
      <c r="O43">
        <v>1982206.3904264399</v>
      </c>
      <c r="P43">
        <v>1917421.5161713399</v>
      </c>
      <c r="Q43">
        <v>1920040.88350243</v>
      </c>
      <c r="R43">
        <v>1917443.93803983</v>
      </c>
      <c r="S43">
        <v>1933509.22280487</v>
      </c>
      <c r="T43">
        <v>1867298.57735468</v>
      </c>
      <c r="U43">
        <v>1815185.4547361799</v>
      </c>
      <c r="V43">
        <v>1726105.2602188401</v>
      </c>
      <c r="W43">
        <v>1722264.0007928801</v>
      </c>
      <c r="X43">
        <v>1769666.3621668001</v>
      </c>
      <c r="Y43">
        <v>1866161.1460491901</v>
      </c>
      <c r="Z43">
        <v>1891493.1170093501</v>
      </c>
      <c r="AA43">
        <v>1775916.8223701599</v>
      </c>
      <c r="AB43">
        <v>1773904.29382911</v>
      </c>
      <c r="AC43">
        <v>1809975.81205991</v>
      </c>
      <c r="AD43">
        <v>1826107.4486505501</v>
      </c>
      <c r="AE43">
        <v>1823075.9473193099</v>
      </c>
      <c r="AF43">
        <v>3549025.4472089899</v>
      </c>
    </row>
    <row r="44" spans="1:32" x14ac:dyDescent="0.3">
      <c r="A44" t="s">
        <v>19</v>
      </c>
      <c r="B44" t="s">
        <v>284</v>
      </c>
      <c r="C44" t="s">
        <v>200</v>
      </c>
      <c r="D44" t="s">
        <v>285</v>
      </c>
      <c r="E44" t="s">
        <v>201</v>
      </c>
      <c r="F44">
        <v>12056200</v>
      </c>
      <c r="G44">
        <v>12837000</v>
      </c>
      <c r="H44">
        <v>13471100</v>
      </c>
      <c r="I44">
        <v>13856600</v>
      </c>
      <c r="J44">
        <v>13554600</v>
      </c>
      <c r="K44">
        <v>13764900</v>
      </c>
      <c r="L44">
        <v>13918700</v>
      </c>
      <c r="M44">
        <v>13898200</v>
      </c>
      <c r="N44">
        <v>13993700</v>
      </c>
      <c r="O44">
        <v>14097800</v>
      </c>
      <c r="P44">
        <v>14823000</v>
      </c>
      <c r="Q44">
        <v>15437700</v>
      </c>
      <c r="R44">
        <v>16140700</v>
      </c>
      <c r="S44">
        <v>16253600</v>
      </c>
      <c r="T44">
        <v>14712100</v>
      </c>
      <c r="U44">
        <v>14335700</v>
      </c>
      <c r="V44">
        <v>14460900</v>
      </c>
      <c r="W44">
        <v>14466700</v>
      </c>
      <c r="X44">
        <v>14938400</v>
      </c>
      <c r="Y44">
        <v>15981200</v>
      </c>
      <c r="Z44">
        <v>16506600</v>
      </c>
      <c r="AA44">
        <v>16148100</v>
      </c>
      <c r="AB44">
        <v>16348600</v>
      </c>
      <c r="AC44">
        <v>16978900</v>
      </c>
      <c r="AD44">
        <v>16586900</v>
      </c>
      <c r="AE44">
        <v>16504900</v>
      </c>
      <c r="AF44">
        <v>16892601.109805401</v>
      </c>
    </row>
    <row r="45" spans="1:32" x14ac:dyDescent="0.3">
      <c r="A45" t="s">
        <v>19</v>
      </c>
      <c r="B45" t="s">
        <v>286</v>
      </c>
      <c r="C45" t="s">
        <v>200</v>
      </c>
      <c r="D45" t="s">
        <v>287</v>
      </c>
      <c r="E45" t="s">
        <v>201</v>
      </c>
    </row>
    <row r="46" spans="1:32" x14ac:dyDescent="0.3">
      <c r="A46" t="s">
        <v>19</v>
      </c>
      <c r="B46" t="s">
        <v>288</v>
      </c>
      <c r="C46" t="s">
        <v>200</v>
      </c>
      <c r="D46" t="s">
        <v>289</v>
      </c>
      <c r="E46" t="s">
        <v>201</v>
      </c>
    </row>
    <row r="47" spans="1:32" x14ac:dyDescent="0.3">
      <c r="A47" t="s">
        <v>19</v>
      </c>
      <c r="B47" t="s">
        <v>290</v>
      </c>
      <c r="C47" t="s">
        <v>200</v>
      </c>
      <c r="D47" t="s">
        <v>291</v>
      </c>
      <c r="E47" t="s">
        <v>201</v>
      </c>
      <c r="F47">
        <v>8900</v>
      </c>
      <c r="G47">
        <v>11000</v>
      </c>
      <c r="H47">
        <v>10800</v>
      </c>
      <c r="I47">
        <v>11400</v>
      </c>
      <c r="J47">
        <v>14500</v>
      </c>
      <c r="K47">
        <v>28300</v>
      </c>
      <c r="L47">
        <v>15700</v>
      </c>
      <c r="M47">
        <v>9000</v>
      </c>
      <c r="N47">
        <v>17600</v>
      </c>
      <c r="O47">
        <v>19600</v>
      </c>
      <c r="P47">
        <v>27200</v>
      </c>
      <c r="Q47">
        <v>32000</v>
      </c>
      <c r="R47">
        <v>27200</v>
      </c>
      <c r="S47">
        <v>25000</v>
      </c>
      <c r="T47">
        <v>24300</v>
      </c>
      <c r="U47">
        <v>24100</v>
      </c>
      <c r="V47">
        <v>25500</v>
      </c>
      <c r="W47">
        <v>18500</v>
      </c>
      <c r="X47">
        <v>9700</v>
      </c>
      <c r="Y47">
        <v>7200</v>
      </c>
      <c r="Z47">
        <v>8200</v>
      </c>
      <c r="AA47">
        <v>7600</v>
      </c>
      <c r="AB47">
        <v>7300</v>
      </c>
      <c r="AC47">
        <v>7200</v>
      </c>
      <c r="AD47">
        <v>6900</v>
      </c>
      <c r="AE47">
        <v>7000</v>
      </c>
      <c r="AF47">
        <v>7000</v>
      </c>
    </row>
    <row r="48" spans="1:32" x14ac:dyDescent="0.3">
      <c r="A48" t="s">
        <v>19</v>
      </c>
      <c r="B48" t="s">
        <v>292</v>
      </c>
      <c r="C48" t="s">
        <v>200</v>
      </c>
      <c r="D48" t="s">
        <v>293</v>
      </c>
      <c r="E48" t="s">
        <v>201</v>
      </c>
      <c r="F48">
        <v>1710000</v>
      </c>
      <c r="G48">
        <v>1759900</v>
      </c>
      <c r="H48">
        <v>1814700</v>
      </c>
      <c r="I48">
        <v>1869600</v>
      </c>
      <c r="J48">
        <v>1909000</v>
      </c>
      <c r="K48">
        <v>1952600</v>
      </c>
      <c r="L48">
        <v>1964000</v>
      </c>
      <c r="M48">
        <v>1984700</v>
      </c>
      <c r="N48">
        <v>1983900</v>
      </c>
      <c r="O48">
        <v>1972000</v>
      </c>
      <c r="P48">
        <v>1994500</v>
      </c>
      <c r="Q48">
        <v>1979700</v>
      </c>
      <c r="R48">
        <v>1956800</v>
      </c>
      <c r="S48">
        <v>1958700</v>
      </c>
      <c r="T48">
        <v>1982700</v>
      </c>
      <c r="U48">
        <v>1965400</v>
      </c>
      <c r="V48">
        <v>1966200</v>
      </c>
      <c r="W48">
        <v>1970300</v>
      </c>
      <c r="X48">
        <v>1993000</v>
      </c>
      <c r="Y48">
        <v>2047900</v>
      </c>
      <c r="Z48">
        <v>2071100</v>
      </c>
      <c r="AA48">
        <v>2045600</v>
      </c>
      <c r="AB48">
        <v>2030800</v>
      </c>
      <c r="AC48">
        <v>2060300</v>
      </c>
      <c r="AD48">
        <v>2058500</v>
      </c>
      <c r="AE48">
        <v>2021800</v>
      </c>
      <c r="AF48">
        <v>1866098.89019463</v>
      </c>
    </row>
    <row r="49" spans="1:32" x14ac:dyDescent="0.3">
      <c r="A49" t="s">
        <v>19</v>
      </c>
      <c r="B49" t="s">
        <v>294</v>
      </c>
      <c r="C49" t="s">
        <v>200</v>
      </c>
      <c r="D49" t="s">
        <v>295</v>
      </c>
      <c r="E49" t="s">
        <v>201</v>
      </c>
      <c r="F49">
        <v>1689800</v>
      </c>
      <c r="G49">
        <v>1736700</v>
      </c>
      <c r="H49">
        <v>1790700</v>
      </c>
      <c r="I49">
        <v>1844500</v>
      </c>
      <c r="J49">
        <v>1881300</v>
      </c>
      <c r="K49">
        <v>1911000</v>
      </c>
      <c r="L49">
        <v>1934300</v>
      </c>
      <c r="M49">
        <v>1959100</v>
      </c>
      <c r="N49">
        <v>1948400</v>
      </c>
      <c r="O49">
        <v>1929700</v>
      </c>
      <c r="P49">
        <v>1940100</v>
      </c>
      <c r="Q49">
        <v>1920500</v>
      </c>
      <c r="R49">
        <v>1900800</v>
      </c>
      <c r="S49">
        <v>1904400</v>
      </c>
      <c r="T49">
        <v>1927400</v>
      </c>
      <c r="U49">
        <v>1908700</v>
      </c>
      <c r="V49">
        <v>1904800</v>
      </c>
      <c r="W49">
        <v>1915800</v>
      </c>
      <c r="X49">
        <v>1943400</v>
      </c>
      <c r="Y49">
        <v>1991500</v>
      </c>
      <c r="Z49">
        <v>2011800</v>
      </c>
      <c r="AA49">
        <v>1984800</v>
      </c>
      <c r="AB49">
        <v>1969600</v>
      </c>
      <c r="AC49">
        <v>1996000</v>
      </c>
      <c r="AD49">
        <v>1991600</v>
      </c>
      <c r="AE49">
        <v>1949700</v>
      </c>
      <c r="AF49">
        <v>1790276.9868431501</v>
      </c>
    </row>
    <row r="50" spans="1:32" x14ac:dyDescent="0.3">
      <c r="A50" t="s">
        <v>19</v>
      </c>
      <c r="B50" t="s">
        <v>296</v>
      </c>
      <c r="C50" t="s">
        <v>200</v>
      </c>
      <c r="D50" t="s">
        <v>297</v>
      </c>
      <c r="E50" t="s">
        <v>201</v>
      </c>
      <c r="F50">
        <v>11300</v>
      </c>
      <c r="G50">
        <v>12200</v>
      </c>
      <c r="H50">
        <v>13200</v>
      </c>
      <c r="I50">
        <v>13700</v>
      </c>
      <c r="J50">
        <v>13200</v>
      </c>
      <c r="K50">
        <v>13300</v>
      </c>
      <c r="L50">
        <v>14000</v>
      </c>
      <c r="M50">
        <v>16600</v>
      </c>
      <c r="N50">
        <v>17900</v>
      </c>
      <c r="O50">
        <v>22700</v>
      </c>
      <c r="P50">
        <v>27200</v>
      </c>
      <c r="Q50">
        <v>27200</v>
      </c>
      <c r="R50">
        <v>28800</v>
      </c>
      <c r="S50">
        <v>29300</v>
      </c>
      <c r="T50">
        <v>31000</v>
      </c>
      <c r="U50">
        <v>32600</v>
      </c>
      <c r="V50">
        <v>35900</v>
      </c>
      <c r="W50">
        <v>36000</v>
      </c>
      <c r="X50">
        <v>39900</v>
      </c>
      <c r="Y50">
        <v>49200</v>
      </c>
      <c r="Z50">
        <v>51100</v>
      </c>
      <c r="AA50">
        <v>53200</v>
      </c>
      <c r="AB50">
        <v>53900</v>
      </c>
      <c r="AC50">
        <v>57100</v>
      </c>
      <c r="AD50">
        <v>60000</v>
      </c>
      <c r="AE50">
        <v>65100</v>
      </c>
      <c r="AF50">
        <v>68821.903351477493</v>
      </c>
    </row>
    <row r="51" spans="1:32" x14ac:dyDescent="0.3">
      <c r="A51" t="s">
        <v>19</v>
      </c>
      <c r="B51" t="s">
        <v>298</v>
      </c>
      <c r="C51" t="s">
        <v>200</v>
      </c>
      <c r="D51" t="s">
        <v>299</v>
      </c>
      <c r="E51" t="s">
        <v>201</v>
      </c>
    </row>
    <row r="52" spans="1:32" x14ac:dyDescent="0.3">
      <c r="A52" t="s">
        <v>19</v>
      </c>
      <c r="B52" t="s">
        <v>300</v>
      </c>
      <c r="C52" t="s">
        <v>200</v>
      </c>
      <c r="D52" t="s">
        <v>301</v>
      </c>
      <c r="E52" t="s">
        <v>201</v>
      </c>
    </row>
    <row r="53" spans="1:32" x14ac:dyDescent="0.3">
      <c r="A53" t="s">
        <v>19</v>
      </c>
      <c r="B53" t="s">
        <v>302</v>
      </c>
      <c r="C53" t="s">
        <v>200</v>
      </c>
      <c r="D53" t="s">
        <v>303</v>
      </c>
      <c r="E53" t="s">
        <v>201</v>
      </c>
      <c r="F53">
        <v>1300</v>
      </c>
      <c r="G53">
        <v>1400</v>
      </c>
      <c r="H53">
        <v>1600</v>
      </c>
      <c r="I53">
        <v>1600</v>
      </c>
      <c r="J53">
        <v>1600</v>
      </c>
      <c r="K53">
        <v>4300</v>
      </c>
      <c r="L53">
        <v>5700</v>
      </c>
      <c r="M53">
        <v>6300</v>
      </c>
      <c r="N53">
        <v>6600</v>
      </c>
      <c r="O53">
        <v>7500</v>
      </c>
      <c r="P53">
        <v>8000</v>
      </c>
      <c r="Q53">
        <v>8900</v>
      </c>
      <c r="R53">
        <v>12100</v>
      </c>
      <c r="S53">
        <v>12800</v>
      </c>
      <c r="T53">
        <v>12500</v>
      </c>
      <c r="U53">
        <v>14500</v>
      </c>
      <c r="V53">
        <v>14600</v>
      </c>
      <c r="W53">
        <v>13700</v>
      </c>
      <c r="X53">
        <v>13200</v>
      </c>
      <c r="Y53">
        <v>14100</v>
      </c>
      <c r="Z53">
        <v>15200</v>
      </c>
      <c r="AA53">
        <v>7610.85165136263</v>
      </c>
      <c r="AB53">
        <v>7441.4757177986303</v>
      </c>
      <c r="AC53">
        <v>7548.71398071778</v>
      </c>
      <c r="AD53">
        <v>7418.8806843334396</v>
      </c>
      <c r="AE53">
        <v>6958.6690055768904</v>
      </c>
      <c r="AF53">
        <v>1157.0930073065799</v>
      </c>
    </row>
    <row r="54" spans="1:32" x14ac:dyDescent="0.3">
      <c r="A54" t="s">
        <v>19</v>
      </c>
      <c r="B54" t="s">
        <v>304</v>
      </c>
      <c r="C54" t="s">
        <v>200</v>
      </c>
      <c r="D54" t="s">
        <v>305</v>
      </c>
      <c r="E54" t="s">
        <v>201</v>
      </c>
      <c r="F54">
        <v>1300</v>
      </c>
      <c r="G54">
        <v>1400</v>
      </c>
      <c r="H54">
        <v>1600</v>
      </c>
      <c r="I54">
        <v>1600</v>
      </c>
      <c r="J54">
        <v>1600</v>
      </c>
      <c r="K54">
        <v>4300</v>
      </c>
      <c r="L54">
        <v>5700</v>
      </c>
      <c r="M54">
        <v>6300</v>
      </c>
      <c r="N54">
        <v>6600</v>
      </c>
      <c r="O54">
        <v>7500</v>
      </c>
      <c r="P54">
        <v>8000</v>
      </c>
      <c r="Q54">
        <v>8900</v>
      </c>
      <c r="R54">
        <v>12100</v>
      </c>
      <c r="S54">
        <v>12800</v>
      </c>
      <c r="T54">
        <v>12500</v>
      </c>
      <c r="U54">
        <v>14500</v>
      </c>
      <c r="V54">
        <v>14600</v>
      </c>
      <c r="W54">
        <v>13700</v>
      </c>
      <c r="X54">
        <v>13200</v>
      </c>
      <c r="Y54">
        <v>14100</v>
      </c>
      <c r="Z54">
        <v>15200</v>
      </c>
      <c r="AA54">
        <v>7610.85165136263</v>
      </c>
      <c r="AB54">
        <v>7441.4757177986303</v>
      </c>
      <c r="AC54">
        <v>7548.71398071778</v>
      </c>
      <c r="AD54">
        <v>7418.8806843334396</v>
      </c>
      <c r="AE54">
        <v>6958.6690055768904</v>
      </c>
      <c r="AF54">
        <v>1157.0930073065799</v>
      </c>
    </row>
    <row r="55" spans="1:32" x14ac:dyDescent="0.3">
      <c r="A55" t="s">
        <v>19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19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19</v>
      </c>
      <c r="B57" t="s">
        <v>310</v>
      </c>
      <c r="C57" t="s">
        <v>200</v>
      </c>
      <c r="D57" t="s">
        <v>311</v>
      </c>
      <c r="E57" t="s">
        <v>201</v>
      </c>
      <c r="F57">
        <v>13766200</v>
      </c>
      <c r="G57">
        <v>14596900</v>
      </c>
      <c r="H57">
        <v>15285800</v>
      </c>
      <c r="I57">
        <v>15726200</v>
      </c>
      <c r="J57">
        <v>15463600</v>
      </c>
      <c r="K57">
        <v>15717500</v>
      </c>
      <c r="L57">
        <v>15882700</v>
      </c>
      <c r="M57">
        <v>15882900</v>
      </c>
      <c r="N57">
        <v>15977600</v>
      </c>
      <c r="O57">
        <v>16069800</v>
      </c>
      <c r="P57">
        <v>16817500</v>
      </c>
      <c r="Q57">
        <v>17417400</v>
      </c>
      <c r="R57">
        <v>18097500</v>
      </c>
      <c r="S57">
        <v>18212300</v>
      </c>
      <c r="T57">
        <v>16694800</v>
      </c>
      <c r="U57">
        <v>16301100</v>
      </c>
      <c r="V57">
        <v>16427100</v>
      </c>
      <c r="W57">
        <v>16437000</v>
      </c>
      <c r="X57">
        <v>16931400</v>
      </c>
      <c r="Y57">
        <v>18029100</v>
      </c>
      <c r="Z57">
        <v>18577700</v>
      </c>
      <c r="AA57">
        <v>18193700</v>
      </c>
      <c r="AB57">
        <v>18379400</v>
      </c>
      <c r="AC57">
        <v>19039200</v>
      </c>
      <c r="AD57">
        <v>18645400</v>
      </c>
      <c r="AE57">
        <v>18526700</v>
      </c>
      <c r="AF57">
        <v>18758700</v>
      </c>
    </row>
    <row r="58" spans="1:32" x14ac:dyDescent="0.3">
      <c r="A58" t="s">
        <v>19</v>
      </c>
      <c r="B58" t="s">
        <v>312</v>
      </c>
      <c r="C58" t="s">
        <v>200</v>
      </c>
      <c r="D58" t="s">
        <v>313</v>
      </c>
      <c r="E58" t="s">
        <v>201</v>
      </c>
      <c r="F58">
        <v>13766200</v>
      </c>
      <c r="G58">
        <v>14596900</v>
      </c>
      <c r="H58">
        <v>15285800</v>
      </c>
      <c r="I58">
        <v>15726200</v>
      </c>
      <c r="J58">
        <v>15463600</v>
      </c>
      <c r="K58">
        <v>15717500</v>
      </c>
      <c r="L58">
        <v>15882700</v>
      </c>
      <c r="M58">
        <v>15882900</v>
      </c>
      <c r="N58">
        <v>15977600</v>
      </c>
      <c r="O58">
        <v>16069800</v>
      </c>
      <c r="P58">
        <v>16817500</v>
      </c>
      <c r="Q58">
        <v>17417400</v>
      </c>
      <c r="R58">
        <v>18097500</v>
      </c>
      <c r="S58">
        <v>18212300</v>
      </c>
      <c r="T58">
        <v>16694800</v>
      </c>
      <c r="U58">
        <v>16301100</v>
      </c>
      <c r="V58">
        <v>16427100</v>
      </c>
      <c r="W58">
        <v>16437000</v>
      </c>
      <c r="X58">
        <v>16931400</v>
      </c>
      <c r="Y58">
        <v>18029100</v>
      </c>
      <c r="Z58">
        <v>18577700</v>
      </c>
      <c r="AA58">
        <v>18193700</v>
      </c>
      <c r="AB58">
        <v>18379400</v>
      </c>
      <c r="AC58">
        <v>19039200</v>
      </c>
      <c r="AD58">
        <v>18645400</v>
      </c>
      <c r="AE58">
        <v>18526700</v>
      </c>
      <c r="AF58">
        <v>18758700</v>
      </c>
    </row>
    <row r="59" spans="1:32" x14ac:dyDescent="0.3">
      <c r="A59" t="s">
        <v>19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21</v>
      </c>
      <c r="B2" t="s">
        <v>197</v>
      </c>
      <c r="C2" t="s">
        <v>200</v>
      </c>
      <c r="D2" t="s">
        <v>198</v>
      </c>
      <c r="E2" t="s">
        <v>201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21</v>
      </c>
      <c r="B3" t="s">
        <v>202</v>
      </c>
      <c r="C3" t="s">
        <v>200</v>
      </c>
      <c r="D3" t="s">
        <v>203</v>
      </c>
      <c r="E3" t="s">
        <v>201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21</v>
      </c>
      <c r="B4" t="s">
        <v>204</v>
      </c>
      <c r="C4" t="s">
        <v>200</v>
      </c>
      <c r="D4" t="s">
        <v>205</v>
      </c>
      <c r="E4" t="s">
        <v>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21</v>
      </c>
      <c r="B5" t="s">
        <v>206</v>
      </c>
      <c r="C5" t="s">
        <v>200</v>
      </c>
      <c r="D5" t="s">
        <v>207</v>
      </c>
      <c r="E5" t="s">
        <v>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21</v>
      </c>
      <c r="B6" t="s">
        <v>208</v>
      </c>
      <c r="C6" t="s">
        <v>200</v>
      </c>
      <c r="D6" t="s">
        <v>209</v>
      </c>
      <c r="E6" t="s">
        <v>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21</v>
      </c>
      <c r="B7" t="s">
        <v>210</v>
      </c>
      <c r="C7" t="s">
        <v>200</v>
      </c>
      <c r="D7" t="s">
        <v>211</v>
      </c>
      <c r="E7" t="s">
        <v>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21</v>
      </c>
      <c r="B8" t="s">
        <v>212</v>
      </c>
      <c r="C8" t="s">
        <v>200</v>
      </c>
      <c r="D8" t="s">
        <v>213</v>
      </c>
      <c r="E8" t="s">
        <v>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21</v>
      </c>
      <c r="B9" t="s">
        <v>214</v>
      </c>
      <c r="C9" t="s">
        <v>200</v>
      </c>
      <c r="D9" t="s">
        <v>215</v>
      </c>
      <c r="E9" t="s">
        <v>201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21</v>
      </c>
      <c r="B10" t="s">
        <v>216</v>
      </c>
      <c r="C10" t="s">
        <v>200</v>
      </c>
      <c r="D10" t="s">
        <v>217</v>
      </c>
      <c r="E10" t="s">
        <v>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21</v>
      </c>
      <c r="B11" t="s">
        <v>218</v>
      </c>
      <c r="C11" t="s">
        <v>200</v>
      </c>
      <c r="D11" t="s">
        <v>219</v>
      </c>
      <c r="E11" t="s">
        <v>201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21</v>
      </c>
      <c r="B12" t="s">
        <v>220</v>
      </c>
      <c r="C12" t="s">
        <v>200</v>
      </c>
      <c r="D12" t="s">
        <v>221</v>
      </c>
      <c r="E12" t="s">
        <v>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21</v>
      </c>
      <c r="B13" t="s">
        <v>222</v>
      </c>
      <c r="C13" t="s">
        <v>200</v>
      </c>
      <c r="D13" t="s">
        <v>223</v>
      </c>
      <c r="E13" t="s">
        <v>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21</v>
      </c>
      <c r="B14" t="s">
        <v>224</v>
      </c>
      <c r="C14" t="s">
        <v>200</v>
      </c>
      <c r="D14" t="s">
        <v>225</v>
      </c>
      <c r="E14" t="s">
        <v>201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21</v>
      </c>
      <c r="B15" t="s">
        <v>226</v>
      </c>
      <c r="C15" t="s">
        <v>200</v>
      </c>
      <c r="D15" t="s">
        <v>227</v>
      </c>
      <c r="E15" t="s">
        <v>201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21</v>
      </c>
      <c r="B16" t="s">
        <v>228</v>
      </c>
      <c r="C16" t="s">
        <v>200</v>
      </c>
      <c r="D16" t="s">
        <v>229</v>
      </c>
      <c r="E16" t="s">
        <v>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21</v>
      </c>
      <c r="B17" t="s">
        <v>230</v>
      </c>
      <c r="C17" t="s">
        <v>200</v>
      </c>
      <c r="D17" t="s">
        <v>231</v>
      </c>
      <c r="E17" t="s">
        <v>201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21</v>
      </c>
      <c r="B18" t="s">
        <v>232</v>
      </c>
      <c r="C18" t="s">
        <v>200</v>
      </c>
      <c r="D18" t="s">
        <v>233</v>
      </c>
      <c r="E18" t="s">
        <v>201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21</v>
      </c>
      <c r="B19" t="s">
        <v>234</v>
      </c>
      <c r="C19" t="s">
        <v>200</v>
      </c>
      <c r="D19" t="s">
        <v>235</v>
      </c>
      <c r="E19" t="s">
        <v>201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21</v>
      </c>
      <c r="B20" t="s">
        <v>236</v>
      </c>
      <c r="C20" t="s">
        <v>200</v>
      </c>
      <c r="D20" t="s">
        <v>237</v>
      </c>
      <c r="E20" t="s">
        <v>201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21</v>
      </c>
      <c r="B21" t="s">
        <v>238</v>
      </c>
      <c r="C21" t="s">
        <v>200</v>
      </c>
      <c r="D21" t="s">
        <v>239</v>
      </c>
      <c r="E21" t="s">
        <v>201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21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21</v>
      </c>
      <c r="B23" t="s">
        <v>242</v>
      </c>
      <c r="C23" t="s">
        <v>200</v>
      </c>
      <c r="D23" t="s">
        <v>243</v>
      </c>
      <c r="E23" t="s">
        <v>201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21</v>
      </c>
      <c r="B24" t="s">
        <v>244</v>
      </c>
      <c r="C24" t="s">
        <v>200</v>
      </c>
      <c r="D24" t="s">
        <v>245</v>
      </c>
      <c r="E24" t="s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21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21</v>
      </c>
      <c r="B26" t="s">
        <v>248</v>
      </c>
      <c r="C26" t="s">
        <v>200</v>
      </c>
      <c r="D26" t="s">
        <v>249</v>
      </c>
      <c r="E26" t="s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21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21</v>
      </c>
      <c r="B28" t="s">
        <v>252</v>
      </c>
      <c r="C28" t="s">
        <v>200</v>
      </c>
      <c r="D28" t="s">
        <v>253</v>
      </c>
      <c r="E28" t="s">
        <v>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21</v>
      </c>
      <c r="B29" t="s">
        <v>254</v>
      </c>
      <c r="C29" t="s">
        <v>200</v>
      </c>
      <c r="D29" t="s">
        <v>255</v>
      </c>
      <c r="E29" t="s">
        <v>201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21</v>
      </c>
      <c r="B30" t="s">
        <v>256</v>
      </c>
      <c r="C30" t="s">
        <v>200</v>
      </c>
      <c r="D30" t="s">
        <v>257</v>
      </c>
      <c r="E30" t="s">
        <v>201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21</v>
      </c>
      <c r="B31" t="s">
        <v>258</v>
      </c>
      <c r="C31" t="s">
        <v>200</v>
      </c>
      <c r="D31" t="s">
        <v>259</v>
      </c>
      <c r="E31" t="s">
        <v>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21</v>
      </c>
      <c r="B32" t="s">
        <v>260</v>
      </c>
      <c r="C32" t="s">
        <v>200</v>
      </c>
      <c r="D32" t="s">
        <v>261</v>
      </c>
      <c r="E32" t="s">
        <v>201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21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21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21</v>
      </c>
      <c r="B35" t="s">
        <v>266</v>
      </c>
      <c r="C35" t="s">
        <v>200</v>
      </c>
      <c r="D35" t="s">
        <v>267</v>
      </c>
      <c r="E35" t="s">
        <v>201</v>
      </c>
      <c r="F35">
        <v>518200</v>
      </c>
      <c r="G35">
        <v>531400</v>
      </c>
      <c r="H35">
        <v>536700</v>
      </c>
      <c r="I35">
        <v>540900</v>
      </c>
      <c r="J35">
        <v>543400</v>
      </c>
      <c r="K35">
        <v>600900</v>
      </c>
      <c r="L35">
        <v>594400</v>
      </c>
      <c r="M35">
        <v>611200</v>
      </c>
      <c r="N35">
        <v>619700</v>
      </c>
      <c r="O35">
        <v>624600</v>
      </c>
      <c r="P35">
        <v>646000</v>
      </c>
      <c r="Q35">
        <v>657200</v>
      </c>
      <c r="R35">
        <v>644400</v>
      </c>
      <c r="S35">
        <v>644700</v>
      </c>
      <c r="T35">
        <v>635000</v>
      </c>
      <c r="U35">
        <v>656100</v>
      </c>
      <c r="V35">
        <v>641600</v>
      </c>
      <c r="W35">
        <v>633100</v>
      </c>
      <c r="X35">
        <v>618300</v>
      </c>
      <c r="Y35">
        <v>669600</v>
      </c>
      <c r="Z35">
        <v>663600</v>
      </c>
      <c r="AA35">
        <v>668300</v>
      </c>
      <c r="AB35">
        <v>634100</v>
      </c>
      <c r="AC35">
        <v>631800</v>
      </c>
      <c r="AD35">
        <v>642200</v>
      </c>
      <c r="AE35">
        <v>569800</v>
      </c>
      <c r="AF35">
        <v>601300</v>
      </c>
    </row>
    <row r="36" spans="1:32" x14ac:dyDescent="0.3">
      <c r="A36" t="s">
        <v>21</v>
      </c>
      <c r="B36" t="s">
        <v>268</v>
      </c>
      <c r="C36" t="s">
        <v>200</v>
      </c>
      <c r="D36" t="s">
        <v>269</v>
      </c>
      <c r="E36" t="s">
        <v>201</v>
      </c>
      <c r="F36">
        <v>518200</v>
      </c>
      <c r="G36">
        <v>531400</v>
      </c>
      <c r="H36">
        <v>536700</v>
      </c>
      <c r="I36">
        <v>540900</v>
      </c>
      <c r="J36">
        <v>543400</v>
      </c>
      <c r="K36">
        <v>600900</v>
      </c>
      <c r="L36">
        <v>594400</v>
      </c>
      <c r="M36">
        <v>611200</v>
      </c>
      <c r="N36">
        <v>619700</v>
      </c>
      <c r="O36">
        <v>624600</v>
      </c>
      <c r="P36">
        <v>646000</v>
      </c>
      <c r="Q36">
        <v>657200</v>
      </c>
      <c r="R36">
        <v>644400</v>
      </c>
      <c r="S36">
        <v>644700</v>
      </c>
      <c r="T36">
        <v>635000</v>
      </c>
      <c r="U36">
        <v>656100</v>
      </c>
      <c r="V36">
        <v>641600</v>
      </c>
      <c r="W36">
        <v>633100</v>
      </c>
      <c r="X36">
        <v>618300</v>
      </c>
      <c r="Y36">
        <v>669600</v>
      </c>
      <c r="Z36">
        <v>663600</v>
      </c>
      <c r="AA36">
        <v>668300</v>
      </c>
      <c r="AB36">
        <v>634100</v>
      </c>
      <c r="AC36">
        <v>631800</v>
      </c>
      <c r="AD36">
        <v>642200</v>
      </c>
      <c r="AE36">
        <v>569800</v>
      </c>
      <c r="AF36">
        <v>601300</v>
      </c>
    </row>
    <row r="37" spans="1:32" x14ac:dyDescent="0.3">
      <c r="A37" t="s">
        <v>21</v>
      </c>
      <c r="B37" t="s">
        <v>270</v>
      </c>
      <c r="C37" t="s">
        <v>200</v>
      </c>
      <c r="D37" t="s">
        <v>271</v>
      </c>
      <c r="E37" t="s">
        <v>201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21</v>
      </c>
      <c r="B38" t="s">
        <v>272</v>
      </c>
      <c r="C38" t="s">
        <v>200</v>
      </c>
      <c r="D38" t="s">
        <v>273</v>
      </c>
      <c r="E38" t="s">
        <v>201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21</v>
      </c>
      <c r="B39" t="s">
        <v>274</v>
      </c>
      <c r="C39" t="s">
        <v>200</v>
      </c>
      <c r="D39" t="s">
        <v>275</v>
      </c>
      <c r="E39" t="s">
        <v>201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21</v>
      </c>
      <c r="B40" t="s">
        <v>276</v>
      </c>
      <c r="C40" t="s">
        <v>200</v>
      </c>
      <c r="D40" t="s">
        <v>277</v>
      </c>
      <c r="E40" t="s">
        <v>201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21</v>
      </c>
      <c r="B41" t="s">
        <v>278</v>
      </c>
      <c r="C41" t="s">
        <v>200</v>
      </c>
      <c r="D41" t="s">
        <v>279</v>
      </c>
      <c r="E41" t="s">
        <v>201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21</v>
      </c>
      <c r="B42" t="s">
        <v>280</v>
      </c>
      <c r="C42" t="s">
        <v>200</v>
      </c>
      <c r="D42" t="s">
        <v>281</v>
      </c>
      <c r="E42" t="s">
        <v>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21</v>
      </c>
      <c r="B43" t="s">
        <v>282</v>
      </c>
      <c r="C43" t="s">
        <v>200</v>
      </c>
      <c r="D43" t="s">
        <v>283</v>
      </c>
      <c r="E43" t="s">
        <v>201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21</v>
      </c>
      <c r="B44" t="s">
        <v>284</v>
      </c>
      <c r="C44" t="s">
        <v>200</v>
      </c>
      <c r="D44" t="s">
        <v>285</v>
      </c>
      <c r="E44" t="s">
        <v>201</v>
      </c>
      <c r="F44">
        <v>690900</v>
      </c>
      <c r="G44">
        <v>716300</v>
      </c>
      <c r="H44">
        <v>731200</v>
      </c>
      <c r="I44">
        <v>734600</v>
      </c>
      <c r="J44">
        <v>731700</v>
      </c>
      <c r="K44">
        <v>784100</v>
      </c>
      <c r="L44">
        <v>781300</v>
      </c>
      <c r="M44">
        <v>798000</v>
      </c>
      <c r="N44">
        <v>805700</v>
      </c>
      <c r="O44">
        <v>813400</v>
      </c>
      <c r="P44">
        <v>832300</v>
      </c>
      <c r="Q44">
        <v>843600</v>
      </c>
      <c r="R44">
        <v>832100</v>
      </c>
      <c r="S44">
        <v>836900</v>
      </c>
      <c r="T44">
        <v>820900</v>
      </c>
      <c r="U44">
        <v>834200</v>
      </c>
      <c r="V44">
        <v>819100</v>
      </c>
      <c r="W44">
        <v>814700</v>
      </c>
      <c r="X44">
        <v>802100</v>
      </c>
      <c r="Y44">
        <v>856200</v>
      </c>
      <c r="Z44">
        <v>851600</v>
      </c>
      <c r="AA44">
        <v>864200</v>
      </c>
      <c r="AB44">
        <v>825300</v>
      </c>
      <c r="AC44">
        <v>827600</v>
      </c>
      <c r="AD44">
        <v>850100</v>
      </c>
      <c r="AE44">
        <v>786500</v>
      </c>
      <c r="AF44">
        <v>826600</v>
      </c>
    </row>
    <row r="45" spans="1:32" x14ac:dyDescent="0.3">
      <c r="A45" t="s">
        <v>21</v>
      </c>
      <c r="B45" t="s">
        <v>286</v>
      </c>
      <c r="C45" t="s">
        <v>200</v>
      </c>
      <c r="D45" t="s">
        <v>287</v>
      </c>
      <c r="E45" t="s">
        <v>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21</v>
      </c>
      <c r="B46" t="s">
        <v>288</v>
      </c>
      <c r="C46" t="s">
        <v>200</v>
      </c>
      <c r="D46" t="s">
        <v>289</v>
      </c>
      <c r="E46" t="s">
        <v>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21</v>
      </c>
      <c r="B47" t="s">
        <v>290</v>
      </c>
      <c r="C47" t="s">
        <v>200</v>
      </c>
      <c r="D47" t="s">
        <v>291</v>
      </c>
      <c r="E47" t="s">
        <v>201</v>
      </c>
      <c r="F47">
        <v>12900</v>
      </c>
      <c r="G47">
        <v>13400</v>
      </c>
      <c r="H47">
        <v>13000</v>
      </c>
      <c r="I47">
        <v>9400</v>
      </c>
      <c r="J47">
        <v>10100</v>
      </c>
      <c r="K47">
        <v>6900</v>
      </c>
      <c r="L47">
        <v>5800</v>
      </c>
      <c r="M47">
        <v>5000</v>
      </c>
      <c r="N47">
        <v>2400</v>
      </c>
      <c r="O47">
        <v>4600</v>
      </c>
      <c r="P47">
        <v>3200</v>
      </c>
      <c r="Q47">
        <v>3000</v>
      </c>
      <c r="R47">
        <v>4700</v>
      </c>
      <c r="S47">
        <v>14500</v>
      </c>
      <c r="T47">
        <v>19200</v>
      </c>
      <c r="U47">
        <v>14900</v>
      </c>
      <c r="V47">
        <v>14500</v>
      </c>
      <c r="W47">
        <v>15600</v>
      </c>
      <c r="X47">
        <v>21000</v>
      </c>
      <c r="Y47">
        <v>20400</v>
      </c>
      <c r="Z47">
        <v>15100</v>
      </c>
      <c r="AA47">
        <v>19900</v>
      </c>
      <c r="AB47">
        <v>32000</v>
      </c>
      <c r="AC47">
        <v>34500</v>
      </c>
      <c r="AD47">
        <v>31700</v>
      </c>
      <c r="AE47">
        <v>25500</v>
      </c>
      <c r="AF47">
        <v>35500</v>
      </c>
    </row>
    <row r="48" spans="1:32" x14ac:dyDescent="0.3">
      <c r="A48" t="s">
        <v>21</v>
      </c>
      <c r="B48" t="s">
        <v>292</v>
      </c>
      <c r="C48" t="s">
        <v>200</v>
      </c>
      <c r="D48" t="s">
        <v>293</v>
      </c>
      <c r="E48" t="s">
        <v>201</v>
      </c>
      <c r="F48">
        <v>12900</v>
      </c>
      <c r="G48">
        <v>13400</v>
      </c>
      <c r="H48">
        <v>13000</v>
      </c>
      <c r="I48">
        <v>9400</v>
      </c>
      <c r="J48">
        <v>10100</v>
      </c>
      <c r="K48">
        <v>6900</v>
      </c>
      <c r="L48">
        <v>5800</v>
      </c>
      <c r="M48">
        <v>5000</v>
      </c>
      <c r="N48">
        <v>2400</v>
      </c>
      <c r="O48">
        <v>4600</v>
      </c>
      <c r="P48">
        <v>3200</v>
      </c>
      <c r="Q48">
        <v>3000</v>
      </c>
      <c r="R48">
        <v>4700</v>
      </c>
      <c r="S48">
        <v>14500</v>
      </c>
      <c r="T48">
        <v>19200</v>
      </c>
      <c r="U48">
        <v>14900</v>
      </c>
      <c r="V48">
        <v>14500</v>
      </c>
      <c r="W48">
        <v>15600</v>
      </c>
      <c r="X48">
        <v>21000</v>
      </c>
      <c r="Y48">
        <v>20400</v>
      </c>
      <c r="Z48">
        <v>15100</v>
      </c>
      <c r="AA48">
        <v>19900</v>
      </c>
      <c r="AB48">
        <v>32000</v>
      </c>
      <c r="AC48">
        <v>34500</v>
      </c>
      <c r="AD48">
        <v>31700</v>
      </c>
      <c r="AE48">
        <v>25500</v>
      </c>
      <c r="AF48">
        <v>35500</v>
      </c>
    </row>
    <row r="49" spans="1:32" x14ac:dyDescent="0.3">
      <c r="A49" t="s">
        <v>21</v>
      </c>
      <c r="B49" t="s">
        <v>294</v>
      </c>
      <c r="C49" t="s">
        <v>200</v>
      </c>
      <c r="D49" t="s">
        <v>295</v>
      </c>
      <c r="E49" t="s">
        <v>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21</v>
      </c>
      <c r="B50" t="s">
        <v>296</v>
      </c>
      <c r="C50" t="s">
        <v>200</v>
      </c>
      <c r="D50" t="s">
        <v>297</v>
      </c>
      <c r="E50" t="s">
        <v>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21</v>
      </c>
      <c r="B51" t="s">
        <v>298</v>
      </c>
      <c r="C51" t="s">
        <v>200</v>
      </c>
      <c r="D51" t="s">
        <v>299</v>
      </c>
      <c r="E51" t="s">
        <v>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21</v>
      </c>
      <c r="B52" t="s">
        <v>300</v>
      </c>
      <c r="C52" t="s">
        <v>200</v>
      </c>
      <c r="D52" t="s">
        <v>301</v>
      </c>
      <c r="E52" t="s">
        <v>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21</v>
      </c>
      <c r="B53" t="s">
        <v>302</v>
      </c>
      <c r="C53" t="s">
        <v>200</v>
      </c>
      <c r="D53" t="s">
        <v>303</v>
      </c>
      <c r="E53" t="s">
        <v>201</v>
      </c>
      <c r="F53">
        <v>172700</v>
      </c>
      <c r="G53">
        <v>184900</v>
      </c>
      <c r="H53">
        <v>194500</v>
      </c>
      <c r="I53">
        <v>193700</v>
      </c>
      <c r="J53">
        <v>188300</v>
      </c>
      <c r="K53">
        <v>183200</v>
      </c>
      <c r="L53">
        <v>186900</v>
      </c>
      <c r="M53">
        <v>186800</v>
      </c>
      <c r="N53">
        <v>186000</v>
      </c>
      <c r="O53">
        <v>188800</v>
      </c>
      <c r="P53">
        <v>186300</v>
      </c>
      <c r="Q53">
        <v>186400</v>
      </c>
      <c r="R53">
        <v>187700</v>
      </c>
      <c r="S53">
        <v>192200</v>
      </c>
      <c r="T53">
        <v>185900</v>
      </c>
      <c r="U53">
        <v>178100</v>
      </c>
      <c r="V53">
        <v>177500</v>
      </c>
      <c r="W53">
        <v>181600</v>
      </c>
      <c r="X53">
        <v>183800</v>
      </c>
      <c r="Y53">
        <v>186600</v>
      </c>
      <c r="Z53">
        <v>188000</v>
      </c>
      <c r="AA53">
        <v>195900</v>
      </c>
      <c r="AB53">
        <v>191200</v>
      </c>
      <c r="AC53">
        <v>195800</v>
      </c>
      <c r="AD53">
        <v>207900</v>
      </c>
      <c r="AE53">
        <v>216700</v>
      </c>
      <c r="AF53">
        <v>225300</v>
      </c>
    </row>
    <row r="54" spans="1:32" x14ac:dyDescent="0.3">
      <c r="A54" t="s">
        <v>21</v>
      </c>
      <c r="B54" t="s">
        <v>304</v>
      </c>
      <c r="C54" t="s">
        <v>200</v>
      </c>
      <c r="D54" t="s">
        <v>305</v>
      </c>
      <c r="E54" t="s">
        <v>201</v>
      </c>
      <c r="F54">
        <v>172700</v>
      </c>
      <c r="G54">
        <v>184900</v>
      </c>
      <c r="H54">
        <v>194500</v>
      </c>
      <c r="I54">
        <v>193700</v>
      </c>
      <c r="J54">
        <v>188300</v>
      </c>
      <c r="K54">
        <v>183200</v>
      </c>
      <c r="L54">
        <v>186900</v>
      </c>
      <c r="M54">
        <v>186800</v>
      </c>
      <c r="N54">
        <v>186000</v>
      </c>
      <c r="O54">
        <v>188800</v>
      </c>
      <c r="P54">
        <v>186300</v>
      </c>
      <c r="Q54">
        <v>186400</v>
      </c>
      <c r="R54">
        <v>187700</v>
      </c>
      <c r="S54">
        <v>192200</v>
      </c>
      <c r="T54">
        <v>185900</v>
      </c>
      <c r="U54">
        <v>178100</v>
      </c>
      <c r="V54">
        <v>177500</v>
      </c>
      <c r="W54">
        <v>181600</v>
      </c>
      <c r="X54">
        <v>183800</v>
      </c>
      <c r="Y54">
        <v>186600</v>
      </c>
      <c r="Z54">
        <v>188000</v>
      </c>
      <c r="AA54">
        <v>195900</v>
      </c>
      <c r="AB54">
        <v>191200</v>
      </c>
      <c r="AC54">
        <v>195800</v>
      </c>
      <c r="AD54">
        <v>207900</v>
      </c>
      <c r="AE54">
        <v>216700</v>
      </c>
      <c r="AF54">
        <v>225300</v>
      </c>
    </row>
    <row r="55" spans="1:32" x14ac:dyDescent="0.3">
      <c r="A55" t="s">
        <v>21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21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21</v>
      </c>
      <c r="B57" t="s">
        <v>310</v>
      </c>
      <c r="C57" t="s">
        <v>200</v>
      </c>
      <c r="D57" t="s">
        <v>311</v>
      </c>
      <c r="E57" t="s">
        <v>201</v>
      </c>
      <c r="F57">
        <v>703800</v>
      </c>
      <c r="G57">
        <v>729700</v>
      </c>
      <c r="H57">
        <v>744200</v>
      </c>
      <c r="I57">
        <v>744000</v>
      </c>
      <c r="J57">
        <v>741800</v>
      </c>
      <c r="K57">
        <v>791000</v>
      </c>
      <c r="L57">
        <v>787100</v>
      </c>
      <c r="M57">
        <v>803000</v>
      </c>
      <c r="N57">
        <v>808100</v>
      </c>
      <c r="O57">
        <v>818000</v>
      </c>
      <c r="P57">
        <v>835500</v>
      </c>
      <c r="Q57">
        <v>846600</v>
      </c>
      <c r="R57">
        <v>836800</v>
      </c>
      <c r="S57">
        <v>851400</v>
      </c>
      <c r="T57">
        <v>840100</v>
      </c>
      <c r="U57">
        <v>849100</v>
      </c>
      <c r="V57">
        <v>833600</v>
      </c>
      <c r="W57">
        <v>830300</v>
      </c>
      <c r="X57">
        <v>823100</v>
      </c>
      <c r="Y57">
        <v>876600</v>
      </c>
      <c r="Z57">
        <v>866700</v>
      </c>
      <c r="AA57">
        <v>884100</v>
      </c>
      <c r="AB57">
        <v>857300</v>
      </c>
      <c r="AC57">
        <v>862100</v>
      </c>
      <c r="AD57">
        <v>881800</v>
      </c>
      <c r="AE57">
        <v>812000</v>
      </c>
      <c r="AF57">
        <v>862100</v>
      </c>
    </row>
    <row r="58" spans="1:32" x14ac:dyDescent="0.3">
      <c r="A58" t="s">
        <v>21</v>
      </c>
      <c r="B58" t="s">
        <v>312</v>
      </c>
      <c r="C58" t="s">
        <v>200</v>
      </c>
      <c r="D58" t="s">
        <v>313</v>
      </c>
      <c r="E58" t="s">
        <v>201</v>
      </c>
      <c r="F58">
        <v>703800</v>
      </c>
      <c r="G58">
        <v>729700</v>
      </c>
      <c r="H58">
        <v>744200</v>
      </c>
      <c r="I58">
        <v>744000</v>
      </c>
      <c r="J58">
        <v>741800</v>
      </c>
      <c r="K58">
        <v>791000</v>
      </c>
      <c r="L58">
        <v>787100</v>
      </c>
      <c r="M58">
        <v>803000</v>
      </c>
      <c r="N58">
        <v>808100</v>
      </c>
      <c r="O58">
        <v>818000</v>
      </c>
      <c r="P58">
        <v>835500</v>
      </c>
      <c r="Q58">
        <v>846600</v>
      </c>
      <c r="R58">
        <v>836800</v>
      </c>
      <c r="S58">
        <v>851400</v>
      </c>
      <c r="T58">
        <v>840100</v>
      </c>
      <c r="U58">
        <v>849100</v>
      </c>
      <c r="V58">
        <v>833600</v>
      </c>
      <c r="W58">
        <v>830300</v>
      </c>
      <c r="X58">
        <v>823100</v>
      </c>
      <c r="Y58">
        <v>876600</v>
      </c>
      <c r="Z58">
        <v>866700</v>
      </c>
      <c r="AA58">
        <v>884100</v>
      </c>
      <c r="AB58">
        <v>857300</v>
      </c>
      <c r="AC58">
        <v>862100</v>
      </c>
      <c r="AD58">
        <v>881800</v>
      </c>
      <c r="AE58">
        <v>812000</v>
      </c>
      <c r="AF58">
        <v>862100</v>
      </c>
    </row>
    <row r="59" spans="1:32" x14ac:dyDescent="0.3">
      <c r="A59" t="s">
        <v>21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23</v>
      </c>
      <c r="B2" t="s">
        <v>197</v>
      </c>
      <c r="C2" t="s">
        <v>200</v>
      </c>
      <c r="D2" t="s">
        <v>198</v>
      </c>
      <c r="E2" t="s">
        <v>201</v>
      </c>
      <c r="F2">
        <v>3902550.45508698</v>
      </c>
      <c r="G2">
        <v>3530899.3761934</v>
      </c>
      <c r="H2">
        <v>3526126.8932271898</v>
      </c>
      <c r="I2">
        <v>3547233.5881069601</v>
      </c>
      <c r="J2">
        <v>3188491.7074605301</v>
      </c>
      <c r="K2">
        <v>2685906.9229546902</v>
      </c>
      <c r="L2">
        <v>2526682.7830179101</v>
      </c>
      <c r="M2">
        <v>2236368.5539728599</v>
      </c>
      <c r="N2">
        <v>2177589.3972720201</v>
      </c>
      <c r="O2">
        <v>2158582.7795377001</v>
      </c>
      <c r="P2">
        <v>2100645.4627279099</v>
      </c>
      <c r="Q2">
        <v>1689939.6574324199</v>
      </c>
      <c r="R2">
        <v>1590179.7479758901</v>
      </c>
      <c r="S2">
        <v>1574347.0304693601</v>
      </c>
      <c r="T2">
        <v>1443333.5533346201</v>
      </c>
      <c r="U2">
        <v>1448659.6708668401</v>
      </c>
      <c r="V2">
        <v>1338320.37499083</v>
      </c>
      <c r="W2">
        <v>1512191.18015145</v>
      </c>
      <c r="X2">
        <v>1700716.73196081</v>
      </c>
      <c r="Y2">
        <v>1539509.4612571399</v>
      </c>
      <c r="Z2">
        <v>1732186.7827789099</v>
      </c>
      <c r="AA2">
        <v>1522806.6979614899</v>
      </c>
      <c r="AB2">
        <v>2108811.9537422499</v>
      </c>
      <c r="AC2">
        <v>1695156.7129985599</v>
      </c>
      <c r="AD2">
        <v>1506752.28460927</v>
      </c>
      <c r="AE2">
        <v>1491405.4484906299</v>
      </c>
    </row>
    <row r="3" spans="1:32" x14ac:dyDescent="0.3">
      <c r="A3" t="s">
        <v>23</v>
      </c>
      <c r="B3" t="s">
        <v>202</v>
      </c>
      <c r="C3" t="s">
        <v>200</v>
      </c>
      <c r="D3" t="s">
        <v>203</v>
      </c>
      <c r="E3" t="s">
        <v>201</v>
      </c>
      <c r="F3">
        <v>239200</v>
      </c>
      <c r="G3">
        <v>169500</v>
      </c>
      <c r="H3">
        <v>168700</v>
      </c>
      <c r="I3">
        <v>170600</v>
      </c>
      <c r="J3">
        <v>131200</v>
      </c>
      <c r="K3">
        <v>164900</v>
      </c>
      <c r="L3">
        <v>140000</v>
      </c>
      <c r="M3">
        <v>172800</v>
      </c>
      <c r="N3">
        <v>112300</v>
      </c>
      <c r="O3">
        <v>106100</v>
      </c>
      <c r="P3">
        <v>110000</v>
      </c>
      <c r="Q3">
        <v>124400</v>
      </c>
      <c r="R3">
        <v>148100</v>
      </c>
      <c r="S3">
        <v>165300</v>
      </c>
      <c r="T3">
        <v>136500</v>
      </c>
      <c r="U3">
        <v>113000</v>
      </c>
      <c r="V3">
        <v>121600</v>
      </c>
      <c r="W3">
        <v>116800</v>
      </c>
      <c r="X3">
        <v>190400</v>
      </c>
      <c r="Y3">
        <v>211500</v>
      </c>
      <c r="Z3">
        <v>210500</v>
      </c>
      <c r="AA3">
        <v>187200</v>
      </c>
      <c r="AB3">
        <v>250700</v>
      </c>
      <c r="AC3">
        <v>140900</v>
      </c>
      <c r="AD3">
        <v>115500</v>
      </c>
      <c r="AE3">
        <v>89900</v>
      </c>
    </row>
    <row r="4" spans="1:32" x14ac:dyDescent="0.3">
      <c r="A4" t="s">
        <v>23</v>
      </c>
      <c r="B4" t="s">
        <v>204</v>
      </c>
      <c r="C4" t="s">
        <v>200</v>
      </c>
      <c r="D4" t="s">
        <v>205</v>
      </c>
      <c r="E4" t="s">
        <v>201</v>
      </c>
      <c r="F4">
        <v>31267700</v>
      </c>
      <c r="G4">
        <v>32881600</v>
      </c>
      <c r="H4">
        <v>34640500</v>
      </c>
      <c r="I4">
        <v>35926800</v>
      </c>
      <c r="J4">
        <v>31887600</v>
      </c>
      <c r="K4">
        <v>33970300</v>
      </c>
      <c r="L4">
        <v>34470200</v>
      </c>
      <c r="M4">
        <v>30351800</v>
      </c>
      <c r="N4">
        <v>30691000</v>
      </c>
      <c r="O4">
        <v>31707500</v>
      </c>
      <c r="P4">
        <v>35847600</v>
      </c>
      <c r="Q4">
        <v>36408900</v>
      </c>
      <c r="R4">
        <v>39194200</v>
      </c>
      <c r="S4">
        <v>38803700</v>
      </c>
      <c r="T4">
        <v>29805700</v>
      </c>
      <c r="U4">
        <v>28075300</v>
      </c>
      <c r="V4">
        <v>30094600</v>
      </c>
      <c r="W4">
        <v>30574300</v>
      </c>
      <c r="X4">
        <v>30138400</v>
      </c>
      <c r="Y4">
        <v>31885200</v>
      </c>
      <c r="Z4">
        <v>34388800</v>
      </c>
      <c r="AA4">
        <v>34870500</v>
      </c>
      <c r="AB4">
        <v>35308900</v>
      </c>
      <c r="AC4">
        <v>37381600</v>
      </c>
      <c r="AD4">
        <v>36199200</v>
      </c>
      <c r="AE4">
        <v>34024200</v>
      </c>
    </row>
    <row r="5" spans="1:32" x14ac:dyDescent="0.3">
      <c r="A5" t="s">
        <v>23</v>
      </c>
      <c r="B5" t="s">
        <v>206</v>
      </c>
      <c r="C5" t="s">
        <v>200</v>
      </c>
      <c r="D5" t="s">
        <v>207</v>
      </c>
      <c r="E5" t="s">
        <v>201</v>
      </c>
      <c r="F5">
        <v>2279900</v>
      </c>
      <c r="G5">
        <v>2343100</v>
      </c>
      <c r="H5">
        <v>2434000</v>
      </c>
      <c r="I5">
        <v>2510800</v>
      </c>
      <c r="J5">
        <v>2286400</v>
      </c>
      <c r="K5">
        <v>2356700</v>
      </c>
      <c r="L5">
        <v>2353500</v>
      </c>
      <c r="M5">
        <v>2259700</v>
      </c>
      <c r="N5">
        <v>2027500</v>
      </c>
      <c r="O5">
        <v>2052500</v>
      </c>
      <c r="P5">
        <v>2349800</v>
      </c>
      <c r="Q5">
        <v>2332300</v>
      </c>
      <c r="R5">
        <v>2396300</v>
      </c>
      <c r="S5">
        <v>2078100</v>
      </c>
      <c r="T5">
        <v>1914500</v>
      </c>
      <c r="U5">
        <v>1879200</v>
      </c>
      <c r="V5">
        <v>2230300</v>
      </c>
      <c r="W5">
        <v>2100100</v>
      </c>
      <c r="X5">
        <v>1910500</v>
      </c>
      <c r="Y5">
        <v>2042000</v>
      </c>
      <c r="Z5">
        <v>2023700</v>
      </c>
      <c r="AA5">
        <v>2243400</v>
      </c>
      <c r="AB5">
        <v>2473400</v>
      </c>
      <c r="AC5">
        <v>2497700</v>
      </c>
      <c r="AD5">
        <v>2378600</v>
      </c>
      <c r="AE5">
        <v>2066700</v>
      </c>
    </row>
    <row r="6" spans="1:32" x14ac:dyDescent="0.3">
      <c r="A6" t="s">
        <v>23</v>
      </c>
      <c r="B6" t="s">
        <v>208</v>
      </c>
      <c r="C6" t="s">
        <v>200</v>
      </c>
      <c r="D6" t="s">
        <v>209</v>
      </c>
      <c r="E6" t="s">
        <v>201</v>
      </c>
      <c r="F6">
        <v>579717.75604897097</v>
      </c>
      <c r="G6">
        <v>551427.64050868398</v>
      </c>
      <c r="H6">
        <v>593839.14150154102</v>
      </c>
      <c r="I6">
        <v>575179.73780683405</v>
      </c>
      <c r="J6">
        <v>440443.23707952601</v>
      </c>
      <c r="K6">
        <v>409887.18352306797</v>
      </c>
      <c r="L6">
        <v>404860.61319642601</v>
      </c>
      <c r="M6">
        <v>354242.39156751498</v>
      </c>
      <c r="N6">
        <v>281297.197428866</v>
      </c>
      <c r="O6">
        <v>291865.659824931</v>
      </c>
      <c r="P6">
        <v>362804.79430148099</v>
      </c>
      <c r="Q6">
        <v>308917.07081167202</v>
      </c>
      <c r="R6">
        <v>359253.66393114103</v>
      </c>
      <c r="S6">
        <v>352989.12039530301</v>
      </c>
      <c r="T6">
        <v>225126.23548865001</v>
      </c>
      <c r="U6">
        <v>231232.61778417701</v>
      </c>
      <c r="V6">
        <v>287219.38127614901</v>
      </c>
      <c r="W6">
        <v>233047.70932304501</v>
      </c>
      <c r="X6">
        <v>259695.83098451799</v>
      </c>
      <c r="Y6">
        <v>256633.42712623699</v>
      </c>
      <c r="Z6">
        <v>289232.06807368598</v>
      </c>
      <c r="AA6">
        <v>270243.639405519</v>
      </c>
      <c r="AB6">
        <v>268698.05555043102</v>
      </c>
      <c r="AC6">
        <v>253606.674066187</v>
      </c>
      <c r="AD6">
        <v>281512.80754323001</v>
      </c>
      <c r="AE6">
        <v>211346.801968546</v>
      </c>
    </row>
    <row r="7" spans="1:32" x14ac:dyDescent="0.3">
      <c r="A7" t="s">
        <v>23</v>
      </c>
      <c r="B7" t="s">
        <v>210</v>
      </c>
      <c r="C7" t="s">
        <v>200</v>
      </c>
      <c r="D7" t="s">
        <v>211</v>
      </c>
      <c r="E7" t="s">
        <v>201</v>
      </c>
      <c r="F7">
        <v>1465608.00267787</v>
      </c>
      <c r="G7">
        <v>1568893.50078485</v>
      </c>
      <c r="H7">
        <v>1699959.2021283</v>
      </c>
      <c r="I7">
        <v>1636617.0864997699</v>
      </c>
      <c r="J7">
        <v>1308758.4419367299</v>
      </c>
      <c r="K7">
        <v>1365834.4840999499</v>
      </c>
      <c r="L7">
        <v>1319224.3370906501</v>
      </c>
      <c r="M7">
        <v>1165864.31407168</v>
      </c>
      <c r="N7">
        <v>1105200.8881709699</v>
      </c>
      <c r="O7">
        <v>1048645.8499682399</v>
      </c>
      <c r="P7">
        <v>1335510.54131914</v>
      </c>
      <c r="Q7">
        <v>1339284.10307161</v>
      </c>
      <c r="R7">
        <v>1486460.8852512699</v>
      </c>
      <c r="S7">
        <v>1256858.77144236</v>
      </c>
      <c r="T7">
        <v>933093.36418197898</v>
      </c>
      <c r="U7">
        <v>939987.48530656402</v>
      </c>
      <c r="V7">
        <v>930595.96687914501</v>
      </c>
      <c r="W7">
        <v>856765.65300376504</v>
      </c>
      <c r="X7">
        <v>979801.17414571799</v>
      </c>
      <c r="Y7">
        <v>1005321.33762502</v>
      </c>
      <c r="Z7">
        <v>1019168.8946547</v>
      </c>
      <c r="AA7">
        <v>1044254.44305674</v>
      </c>
      <c r="AB7">
        <v>940654.65402774804</v>
      </c>
      <c r="AC7">
        <v>967402.19648117304</v>
      </c>
      <c r="AD7">
        <v>915838.33058409195</v>
      </c>
      <c r="AE7">
        <v>941561.38716450799</v>
      </c>
    </row>
    <row r="8" spans="1:32" x14ac:dyDescent="0.3">
      <c r="A8" t="s">
        <v>23</v>
      </c>
      <c r="B8" t="s">
        <v>212</v>
      </c>
      <c r="C8" t="s">
        <v>200</v>
      </c>
      <c r="D8" t="s">
        <v>213</v>
      </c>
      <c r="E8" t="s">
        <v>201</v>
      </c>
      <c r="F8">
        <v>739300</v>
      </c>
      <c r="G8">
        <v>632500</v>
      </c>
      <c r="H8">
        <v>444100</v>
      </c>
      <c r="I8">
        <v>483300</v>
      </c>
      <c r="J8">
        <v>365300</v>
      </c>
      <c r="K8">
        <v>281600</v>
      </c>
      <c r="L8">
        <v>266900</v>
      </c>
      <c r="M8">
        <v>345500</v>
      </c>
      <c r="N8">
        <v>339400</v>
      </c>
      <c r="O8">
        <v>379300</v>
      </c>
      <c r="P8">
        <v>383700</v>
      </c>
      <c r="Q8">
        <v>507300</v>
      </c>
      <c r="R8">
        <v>475100</v>
      </c>
      <c r="S8">
        <v>553700</v>
      </c>
      <c r="T8">
        <v>457400</v>
      </c>
      <c r="U8">
        <v>345900</v>
      </c>
      <c r="V8">
        <v>238900</v>
      </c>
      <c r="W8">
        <v>300100</v>
      </c>
      <c r="X8">
        <v>330200</v>
      </c>
      <c r="Y8">
        <v>343300</v>
      </c>
      <c r="Z8">
        <v>360300</v>
      </c>
      <c r="AA8">
        <v>300400</v>
      </c>
      <c r="AB8">
        <v>336800</v>
      </c>
      <c r="AC8">
        <v>305000</v>
      </c>
      <c r="AD8">
        <v>271300</v>
      </c>
      <c r="AE8">
        <v>329100</v>
      </c>
    </row>
    <row r="9" spans="1:32" x14ac:dyDescent="0.3">
      <c r="A9" t="s">
        <v>23</v>
      </c>
      <c r="B9" t="s">
        <v>214</v>
      </c>
      <c r="C9" t="s">
        <v>200</v>
      </c>
      <c r="D9" t="s">
        <v>215</v>
      </c>
      <c r="E9" t="s">
        <v>201</v>
      </c>
      <c r="F9">
        <v>2769334.09750289</v>
      </c>
      <c r="G9">
        <v>2949103.5787644102</v>
      </c>
      <c r="H9">
        <v>3073407.3537686002</v>
      </c>
      <c r="I9">
        <v>3174213.6886225501</v>
      </c>
      <c r="J9">
        <v>2800622.4825185901</v>
      </c>
      <c r="K9">
        <v>2675716.5225744802</v>
      </c>
      <c r="L9">
        <v>2900115.1505087102</v>
      </c>
      <c r="M9">
        <v>2719756.49222284</v>
      </c>
      <c r="N9">
        <v>2665197.9204557301</v>
      </c>
      <c r="O9">
        <v>2470197.2077155798</v>
      </c>
      <c r="P9">
        <v>2981459.7555591301</v>
      </c>
      <c r="Q9">
        <v>2816666.2337712301</v>
      </c>
      <c r="R9">
        <v>3177736.1729328199</v>
      </c>
      <c r="S9">
        <v>3562342.5047307499</v>
      </c>
      <c r="T9">
        <v>2791802.7994925999</v>
      </c>
      <c r="U9">
        <v>2660355.97739942</v>
      </c>
      <c r="V9">
        <v>2736949.6826859298</v>
      </c>
      <c r="W9">
        <v>2525533.5635651001</v>
      </c>
      <c r="X9">
        <v>2481696.7922717198</v>
      </c>
      <c r="Y9">
        <v>2602167.10972097</v>
      </c>
      <c r="Z9">
        <v>2596155.3959290301</v>
      </c>
      <c r="AA9">
        <v>2568163.17919569</v>
      </c>
      <c r="AB9">
        <v>2717361.9772879202</v>
      </c>
      <c r="AC9">
        <v>3091131.0945604499</v>
      </c>
      <c r="AD9">
        <v>3274561.2001760202</v>
      </c>
      <c r="AE9">
        <v>3029602.9905911898</v>
      </c>
    </row>
    <row r="10" spans="1:32" x14ac:dyDescent="0.3">
      <c r="A10" t="s">
        <v>23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23</v>
      </c>
      <c r="B11" t="s">
        <v>218</v>
      </c>
      <c r="C11" t="s">
        <v>200</v>
      </c>
      <c r="D11" t="s">
        <v>219</v>
      </c>
      <c r="E11" t="s">
        <v>201</v>
      </c>
      <c r="F11">
        <v>1152346.72594729</v>
      </c>
      <c r="G11">
        <v>1171068.5525400201</v>
      </c>
      <c r="H11">
        <v>1330933.8368043201</v>
      </c>
      <c r="I11">
        <v>1410227.94122163</v>
      </c>
      <c r="J11">
        <v>1286633.67047576</v>
      </c>
      <c r="K11">
        <v>1569863.0547486399</v>
      </c>
      <c r="L11">
        <v>1591712.5010846099</v>
      </c>
      <c r="M11">
        <v>1671705.6199465201</v>
      </c>
      <c r="N11">
        <v>1652847.4141566399</v>
      </c>
      <c r="O11">
        <v>1559075.14092641</v>
      </c>
      <c r="P11">
        <v>1656415.46776902</v>
      </c>
      <c r="Q11">
        <v>1842103.19090611</v>
      </c>
      <c r="R11">
        <v>1781870.7876897301</v>
      </c>
      <c r="S11">
        <v>1761328.9031909399</v>
      </c>
      <c r="T11">
        <v>1759523.8172011201</v>
      </c>
      <c r="U11">
        <v>1717530.2889199799</v>
      </c>
      <c r="V11">
        <v>1816080.1557970201</v>
      </c>
      <c r="W11">
        <v>2249025.5162113202</v>
      </c>
      <c r="X11">
        <v>2342552.3095746702</v>
      </c>
      <c r="Y11">
        <v>2272160.3174729398</v>
      </c>
      <c r="Z11">
        <v>2158879.0322244</v>
      </c>
      <c r="AA11">
        <v>2515096.6083246502</v>
      </c>
      <c r="AB11">
        <v>2415344.06620778</v>
      </c>
      <c r="AC11">
        <v>2358194.6928878999</v>
      </c>
      <c r="AD11">
        <v>2235542.0761287501</v>
      </c>
      <c r="AE11">
        <v>2256155.6940959902</v>
      </c>
    </row>
    <row r="12" spans="1:32" x14ac:dyDescent="0.3">
      <c r="A12" t="s">
        <v>23</v>
      </c>
      <c r="B12" t="s">
        <v>220</v>
      </c>
      <c r="C12" t="s">
        <v>200</v>
      </c>
      <c r="D12" t="s">
        <v>221</v>
      </c>
      <c r="E12" t="s">
        <v>201</v>
      </c>
      <c r="F12">
        <v>2223845.41288481</v>
      </c>
      <c r="G12">
        <v>2324082.0620241398</v>
      </c>
      <c r="H12">
        <v>2413324.126863</v>
      </c>
      <c r="I12">
        <v>2409420.6038485998</v>
      </c>
      <c r="J12">
        <v>1998206.8471810899</v>
      </c>
      <c r="K12">
        <v>2194775.9741574698</v>
      </c>
      <c r="L12">
        <v>2242573.79822275</v>
      </c>
      <c r="M12">
        <v>1754343.8899117999</v>
      </c>
      <c r="N12">
        <v>2074721.23273967</v>
      </c>
      <c r="O12">
        <v>2137371.4243684299</v>
      </c>
      <c r="P12">
        <v>2311572.4031792502</v>
      </c>
      <c r="Q12">
        <v>2515447.1936934702</v>
      </c>
      <c r="R12">
        <v>2498854.6551244701</v>
      </c>
      <c r="S12">
        <v>2333838.42482692</v>
      </c>
      <c r="T12">
        <v>1858404.61509895</v>
      </c>
      <c r="U12">
        <v>1740825.5963355701</v>
      </c>
      <c r="V12">
        <v>1816265.6264438599</v>
      </c>
      <c r="W12">
        <v>1878753.97705049</v>
      </c>
      <c r="X12">
        <v>1926745.14224536</v>
      </c>
      <c r="Y12">
        <v>2014919.0074312701</v>
      </c>
      <c r="Z12">
        <v>2132221.9535978702</v>
      </c>
      <c r="AA12">
        <v>2051375.41188731</v>
      </c>
      <c r="AB12">
        <v>2119866.39679805</v>
      </c>
      <c r="AC12">
        <v>2334368.0463453601</v>
      </c>
      <c r="AD12">
        <v>2226690.8134852201</v>
      </c>
      <c r="AE12">
        <v>2143379.6661046199</v>
      </c>
    </row>
    <row r="13" spans="1:32" x14ac:dyDescent="0.3">
      <c r="A13" t="s">
        <v>23</v>
      </c>
      <c r="B13" t="s">
        <v>222</v>
      </c>
      <c r="C13" t="s">
        <v>200</v>
      </c>
      <c r="D13" t="s">
        <v>223</v>
      </c>
      <c r="E13" t="s">
        <v>201</v>
      </c>
      <c r="F13">
        <v>3499944.3713084199</v>
      </c>
      <c r="G13">
        <v>3496053.5037108199</v>
      </c>
      <c r="H13">
        <v>3387812.56733238</v>
      </c>
      <c r="I13">
        <v>3225649.1773851402</v>
      </c>
      <c r="J13">
        <v>2829773.2962575899</v>
      </c>
      <c r="K13">
        <v>3132935.9930261299</v>
      </c>
      <c r="L13">
        <v>3137165.2980481801</v>
      </c>
      <c r="M13">
        <v>2476002.9944893401</v>
      </c>
      <c r="N13">
        <v>2114329.3357572001</v>
      </c>
      <c r="O13">
        <v>2358078.9552556099</v>
      </c>
      <c r="P13">
        <v>2779373.1170591102</v>
      </c>
      <c r="Q13">
        <v>3077528.3522217898</v>
      </c>
      <c r="R13">
        <v>3606648.35340404</v>
      </c>
      <c r="S13">
        <v>3655898.0347521398</v>
      </c>
      <c r="T13">
        <v>2840705.9801920801</v>
      </c>
      <c r="U13">
        <v>2720878.0304310499</v>
      </c>
      <c r="V13">
        <v>2816989.9558752598</v>
      </c>
      <c r="W13">
        <v>2811628.3850671598</v>
      </c>
      <c r="X13">
        <v>2486303.8130695801</v>
      </c>
      <c r="Y13">
        <v>2772578.7853942499</v>
      </c>
      <c r="Z13">
        <v>2947961.04685927</v>
      </c>
      <c r="AA13">
        <v>2969874.3488867101</v>
      </c>
      <c r="AB13">
        <v>3498513.1223398498</v>
      </c>
      <c r="AC13">
        <v>3261250.3045818098</v>
      </c>
      <c r="AD13">
        <v>3390999.7103290102</v>
      </c>
      <c r="AE13">
        <v>2986318.3102650498</v>
      </c>
    </row>
    <row r="14" spans="1:32" x14ac:dyDescent="0.3">
      <c r="A14" t="s">
        <v>23</v>
      </c>
      <c r="B14" t="s">
        <v>224</v>
      </c>
      <c r="C14" t="s">
        <v>200</v>
      </c>
      <c r="D14" t="s">
        <v>225</v>
      </c>
      <c r="E14" t="s">
        <v>201</v>
      </c>
      <c r="F14">
        <v>6205331.0276787998</v>
      </c>
      <c r="G14">
        <v>6481153.5337702297</v>
      </c>
      <c r="H14">
        <v>6694940.2710527796</v>
      </c>
      <c r="I14">
        <v>7202665.7145742299</v>
      </c>
      <c r="J14">
        <v>6547895.93818276</v>
      </c>
      <c r="K14">
        <v>7613562.09730074</v>
      </c>
      <c r="L14">
        <v>7508887.8953305297</v>
      </c>
      <c r="M14">
        <v>6064536.4613686604</v>
      </c>
      <c r="N14">
        <v>6061400.6799580297</v>
      </c>
      <c r="O14">
        <v>6727746.3701443197</v>
      </c>
      <c r="P14">
        <v>6863932.9693168597</v>
      </c>
      <c r="Q14">
        <v>7353956.0334182596</v>
      </c>
      <c r="R14">
        <v>7542881.0102346996</v>
      </c>
      <c r="S14">
        <v>7776452.5338712595</v>
      </c>
      <c r="T14">
        <v>5622714.31189619</v>
      </c>
      <c r="U14">
        <v>5272648.6997065404</v>
      </c>
      <c r="V14">
        <v>5664098.2419999503</v>
      </c>
      <c r="W14">
        <v>5598967.2577735595</v>
      </c>
      <c r="X14">
        <v>5098213.4655966097</v>
      </c>
      <c r="Y14">
        <v>5409057.7082370203</v>
      </c>
      <c r="Z14">
        <v>6086680.2557513798</v>
      </c>
      <c r="AA14">
        <v>5712731.6912229499</v>
      </c>
      <c r="AB14">
        <v>5649933.0368719203</v>
      </c>
      <c r="AC14">
        <v>6573127.4419313399</v>
      </c>
      <c r="AD14">
        <v>6026932.1106973598</v>
      </c>
      <c r="AE14">
        <v>6043436.7018047301</v>
      </c>
    </row>
    <row r="15" spans="1:32" x14ac:dyDescent="0.3">
      <c r="A15" t="s">
        <v>23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23</v>
      </c>
      <c r="B16" t="s">
        <v>228</v>
      </c>
      <c r="C16" t="s">
        <v>200</v>
      </c>
      <c r="D16" t="s">
        <v>229</v>
      </c>
      <c r="E16" t="s">
        <v>201</v>
      </c>
      <c r="F16">
        <v>3188600</v>
      </c>
      <c r="G16">
        <v>3455000</v>
      </c>
      <c r="H16">
        <v>3735900</v>
      </c>
      <c r="I16">
        <v>3722800</v>
      </c>
      <c r="J16">
        <v>3633300</v>
      </c>
      <c r="K16">
        <v>4049900</v>
      </c>
      <c r="L16">
        <v>4031900</v>
      </c>
      <c r="M16">
        <v>3471300</v>
      </c>
      <c r="N16">
        <v>3469300</v>
      </c>
      <c r="O16">
        <v>3608700</v>
      </c>
      <c r="P16">
        <v>3823900</v>
      </c>
      <c r="Q16">
        <v>3924600</v>
      </c>
      <c r="R16">
        <v>4073400</v>
      </c>
      <c r="S16">
        <v>3734000</v>
      </c>
      <c r="T16">
        <v>2898700</v>
      </c>
      <c r="U16">
        <v>2971500</v>
      </c>
      <c r="V16">
        <v>3187800</v>
      </c>
      <c r="W16">
        <v>3152700</v>
      </c>
      <c r="X16">
        <v>3165100</v>
      </c>
      <c r="Y16">
        <v>3327000</v>
      </c>
      <c r="Z16">
        <v>3451700</v>
      </c>
      <c r="AA16">
        <v>3594600</v>
      </c>
      <c r="AB16">
        <v>3770600</v>
      </c>
      <c r="AC16">
        <v>3811400</v>
      </c>
      <c r="AD16">
        <v>3668900</v>
      </c>
      <c r="AE16">
        <v>3190400</v>
      </c>
    </row>
    <row r="17" spans="1:31" x14ac:dyDescent="0.3">
      <c r="A17" t="s">
        <v>23</v>
      </c>
      <c r="B17" t="s">
        <v>230</v>
      </c>
      <c r="C17" t="s">
        <v>200</v>
      </c>
      <c r="D17" t="s">
        <v>231</v>
      </c>
      <c r="E17" t="s">
        <v>201</v>
      </c>
      <c r="F17">
        <v>2610832.0371380998</v>
      </c>
      <c r="G17">
        <v>2772078.6586763901</v>
      </c>
      <c r="H17">
        <v>2936586.63803615</v>
      </c>
      <c r="I17">
        <v>3229665.3107096199</v>
      </c>
      <c r="J17">
        <v>2861247.0951026399</v>
      </c>
      <c r="K17">
        <v>3028910.8249222101</v>
      </c>
      <c r="L17">
        <v>2969103.5866961498</v>
      </c>
      <c r="M17">
        <v>2636262.9673910001</v>
      </c>
      <c r="N17">
        <v>2797500.9951131898</v>
      </c>
      <c r="O17">
        <v>3253261.8979684501</v>
      </c>
      <c r="P17">
        <v>3833065.20500712</v>
      </c>
      <c r="Q17">
        <v>3424338.8801559499</v>
      </c>
      <c r="R17">
        <v>4229372.9990956197</v>
      </c>
      <c r="S17">
        <v>4349359.7562432298</v>
      </c>
      <c r="T17">
        <v>3109355.2042785902</v>
      </c>
      <c r="U17">
        <v>2623625.4838050501</v>
      </c>
      <c r="V17">
        <v>2996063.4979482698</v>
      </c>
      <c r="W17">
        <v>3209182.4967498402</v>
      </c>
      <c r="X17">
        <v>2989521.9955436601</v>
      </c>
      <c r="Y17">
        <v>3168989.26122679</v>
      </c>
      <c r="Z17">
        <v>3629497.8646038398</v>
      </c>
      <c r="AA17">
        <v>3431747.33429622</v>
      </c>
      <c r="AB17">
        <v>3129782.2415986001</v>
      </c>
      <c r="AC17">
        <v>3691855.4327386199</v>
      </c>
      <c r="AD17">
        <v>3569641.8535278402</v>
      </c>
      <c r="AE17">
        <v>2912188.1429156298</v>
      </c>
    </row>
    <row r="18" spans="1:31" x14ac:dyDescent="0.3">
      <c r="A18" t="s">
        <v>23</v>
      </c>
      <c r="B18" t="s">
        <v>232</v>
      </c>
      <c r="C18" t="s">
        <v>200</v>
      </c>
      <c r="D18" t="s">
        <v>233</v>
      </c>
      <c r="E18" t="s">
        <v>201</v>
      </c>
      <c r="F18">
        <v>3942300</v>
      </c>
      <c r="G18">
        <v>4427500</v>
      </c>
      <c r="H18">
        <v>5156200</v>
      </c>
      <c r="I18">
        <v>5548700</v>
      </c>
      <c r="J18">
        <v>4831100</v>
      </c>
      <c r="K18">
        <v>4663600</v>
      </c>
      <c r="L18">
        <v>5022400</v>
      </c>
      <c r="M18">
        <v>4862700</v>
      </c>
      <c r="N18">
        <v>5420600</v>
      </c>
      <c r="O18">
        <v>5221900</v>
      </c>
      <c r="P18">
        <v>6418600</v>
      </c>
      <c r="Q18">
        <v>6216400</v>
      </c>
      <c r="R18">
        <v>6789400</v>
      </c>
      <c r="S18">
        <v>6706100</v>
      </c>
      <c r="T18">
        <v>4814100</v>
      </c>
      <c r="U18">
        <v>4371800</v>
      </c>
      <c r="V18">
        <v>4720500</v>
      </c>
      <c r="W18">
        <v>5087400</v>
      </c>
      <c r="X18">
        <v>5538100</v>
      </c>
      <c r="Y18">
        <v>6065100</v>
      </c>
      <c r="Z18">
        <v>7014800</v>
      </c>
      <c r="AA18">
        <v>7543100</v>
      </c>
      <c r="AB18">
        <v>7471800</v>
      </c>
      <c r="AC18">
        <v>7694500</v>
      </c>
      <c r="AD18">
        <v>7374600</v>
      </c>
      <c r="AE18">
        <v>7364100</v>
      </c>
    </row>
    <row r="19" spans="1:31" x14ac:dyDescent="0.3">
      <c r="A19" t="s">
        <v>23</v>
      </c>
      <c r="B19" t="s">
        <v>234</v>
      </c>
      <c r="C19" t="s">
        <v>200</v>
      </c>
      <c r="D19" t="s">
        <v>235</v>
      </c>
      <c r="E19" t="s">
        <v>201</v>
      </c>
      <c r="F19">
        <v>610640.56881284097</v>
      </c>
      <c r="G19">
        <v>709638.96922045003</v>
      </c>
      <c r="H19">
        <v>739496.86251293099</v>
      </c>
      <c r="I19">
        <v>797560.73933161504</v>
      </c>
      <c r="J19">
        <v>697918.99126531102</v>
      </c>
      <c r="K19">
        <v>627013.86564729398</v>
      </c>
      <c r="L19">
        <v>721856.81982200104</v>
      </c>
      <c r="M19">
        <v>569884.86903062998</v>
      </c>
      <c r="N19">
        <v>681704.33621971298</v>
      </c>
      <c r="O19">
        <v>598857.49382802204</v>
      </c>
      <c r="P19">
        <v>747465.74648887198</v>
      </c>
      <c r="Q19">
        <v>750058.94194991898</v>
      </c>
      <c r="R19">
        <v>776921.47233620705</v>
      </c>
      <c r="S19">
        <v>682731.95054709702</v>
      </c>
      <c r="T19">
        <v>580273.67216983496</v>
      </c>
      <c r="U19">
        <v>599815.82031165401</v>
      </c>
      <c r="V19">
        <v>652837.49109442602</v>
      </c>
      <c r="W19">
        <v>571095.44125571696</v>
      </c>
      <c r="X19">
        <v>629969.47656815103</v>
      </c>
      <c r="Y19">
        <v>605973.04576550098</v>
      </c>
      <c r="Z19">
        <v>678503.48830582597</v>
      </c>
      <c r="AA19">
        <v>625513.34372421203</v>
      </c>
      <c r="AB19">
        <v>516146.44931769097</v>
      </c>
      <c r="AC19">
        <v>542064.11640714598</v>
      </c>
      <c r="AD19">
        <v>584081.09752847499</v>
      </c>
      <c r="AE19">
        <v>549910.30508975103</v>
      </c>
    </row>
    <row r="20" spans="1:31" x14ac:dyDescent="0.3">
      <c r="A20" t="s">
        <v>23</v>
      </c>
      <c r="B20" t="s">
        <v>236</v>
      </c>
      <c r="C20" t="s">
        <v>200</v>
      </c>
      <c r="D20" t="s">
        <v>237</v>
      </c>
      <c r="E20" t="s">
        <v>201</v>
      </c>
      <c r="F20">
        <v>9920805.9800326098</v>
      </c>
      <c r="G20">
        <v>9959139.3608466294</v>
      </c>
      <c r="H20">
        <v>9419124.9443290997</v>
      </c>
      <c r="I20">
        <v>9122665.2949691508</v>
      </c>
      <c r="J20">
        <v>8948408.1618393008</v>
      </c>
      <c r="K20">
        <v>8078486.8546985798</v>
      </c>
      <c r="L20">
        <v>7578892.6803765204</v>
      </c>
      <c r="M20">
        <v>6653442.7647249801</v>
      </c>
      <c r="N20">
        <v>6248415.4586958401</v>
      </c>
      <c r="O20">
        <v>5161098.79220015</v>
      </c>
      <c r="P20">
        <v>5279510.2099859295</v>
      </c>
      <c r="Q20">
        <v>4840550.5079399897</v>
      </c>
      <c r="R20">
        <v>4990467.9234146401</v>
      </c>
      <c r="S20">
        <v>5309373.99037774</v>
      </c>
      <c r="T20">
        <v>4937339.2551429402</v>
      </c>
      <c r="U20">
        <v>4774482.0952122696</v>
      </c>
      <c r="V20">
        <v>4551930.3870251402</v>
      </c>
      <c r="W20">
        <v>4633509.3731339304</v>
      </c>
      <c r="X20">
        <v>4589115.3451478397</v>
      </c>
      <c r="Y20">
        <v>4686331.2573179696</v>
      </c>
      <c r="Z20">
        <v>5024785.8600081503</v>
      </c>
      <c r="AA20">
        <v>5031618.0159360804</v>
      </c>
      <c r="AB20">
        <v>4945027.6501096897</v>
      </c>
      <c r="AC20">
        <v>5276935.6047291001</v>
      </c>
      <c r="AD20">
        <v>4655530.72822762</v>
      </c>
      <c r="AE20">
        <v>4462536.4482784001</v>
      </c>
    </row>
    <row r="21" spans="1:31" x14ac:dyDescent="0.3">
      <c r="A21" t="s">
        <v>23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23</v>
      </c>
      <c r="B22" t="s">
        <v>240</v>
      </c>
      <c r="C22" t="s">
        <v>200</v>
      </c>
      <c r="D22" t="s">
        <v>241</v>
      </c>
      <c r="E22" t="s">
        <v>201</v>
      </c>
      <c r="F22">
        <v>4494794.0199673902</v>
      </c>
      <c r="G22">
        <v>4703960.6391533697</v>
      </c>
      <c r="H22">
        <v>4504175.05567089</v>
      </c>
      <c r="I22">
        <v>4638134.7050308501</v>
      </c>
      <c r="J22">
        <v>4493891.8381607002</v>
      </c>
      <c r="K22">
        <v>3978013.1453014198</v>
      </c>
      <c r="L22">
        <v>3746107.3196234698</v>
      </c>
      <c r="M22">
        <v>3570757.2352750301</v>
      </c>
      <c r="N22">
        <v>3222184.5413041702</v>
      </c>
      <c r="O22">
        <v>2622101.20779985</v>
      </c>
      <c r="P22">
        <v>2298789.7900140798</v>
      </c>
      <c r="Q22">
        <v>2089249.4920600101</v>
      </c>
      <c r="R22">
        <v>1752732.0765853601</v>
      </c>
      <c r="S22">
        <v>1805626.00962226</v>
      </c>
      <c r="T22">
        <v>1935360.74485706</v>
      </c>
      <c r="U22">
        <v>1852217.90478773</v>
      </c>
      <c r="V22">
        <v>2049969.61297486</v>
      </c>
      <c r="W22">
        <v>2144790.6268660701</v>
      </c>
      <c r="X22">
        <v>2556584.6548521598</v>
      </c>
      <c r="Y22">
        <v>2481568.74268203</v>
      </c>
      <c r="Z22">
        <v>2577714.1399918501</v>
      </c>
      <c r="AA22">
        <v>2891681.9840639201</v>
      </c>
      <c r="AB22">
        <v>2719172.3498903099</v>
      </c>
      <c r="AC22">
        <v>2752864.3952708999</v>
      </c>
      <c r="AD22">
        <v>2929569.27177238</v>
      </c>
      <c r="AE22">
        <v>3349363.5517215999</v>
      </c>
    </row>
    <row r="23" spans="1:31" x14ac:dyDescent="0.3">
      <c r="A23" t="s">
        <v>23</v>
      </c>
      <c r="B23" t="s">
        <v>242</v>
      </c>
      <c r="C23" t="s">
        <v>200</v>
      </c>
      <c r="D23" t="s">
        <v>243</v>
      </c>
      <c r="E23" t="s">
        <v>201</v>
      </c>
      <c r="F23">
        <v>4467900</v>
      </c>
      <c r="G23">
        <v>3870800</v>
      </c>
      <c r="H23">
        <v>3516100</v>
      </c>
      <c r="I23">
        <v>3165800</v>
      </c>
      <c r="J23">
        <v>3053500</v>
      </c>
      <c r="K23">
        <v>3337800</v>
      </c>
      <c r="L23">
        <v>2883300</v>
      </c>
      <c r="M23">
        <v>2602700</v>
      </c>
      <c r="N23">
        <v>2063000</v>
      </c>
      <c r="O23">
        <v>2057600</v>
      </c>
      <c r="P23">
        <v>2075900</v>
      </c>
      <c r="Q23">
        <v>2023100</v>
      </c>
      <c r="R23">
        <v>2834500</v>
      </c>
      <c r="S23">
        <v>2201500</v>
      </c>
      <c r="T23">
        <v>1871900</v>
      </c>
      <c r="U23">
        <v>2252000</v>
      </c>
      <c r="V23">
        <v>2190400</v>
      </c>
      <c r="W23">
        <v>2248100</v>
      </c>
      <c r="X23">
        <v>2757500</v>
      </c>
      <c r="Y23">
        <v>2837300</v>
      </c>
      <c r="Z23">
        <v>2845300</v>
      </c>
      <c r="AA23">
        <v>2757300</v>
      </c>
      <c r="AB23">
        <v>3303600</v>
      </c>
      <c r="AC23">
        <v>3128000</v>
      </c>
      <c r="AD23">
        <v>3183800</v>
      </c>
      <c r="AE23">
        <v>3405400</v>
      </c>
    </row>
    <row r="24" spans="1:31" x14ac:dyDescent="0.3">
      <c r="A24" t="s">
        <v>23</v>
      </c>
      <c r="B24" t="s">
        <v>244</v>
      </c>
      <c r="C24" t="s">
        <v>200</v>
      </c>
      <c r="D24" t="s">
        <v>245</v>
      </c>
      <c r="E24" t="s">
        <v>201</v>
      </c>
      <c r="F24">
        <v>9644946.8421207201</v>
      </c>
      <c r="G24">
        <v>9765589.7727594506</v>
      </c>
      <c r="H24">
        <v>9826428.8197021708</v>
      </c>
      <c r="I24">
        <v>8755770.8929702695</v>
      </c>
      <c r="J24">
        <v>8396438.8267270699</v>
      </c>
      <c r="K24">
        <v>9707382.2074738909</v>
      </c>
      <c r="L24">
        <v>8242439.70517259</v>
      </c>
      <c r="M24">
        <v>7862880.3087257603</v>
      </c>
      <c r="N24">
        <v>7522670.6969109001</v>
      </c>
      <c r="O24">
        <v>8357192.0199738499</v>
      </c>
      <c r="P24">
        <v>8711066.6729588099</v>
      </c>
      <c r="Q24">
        <v>9164641.4739389792</v>
      </c>
      <c r="R24">
        <v>8668944.7132490799</v>
      </c>
      <c r="S24">
        <v>8651595.8228683192</v>
      </c>
      <c r="T24">
        <v>7832085.3673574599</v>
      </c>
      <c r="U24">
        <v>7561317.8178065997</v>
      </c>
      <c r="V24">
        <v>7940647.0202318197</v>
      </c>
      <c r="W24">
        <v>8283249.0466056699</v>
      </c>
      <c r="X24">
        <v>8830359.4718577806</v>
      </c>
      <c r="Y24">
        <v>9267808.7586582191</v>
      </c>
      <c r="Z24">
        <v>9687475.0827398505</v>
      </c>
      <c r="AA24">
        <v>9560381.8080192804</v>
      </c>
      <c r="AB24">
        <v>9485633.2304653209</v>
      </c>
      <c r="AC24">
        <v>8841046.8186493795</v>
      </c>
      <c r="AD24">
        <v>9445130.8534362204</v>
      </c>
      <c r="AE24">
        <v>8928244.8201189693</v>
      </c>
    </row>
    <row r="25" spans="1:31" x14ac:dyDescent="0.3">
      <c r="A25" t="s">
        <v>23</v>
      </c>
      <c r="B25" t="s">
        <v>246</v>
      </c>
      <c r="C25" t="s">
        <v>200</v>
      </c>
      <c r="D25" t="s">
        <v>247</v>
      </c>
      <c r="E25" t="s">
        <v>201</v>
      </c>
      <c r="F25">
        <v>459746.84212071798</v>
      </c>
      <c r="G25">
        <v>605489.772759452</v>
      </c>
      <c r="H25">
        <v>602528.81970216695</v>
      </c>
      <c r="I25">
        <v>300470.89297027199</v>
      </c>
      <c r="J25">
        <v>478338.82672706601</v>
      </c>
      <c r="K25">
        <v>613782.20747388899</v>
      </c>
      <c r="L25">
        <v>531439.70517259405</v>
      </c>
      <c r="M25">
        <v>378580.308725757</v>
      </c>
      <c r="N25">
        <v>437670.69691089599</v>
      </c>
      <c r="O25">
        <v>520092.01997385197</v>
      </c>
      <c r="P25">
        <v>578566.67295881</v>
      </c>
      <c r="Q25">
        <v>521541.47393897799</v>
      </c>
      <c r="R25">
        <v>390844.71324907499</v>
      </c>
      <c r="S25">
        <v>630795.822868319</v>
      </c>
      <c r="T25">
        <v>432185.36735746299</v>
      </c>
      <c r="U25">
        <v>182417.81780659701</v>
      </c>
      <c r="V25">
        <v>153647.02023182</v>
      </c>
      <c r="W25">
        <v>146449.046605668</v>
      </c>
      <c r="X25">
        <v>183159.471857784</v>
      </c>
      <c r="Y25">
        <v>293908.75865821698</v>
      </c>
      <c r="Z25">
        <v>224775.08273985301</v>
      </c>
      <c r="AA25">
        <v>174981.80801927901</v>
      </c>
      <c r="AB25">
        <v>203733.23046532299</v>
      </c>
      <c r="AC25">
        <v>144046.818649377</v>
      </c>
      <c r="AD25">
        <v>387630.85343622102</v>
      </c>
      <c r="AE25">
        <v>217844.82011896599</v>
      </c>
    </row>
    <row r="26" spans="1:31" x14ac:dyDescent="0.3">
      <c r="A26" t="s">
        <v>23</v>
      </c>
      <c r="B26" t="s">
        <v>248</v>
      </c>
      <c r="C26" t="s">
        <v>200</v>
      </c>
      <c r="D26" t="s">
        <v>249</v>
      </c>
      <c r="E26" t="s">
        <v>201</v>
      </c>
      <c r="F26">
        <v>4786755.4945100304</v>
      </c>
      <c r="G26">
        <v>4655512.6046130704</v>
      </c>
      <c r="H26">
        <v>5181660.2508291099</v>
      </c>
      <c r="I26">
        <v>4328702.7850270504</v>
      </c>
      <c r="J26">
        <v>3877991.8703576699</v>
      </c>
      <c r="K26">
        <v>4003544.00757385</v>
      </c>
      <c r="L26">
        <v>3315415.3397764</v>
      </c>
      <c r="M26">
        <v>3430386.7287612199</v>
      </c>
      <c r="N26">
        <v>3124767.4495656402</v>
      </c>
      <c r="O26">
        <v>3177881.2826558999</v>
      </c>
      <c r="P26">
        <v>3444575.773947</v>
      </c>
      <c r="Q26">
        <v>3817811.74177477</v>
      </c>
      <c r="R26">
        <v>3817352.9176762798</v>
      </c>
      <c r="S26">
        <v>3925784.98908161</v>
      </c>
      <c r="T26">
        <v>3536075.7205435201</v>
      </c>
      <c r="U26">
        <v>3374324.7546946001</v>
      </c>
      <c r="V26">
        <v>3500837.78737192</v>
      </c>
      <c r="W26">
        <v>3581236.2354116002</v>
      </c>
      <c r="X26">
        <v>3683154.9302384299</v>
      </c>
      <c r="Y26">
        <v>3716783.2808912899</v>
      </c>
      <c r="Z26">
        <v>3900616.8958809902</v>
      </c>
      <c r="AA26">
        <v>3793216.2967905402</v>
      </c>
      <c r="AB26">
        <v>3887449.3733119299</v>
      </c>
      <c r="AC26">
        <v>3397495.4314122102</v>
      </c>
      <c r="AD26">
        <v>3341839.5544733698</v>
      </c>
      <c r="AE26">
        <v>3368582.0246474701</v>
      </c>
    </row>
    <row r="27" spans="1:31" x14ac:dyDescent="0.3">
      <c r="A27" t="s">
        <v>23</v>
      </c>
      <c r="B27" t="s">
        <v>250</v>
      </c>
      <c r="C27" t="s">
        <v>200</v>
      </c>
      <c r="D27" t="s">
        <v>251</v>
      </c>
      <c r="E27" t="s">
        <v>201</v>
      </c>
      <c r="F27">
        <v>4398444.5054899696</v>
      </c>
      <c r="G27">
        <v>4504587.3953869296</v>
      </c>
      <c r="H27">
        <v>4042239.7491708901</v>
      </c>
      <c r="I27">
        <v>4126597.2149729501</v>
      </c>
      <c r="J27">
        <v>4040108.1296423301</v>
      </c>
      <c r="K27">
        <v>5090055.9924261495</v>
      </c>
      <c r="L27">
        <v>4395584.6602236005</v>
      </c>
      <c r="M27">
        <v>4053913.2712387801</v>
      </c>
      <c r="N27">
        <v>3960232.5504343598</v>
      </c>
      <c r="O27">
        <v>4659218.7173440997</v>
      </c>
      <c r="P27">
        <v>4687924.2260530004</v>
      </c>
      <c r="Q27">
        <v>4825288.2582252296</v>
      </c>
      <c r="R27">
        <v>4460747.0823237197</v>
      </c>
      <c r="S27">
        <v>4095015.01091839</v>
      </c>
      <c r="T27">
        <v>3863824.2794564799</v>
      </c>
      <c r="U27">
        <v>4004575.2453053999</v>
      </c>
      <c r="V27">
        <v>4286162.2126280796</v>
      </c>
      <c r="W27">
        <v>4555563.7645883998</v>
      </c>
      <c r="X27">
        <v>4964045.0697615696</v>
      </c>
      <c r="Y27">
        <v>5257116.7191087101</v>
      </c>
      <c r="Z27">
        <v>5562083.1041190103</v>
      </c>
      <c r="AA27">
        <v>5592183.70320947</v>
      </c>
      <c r="AB27">
        <v>5394450.6266880799</v>
      </c>
      <c r="AC27">
        <v>5299504.5685877902</v>
      </c>
      <c r="AD27">
        <v>5715660.4455266399</v>
      </c>
      <c r="AE27">
        <v>5341817.9753525304</v>
      </c>
    </row>
    <row r="28" spans="1:31" x14ac:dyDescent="0.3">
      <c r="A28" t="s">
        <v>23</v>
      </c>
      <c r="B28" t="s">
        <v>252</v>
      </c>
      <c r="C28" t="s">
        <v>200</v>
      </c>
      <c r="D28" t="s">
        <v>253</v>
      </c>
      <c r="E28" t="s">
        <v>201</v>
      </c>
      <c r="F28">
        <v>10231000</v>
      </c>
      <c r="G28">
        <v>10057400</v>
      </c>
      <c r="H28">
        <v>10274700</v>
      </c>
      <c r="I28">
        <v>8388300</v>
      </c>
      <c r="J28">
        <v>8587200</v>
      </c>
      <c r="K28">
        <v>7769500</v>
      </c>
      <c r="L28">
        <v>7360500</v>
      </c>
      <c r="M28">
        <v>6901900</v>
      </c>
      <c r="N28">
        <v>7727600</v>
      </c>
      <c r="O28">
        <v>7102200</v>
      </c>
      <c r="P28">
        <v>6320700</v>
      </c>
      <c r="Q28">
        <v>6232100</v>
      </c>
      <c r="R28">
        <v>7283300</v>
      </c>
      <c r="S28">
        <v>7244500</v>
      </c>
      <c r="T28">
        <v>6983000</v>
      </c>
      <c r="U28">
        <v>6570000</v>
      </c>
      <c r="V28">
        <v>6212800</v>
      </c>
      <c r="W28">
        <v>7034900</v>
      </c>
      <c r="X28">
        <v>6934700</v>
      </c>
      <c r="Y28">
        <v>7504700</v>
      </c>
      <c r="Z28">
        <v>7539600</v>
      </c>
      <c r="AA28">
        <v>7691700</v>
      </c>
      <c r="AB28">
        <v>8193500</v>
      </c>
      <c r="AC28">
        <v>9150500</v>
      </c>
      <c r="AD28">
        <v>9215300</v>
      </c>
      <c r="AE28">
        <v>9026500</v>
      </c>
    </row>
    <row r="29" spans="1:31" x14ac:dyDescent="0.3">
      <c r="A29" t="s">
        <v>23</v>
      </c>
      <c r="B29" t="s">
        <v>254</v>
      </c>
      <c r="C29" t="s">
        <v>200</v>
      </c>
      <c r="D29" t="s">
        <v>255</v>
      </c>
      <c r="E29" t="s">
        <v>201</v>
      </c>
      <c r="F29">
        <v>5260234.0560626499</v>
      </c>
      <c r="G29">
        <v>4887247.0127437897</v>
      </c>
      <c r="H29">
        <v>5582636.54064749</v>
      </c>
      <c r="I29">
        <v>3760493.38280856</v>
      </c>
      <c r="J29">
        <v>3498936.5647718501</v>
      </c>
      <c r="K29">
        <v>3593442.0081054699</v>
      </c>
      <c r="L29">
        <v>3008787.7138520498</v>
      </c>
      <c r="M29">
        <v>3059173.6888341801</v>
      </c>
      <c r="N29">
        <v>3478752.8502806998</v>
      </c>
      <c r="O29">
        <v>3303413.9901431901</v>
      </c>
      <c r="P29">
        <v>3216109.4045702899</v>
      </c>
      <c r="Q29">
        <v>2994085.3059836202</v>
      </c>
      <c r="R29">
        <v>2960230.6701829499</v>
      </c>
      <c r="S29">
        <v>3179194.35483093</v>
      </c>
      <c r="T29">
        <v>2817597.6383712799</v>
      </c>
      <c r="U29">
        <v>3038167.1106036501</v>
      </c>
      <c r="V29">
        <v>3098288.07777827</v>
      </c>
      <c r="W29">
        <v>3293325.4645658601</v>
      </c>
      <c r="X29">
        <v>3514605.9264566898</v>
      </c>
      <c r="Y29">
        <v>3669662.7394629698</v>
      </c>
      <c r="Z29">
        <v>3679700.98296938</v>
      </c>
      <c r="AA29">
        <v>3715407.5066228802</v>
      </c>
      <c r="AB29">
        <v>3722516.1767035699</v>
      </c>
      <c r="AC29">
        <v>4495180.02238004</v>
      </c>
      <c r="AD29">
        <v>5036159.1679529604</v>
      </c>
      <c r="AE29">
        <v>4675379.2008479303</v>
      </c>
    </row>
    <row r="30" spans="1:31" x14ac:dyDescent="0.3">
      <c r="A30" t="s">
        <v>23</v>
      </c>
      <c r="B30" t="s">
        <v>256</v>
      </c>
      <c r="C30" t="s">
        <v>200</v>
      </c>
      <c r="D30" t="s">
        <v>257</v>
      </c>
      <c r="E30" t="s">
        <v>201</v>
      </c>
      <c r="F30">
        <v>667057.40835906705</v>
      </c>
      <c r="G30">
        <v>850418.01563109795</v>
      </c>
      <c r="H30">
        <v>552625.80866872298</v>
      </c>
      <c r="I30">
        <v>708090.55406642403</v>
      </c>
      <c r="J30">
        <v>629675.864618783</v>
      </c>
      <c r="K30">
        <v>535085.908619956</v>
      </c>
      <c r="L30">
        <v>716210.34049091896</v>
      </c>
      <c r="M30">
        <v>925598.38459681906</v>
      </c>
      <c r="N30">
        <v>1027614.9781579199</v>
      </c>
      <c r="O30">
        <v>890177.73700996896</v>
      </c>
      <c r="P30">
        <v>410890.40538427001</v>
      </c>
      <c r="Q30">
        <v>411292.51592801802</v>
      </c>
      <c r="R30">
        <v>350432.05675276398</v>
      </c>
      <c r="S30">
        <v>552635.82161059498</v>
      </c>
      <c r="T30">
        <v>701354.63440244598</v>
      </c>
      <c r="U30">
        <v>450344.44600697898</v>
      </c>
      <c r="V30">
        <v>560963.07049549196</v>
      </c>
      <c r="W30">
        <v>543440.23949490103</v>
      </c>
      <c r="X30">
        <v>583040.42391209304</v>
      </c>
      <c r="Y30">
        <v>549471.97126586805</v>
      </c>
      <c r="Z30">
        <v>642643.65670286096</v>
      </c>
      <c r="AA30">
        <v>876602.25142481097</v>
      </c>
      <c r="AB30">
        <v>979518.05806966498</v>
      </c>
      <c r="AC30">
        <v>918490.37137317297</v>
      </c>
      <c r="AD30">
        <v>697309.90303507599</v>
      </c>
      <c r="AE30">
        <v>536581.28069586097</v>
      </c>
    </row>
    <row r="31" spans="1:31" x14ac:dyDescent="0.3">
      <c r="A31" t="s">
        <v>23</v>
      </c>
      <c r="B31" t="s">
        <v>258</v>
      </c>
      <c r="C31" t="s">
        <v>200</v>
      </c>
      <c r="D31" t="s">
        <v>259</v>
      </c>
      <c r="E31" t="s">
        <v>201</v>
      </c>
      <c r="F31">
        <v>475894.46248729998</v>
      </c>
      <c r="G31">
        <v>466095.88156207302</v>
      </c>
      <c r="H31">
        <v>777542.42381482199</v>
      </c>
      <c r="I31">
        <v>534040.69894057896</v>
      </c>
      <c r="J31">
        <v>397008.59241871099</v>
      </c>
      <c r="K31">
        <v>426867.84189385799</v>
      </c>
      <c r="L31">
        <v>389490.41851971898</v>
      </c>
      <c r="M31">
        <v>347003.846342201</v>
      </c>
      <c r="N31">
        <v>491454.66425562702</v>
      </c>
      <c r="O31">
        <v>490777.011225158</v>
      </c>
      <c r="P31">
        <v>625669.17310913396</v>
      </c>
      <c r="Q31">
        <v>623261.950788207</v>
      </c>
      <c r="R31">
        <v>948209.70657358703</v>
      </c>
      <c r="S31">
        <v>1427765.3607910799</v>
      </c>
      <c r="T31">
        <v>1167741.34576778</v>
      </c>
      <c r="U31">
        <v>922883.02303282602</v>
      </c>
      <c r="V31">
        <v>510680.27925112302</v>
      </c>
      <c r="W31">
        <v>841828.46209711896</v>
      </c>
      <c r="X31">
        <v>949624.63763834594</v>
      </c>
      <c r="Y31">
        <v>854044.45857595303</v>
      </c>
      <c r="Z31">
        <v>820507.75431015599</v>
      </c>
      <c r="AA31">
        <v>914176.15644680697</v>
      </c>
      <c r="AB31">
        <v>1113552.55833444</v>
      </c>
      <c r="AC31">
        <v>1007518.58476803</v>
      </c>
      <c r="AD31">
        <v>957195.545876852</v>
      </c>
      <c r="AE31">
        <v>1468652.3606921199</v>
      </c>
    </row>
    <row r="32" spans="1:31" x14ac:dyDescent="0.3">
      <c r="A32" t="s">
        <v>23</v>
      </c>
      <c r="B32" t="s">
        <v>260</v>
      </c>
      <c r="C32" t="s">
        <v>200</v>
      </c>
      <c r="D32" t="s">
        <v>261</v>
      </c>
      <c r="E32" t="s">
        <v>201</v>
      </c>
      <c r="F32">
        <v>3150718.1782532101</v>
      </c>
      <c r="G32">
        <v>3146803.8809950799</v>
      </c>
      <c r="H32">
        <v>2474115.8809549999</v>
      </c>
      <c r="I32">
        <v>2727213.6438272102</v>
      </c>
      <c r="J32">
        <v>3250151.61171408</v>
      </c>
      <c r="K32">
        <v>2649442.6527900002</v>
      </c>
      <c r="L32">
        <v>2581704.3138728598</v>
      </c>
      <c r="M32">
        <v>2101887.6940273498</v>
      </c>
      <c r="N32">
        <v>2408982.7521549398</v>
      </c>
      <c r="O32">
        <v>2153191.6505791699</v>
      </c>
      <c r="P32">
        <v>1763578.1858816701</v>
      </c>
      <c r="Q32">
        <v>1646405.5616159099</v>
      </c>
      <c r="R32">
        <v>1746354.45265784</v>
      </c>
      <c r="S32">
        <v>1939461.5043661599</v>
      </c>
      <c r="T32">
        <v>2155998.5369074801</v>
      </c>
      <c r="U32">
        <v>2013728.5430457599</v>
      </c>
      <c r="V32">
        <v>1969070.8272895201</v>
      </c>
      <c r="W32">
        <v>2147209.3237879798</v>
      </c>
      <c r="X32">
        <v>1796810.8261189801</v>
      </c>
      <c r="Y32">
        <v>2315203.7066996899</v>
      </c>
      <c r="Z32">
        <v>2172111.0587320202</v>
      </c>
      <c r="AA32">
        <v>2027107.1599703</v>
      </c>
      <c r="AB32">
        <v>2246301.5816526501</v>
      </c>
      <c r="AC32">
        <v>2664605.9367495999</v>
      </c>
      <c r="AD32">
        <v>2478161.8038904001</v>
      </c>
      <c r="AE32">
        <v>2312808.88896542</v>
      </c>
    </row>
    <row r="33" spans="1:31" x14ac:dyDescent="0.3">
      <c r="A33" t="s">
        <v>23</v>
      </c>
      <c r="B33" t="s">
        <v>262</v>
      </c>
      <c r="C33" t="s">
        <v>200</v>
      </c>
      <c r="D33" t="s">
        <v>263</v>
      </c>
      <c r="E33" t="s">
        <v>201</v>
      </c>
      <c r="F33">
        <v>677095.89483776595</v>
      </c>
      <c r="G33">
        <v>706835.20906796202</v>
      </c>
      <c r="H33">
        <v>887779.34591396397</v>
      </c>
      <c r="I33">
        <v>658461.72035723296</v>
      </c>
      <c r="J33">
        <v>811427.36647657806</v>
      </c>
      <c r="K33">
        <v>564661.58859071997</v>
      </c>
      <c r="L33">
        <v>664307.21326445101</v>
      </c>
      <c r="M33">
        <v>468236.38619944901</v>
      </c>
      <c r="N33">
        <v>320794.75515080598</v>
      </c>
      <c r="O33">
        <v>264639.61104251299</v>
      </c>
      <c r="P33">
        <v>304452.83105463401</v>
      </c>
      <c r="Q33">
        <v>557054.66568423796</v>
      </c>
      <c r="R33">
        <v>1278073.11383286</v>
      </c>
      <c r="S33">
        <v>145442.95840124501</v>
      </c>
      <c r="T33">
        <v>140307.84455101099</v>
      </c>
      <c r="U33">
        <v>144876.877310788</v>
      </c>
      <c r="V33">
        <v>73797.745185595399</v>
      </c>
      <c r="W33">
        <v>209096.510054143</v>
      </c>
      <c r="X33">
        <v>90618.185873890994</v>
      </c>
      <c r="Y33">
        <v>116317.12399551499</v>
      </c>
      <c r="Z33">
        <v>224636.54728558101</v>
      </c>
      <c r="AA33">
        <v>158406.925535196</v>
      </c>
      <c r="AB33">
        <v>131611.625239671</v>
      </c>
      <c r="AC33">
        <v>64705.0847291545</v>
      </c>
      <c r="AD33">
        <v>46473.579244713503</v>
      </c>
      <c r="AE33">
        <v>33078.268798663703</v>
      </c>
    </row>
    <row r="34" spans="1:31" x14ac:dyDescent="0.3">
      <c r="A34" t="s">
        <v>23</v>
      </c>
      <c r="B34" t="s">
        <v>264</v>
      </c>
      <c r="C34" t="s">
        <v>200</v>
      </c>
      <c r="D34" t="s">
        <v>265</v>
      </c>
      <c r="E34" t="s">
        <v>201</v>
      </c>
      <c r="F34">
        <v>1919100</v>
      </c>
      <c r="G34">
        <v>2280200</v>
      </c>
      <c r="H34">
        <v>2145400</v>
      </c>
      <c r="I34">
        <v>1841900</v>
      </c>
      <c r="J34">
        <v>1986200</v>
      </c>
      <c r="K34">
        <v>2063300</v>
      </c>
      <c r="L34">
        <v>2068700</v>
      </c>
      <c r="M34">
        <v>1811100</v>
      </c>
      <c r="N34">
        <v>1433100</v>
      </c>
      <c r="O34">
        <v>1551300</v>
      </c>
      <c r="P34">
        <v>1388600</v>
      </c>
      <c r="Q34">
        <v>2555900</v>
      </c>
      <c r="R34">
        <v>2629400</v>
      </c>
      <c r="S34">
        <v>2020800</v>
      </c>
      <c r="T34">
        <v>1491900</v>
      </c>
      <c r="U34">
        <v>1406500</v>
      </c>
      <c r="V34">
        <v>1405000</v>
      </c>
      <c r="W34">
        <v>1633400</v>
      </c>
      <c r="X34">
        <v>1194600</v>
      </c>
      <c r="Y34">
        <v>1532900</v>
      </c>
      <c r="Z34">
        <v>1550600</v>
      </c>
      <c r="AA34">
        <v>1280300</v>
      </c>
      <c r="AB34">
        <v>1379400</v>
      </c>
      <c r="AC34">
        <v>1346800</v>
      </c>
      <c r="AD34">
        <v>1206000</v>
      </c>
      <c r="AE34">
        <v>1003700</v>
      </c>
    </row>
    <row r="35" spans="1:31" x14ac:dyDescent="0.3">
      <c r="A35" t="s">
        <v>23</v>
      </c>
      <c r="B35" t="s">
        <v>266</v>
      </c>
      <c r="C35" t="s">
        <v>200</v>
      </c>
      <c r="D35" t="s">
        <v>267</v>
      </c>
      <c r="E35" t="s">
        <v>201</v>
      </c>
      <c r="F35">
        <v>6973300</v>
      </c>
      <c r="G35">
        <v>8367800</v>
      </c>
      <c r="H35">
        <v>8435500</v>
      </c>
      <c r="I35">
        <v>8931200</v>
      </c>
      <c r="J35">
        <v>8952600</v>
      </c>
      <c r="K35">
        <v>9731800</v>
      </c>
      <c r="L35">
        <v>8977900</v>
      </c>
      <c r="M35">
        <v>8364000</v>
      </c>
      <c r="N35">
        <v>8322600</v>
      </c>
      <c r="O35">
        <v>7856000</v>
      </c>
      <c r="P35">
        <v>7690700</v>
      </c>
      <c r="Q35">
        <v>8043400</v>
      </c>
      <c r="R35">
        <v>7246900</v>
      </c>
      <c r="S35">
        <v>7142900</v>
      </c>
      <c r="T35">
        <v>6922000</v>
      </c>
      <c r="U35">
        <v>6678900</v>
      </c>
      <c r="V35">
        <v>6779800</v>
      </c>
      <c r="W35">
        <v>7022300</v>
      </c>
      <c r="X35">
        <v>6970400</v>
      </c>
      <c r="Y35">
        <v>6899400</v>
      </c>
      <c r="Z35">
        <v>7026100</v>
      </c>
      <c r="AA35">
        <v>6940800</v>
      </c>
      <c r="AB35">
        <v>6911600</v>
      </c>
      <c r="AC35">
        <v>6898900</v>
      </c>
      <c r="AD35">
        <v>7029100</v>
      </c>
      <c r="AE35">
        <v>6877900</v>
      </c>
    </row>
    <row r="36" spans="1:31" x14ac:dyDescent="0.3">
      <c r="A36" t="s">
        <v>23</v>
      </c>
      <c r="B36" t="s">
        <v>268</v>
      </c>
      <c r="C36" t="s">
        <v>200</v>
      </c>
      <c r="D36" t="s">
        <v>269</v>
      </c>
      <c r="E36" t="s">
        <v>201</v>
      </c>
      <c r="F36">
        <v>1380227.8022364101</v>
      </c>
      <c r="G36">
        <v>2093679.1344258599</v>
      </c>
      <c r="H36">
        <v>1752094.1976876501</v>
      </c>
      <c r="I36">
        <v>1543948.2969227401</v>
      </c>
      <c r="J36">
        <v>1657838.5771590399</v>
      </c>
      <c r="K36">
        <v>1522080.15539537</v>
      </c>
      <c r="L36">
        <v>1559967.9097323699</v>
      </c>
      <c r="M36">
        <v>1519561.45845235</v>
      </c>
      <c r="N36">
        <v>1813004.9525295401</v>
      </c>
      <c r="O36">
        <v>1484035.86611054</v>
      </c>
      <c r="P36">
        <v>1592917.4976281</v>
      </c>
      <c r="Q36">
        <v>1626224.85270125</v>
      </c>
      <c r="R36">
        <v>1405880.8766910301</v>
      </c>
      <c r="S36">
        <v>1249490.32222834</v>
      </c>
      <c r="T36">
        <v>1327864.0464474701</v>
      </c>
      <c r="U36">
        <v>1337487.2951911399</v>
      </c>
      <c r="V36">
        <v>1315469.51810955</v>
      </c>
      <c r="W36">
        <v>1267449.8388256901</v>
      </c>
      <c r="X36">
        <v>1278125.44493255</v>
      </c>
      <c r="Y36">
        <v>1316714.3474888999</v>
      </c>
      <c r="Z36">
        <v>1214346.29848841</v>
      </c>
      <c r="AA36">
        <v>1220219.82374781</v>
      </c>
      <c r="AB36">
        <v>1180668.6281107301</v>
      </c>
      <c r="AC36">
        <v>1131037.3827474699</v>
      </c>
      <c r="AD36">
        <v>1384466.80559359</v>
      </c>
      <c r="AE36">
        <v>1092304.8348224601</v>
      </c>
    </row>
    <row r="37" spans="1:31" x14ac:dyDescent="0.3">
      <c r="A37" t="s">
        <v>23</v>
      </c>
      <c r="B37" t="s">
        <v>270</v>
      </c>
      <c r="C37" t="s">
        <v>200</v>
      </c>
      <c r="D37" t="s">
        <v>271</v>
      </c>
      <c r="E37" t="s">
        <v>201</v>
      </c>
      <c r="F37">
        <v>4179943.6239302</v>
      </c>
      <c r="G37">
        <v>4822490.3325434104</v>
      </c>
      <c r="H37">
        <v>5104044.2245011805</v>
      </c>
      <c r="I37">
        <v>5511408.8478031401</v>
      </c>
      <c r="J37">
        <v>5442920.3935847497</v>
      </c>
      <c r="K37">
        <v>6128963.0778671196</v>
      </c>
      <c r="L37">
        <v>5160737.16627145</v>
      </c>
      <c r="M37">
        <v>4282694.6598139796</v>
      </c>
      <c r="N37">
        <v>3790552.6799673298</v>
      </c>
      <c r="O37">
        <v>3252432.5309625198</v>
      </c>
      <c r="P37">
        <v>3164899.3727614698</v>
      </c>
      <c r="Q37">
        <v>3598119.3416891098</v>
      </c>
      <c r="R37">
        <v>3393555.9496728801</v>
      </c>
      <c r="S37">
        <v>3289142.6843554499</v>
      </c>
      <c r="T37">
        <v>3388888.7576040798</v>
      </c>
      <c r="U37">
        <v>2900300.2508139298</v>
      </c>
      <c r="V37">
        <v>3194217.6394488001</v>
      </c>
      <c r="W37">
        <v>3506806.2309051701</v>
      </c>
      <c r="X37">
        <v>3363371.8075923999</v>
      </c>
      <c r="Y37">
        <v>3111050.1202423298</v>
      </c>
      <c r="Z37">
        <v>3014271.4356847</v>
      </c>
      <c r="AA37">
        <v>3144312.33197203</v>
      </c>
      <c r="AB37">
        <v>3148863.2390841399</v>
      </c>
      <c r="AC37">
        <v>2754701.5795933101</v>
      </c>
      <c r="AD37">
        <v>2910287.3219499802</v>
      </c>
      <c r="AE37">
        <v>3232830.3139166101</v>
      </c>
    </row>
    <row r="38" spans="1:31" x14ac:dyDescent="0.3">
      <c r="A38" t="s">
        <v>23</v>
      </c>
      <c r="B38" t="s">
        <v>272</v>
      </c>
      <c r="C38" t="s">
        <v>200</v>
      </c>
      <c r="D38" t="s">
        <v>273</v>
      </c>
      <c r="E38" t="s">
        <v>201</v>
      </c>
      <c r="F38">
        <v>1413128.5738333999</v>
      </c>
      <c r="G38">
        <v>1451630.53303073</v>
      </c>
      <c r="H38">
        <v>1579361.5778111799</v>
      </c>
      <c r="I38">
        <v>1875842.8552741201</v>
      </c>
      <c r="J38">
        <v>1851841.02925621</v>
      </c>
      <c r="K38">
        <v>2080756.76673751</v>
      </c>
      <c r="L38">
        <v>2257194.9239961798</v>
      </c>
      <c r="M38">
        <v>2561743.8817336699</v>
      </c>
      <c r="N38">
        <v>2719042.3675031299</v>
      </c>
      <c r="O38">
        <v>3119531.6029269402</v>
      </c>
      <c r="P38">
        <v>2932883.1296104402</v>
      </c>
      <c r="Q38">
        <v>2819055.8056096402</v>
      </c>
      <c r="R38">
        <v>2447463.17363609</v>
      </c>
      <c r="S38">
        <v>2604266.9934161999</v>
      </c>
      <c r="T38">
        <v>2205247.1959484601</v>
      </c>
      <c r="U38">
        <v>2441112.45399494</v>
      </c>
      <c r="V38">
        <v>2270112.8424416599</v>
      </c>
      <c r="W38">
        <v>2248043.9302691398</v>
      </c>
      <c r="X38">
        <v>2328902.7474750499</v>
      </c>
      <c r="Y38">
        <v>2471635.5322687798</v>
      </c>
      <c r="Z38">
        <v>2797482.2658268898</v>
      </c>
      <c r="AA38">
        <v>2576267.8442801498</v>
      </c>
      <c r="AB38">
        <v>2582068.13280513</v>
      </c>
      <c r="AC38">
        <v>3013161.0376592199</v>
      </c>
      <c r="AD38">
        <v>2734345.8724564398</v>
      </c>
      <c r="AE38">
        <v>2552764.8512609298</v>
      </c>
    </row>
    <row r="39" spans="1:31" x14ac:dyDescent="0.3">
      <c r="A39" t="s">
        <v>23</v>
      </c>
      <c r="B39" t="s">
        <v>274</v>
      </c>
      <c r="C39" t="s">
        <v>200</v>
      </c>
      <c r="D39" t="s">
        <v>275</v>
      </c>
      <c r="E39" t="s">
        <v>201</v>
      </c>
      <c r="F39">
        <v>1819100</v>
      </c>
      <c r="G39">
        <v>2082200</v>
      </c>
      <c r="H39">
        <v>2099600</v>
      </c>
      <c r="I39">
        <v>2384800</v>
      </c>
      <c r="J39">
        <v>2193700</v>
      </c>
      <c r="K39">
        <v>2243900</v>
      </c>
      <c r="L39">
        <v>2585300</v>
      </c>
      <c r="M39">
        <v>2568000</v>
      </c>
      <c r="N39">
        <v>2737400</v>
      </c>
      <c r="O39">
        <v>2812800</v>
      </c>
      <c r="P39">
        <v>2397900</v>
      </c>
      <c r="Q39">
        <v>2375300</v>
      </c>
      <c r="R39">
        <v>2378500</v>
      </c>
      <c r="S39">
        <v>2433600</v>
      </c>
      <c r="T39">
        <v>2767600</v>
      </c>
      <c r="U39">
        <v>2552600</v>
      </c>
      <c r="V39">
        <v>2222300</v>
      </c>
      <c r="W39">
        <v>2244300</v>
      </c>
      <c r="X39">
        <v>2340100</v>
      </c>
      <c r="Y39">
        <v>2584400</v>
      </c>
      <c r="Z39">
        <v>2587600</v>
      </c>
      <c r="AA39">
        <v>2502400</v>
      </c>
      <c r="AB39">
        <v>2545700</v>
      </c>
      <c r="AC39">
        <v>2511800</v>
      </c>
      <c r="AD39">
        <v>2526800</v>
      </c>
      <c r="AE39">
        <v>2522900</v>
      </c>
    </row>
    <row r="40" spans="1:31" x14ac:dyDescent="0.3">
      <c r="A40" t="s">
        <v>23</v>
      </c>
      <c r="B40" t="s">
        <v>276</v>
      </c>
      <c r="C40" t="s">
        <v>200</v>
      </c>
      <c r="D40" t="s">
        <v>277</v>
      </c>
      <c r="E40" t="s">
        <v>201</v>
      </c>
      <c r="F40">
        <v>36732900</v>
      </c>
      <c r="G40">
        <v>40227800</v>
      </c>
      <c r="H40">
        <v>36880800</v>
      </c>
      <c r="I40">
        <v>31910700</v>
      </c>
      <c r="J40">
        <v>31329900</v>
      </c>
      <c r="K40">
        <v>31575000</v>
      </c>
      <c r="L40">
        <v>30082700</v>
      </c>
      <c r="M40">
        <v>28608700</v>
      </c>
      <c r="N40">
        <v>27693900</v>
      </c>
      <c r="O40">
        <v>28022100</v>
      </c>
      <c r="P40">
        <v>29618000</v>
      </c>
      <c r="Q40">
        <v>29067300</v>
      </c>
      <c r="R40">
        <v>26584300</v>
      </c>
      <c r="S40">
        <v>25835500</v>
      </c>
      <c r="T40">
        <v>21428500</v>
      </c>
      <c r="U40">
        <v>21188200</v>
      </c>
      <c r="V40">
        <v>21612900</v>
      </c>
      <c r="W40">
        <v>21839200</v>
      </c>
      <c r="X40">
        <v>24275500</v>
      </c>
      <c r="Y40">
        <v>25650400</v>
      </c>
      <c r="Z40">
        <v>26245400</v>
      </c>
      <c r="AA40">
        <v>26404000</v>
      </c>
      <c r="AB40">
        <v>26684500</v>
      </c>
      <c r="AC40">
        <v>27039500</v>
      </c>
      <c r="AD40">
        <v>28825400</v>
      </c>
      <c r="AE40">
        <v>27599700</v>
      </c>
    </row>
    <row r="41" spans="1:31" x14ac:dyDescent="0.3">
      <c r="A41" t="s">
        <v>23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23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23</v>
      </c>
      <c r="B43" t="s">
        <v>282</v>
      </c>
      <c r="C43" t="s">
        <v>200</v>
      </c>
      <c r="D43" t="s">
        <v>283</v>
      </c>
      <c r="E43" t="s">
        <v>201</v>
      </c>
      <c r="F43">
        <v>4100149.54491302</v>
      </c>
      <c r="G43">
        <v>4664300.6238066005</v>
      </c>
      <c r="H43">
        <v>5960673.1067728102</v>
      </c>
      <c r="I43">
        <v>5072966.4118930399</v>
      </c>
      <c r="J43">
        <v>4287408.2925394699</v>
      </c>
      <c r="K43">
        <v>4251993.0770453196</v>
      </c>
      <c r="L43">
        <v>4637217.2169820899</v>
      </c>
      <c r="M43">
        <v>5678831.4460271401</v>
      </c>
      <c r="N43">
        <v>5866110.6027279804</v>
      </c>
      <c r="O43">
        <v>6119417.2204622999</v>
      </c>
      <c r="P43">
        <v>6444854.5372720901</v>
      </c>
      <c r="Q43">
        <v>8471160.3425675891</v>
      </c>
      <c r="R43">
        <v>7189520.2520241104</v>
      </c>
      <c r="S43">
        <v>6075152.9695306402</v>
      </c>
      <c r="T43">
        <v>5533766.4466653802</v>
      </c>
      <c r="U43">
        <v>5516440.3291331604</v>
      </c>
      <c r="V43">
        <v>5758879.6250091698</v>
      </c>
      <c r="W43">
        <v>5851408.8198485496</v>
      </c>
      <c r="X43">
        <v>6407183.2680391902</v>
      </c>
      <c r="Y43">
        <v>6217890.5387428598</v>
      </c>
      <c r="Z43">
        <v>7071413.2172210896</v>
      </c>
      <c r="AA43">
        <v>7330593.3020385103</v>
      </c>
      <c r="AB43">
        <v>7876988.0462577501</v>
      </c>
      <c r="AC43">
        <v>7974843.2870014403</v>
      </c>
      <c r="AD43">
        <v>8363147.7153907297</v>
      </c>
      <c r="AE43">
        <v>7486494.5515093701</v>
      </c>
    </row>
    <row r="44" spans="1:31" x14ac:dyDescent="0.3">
      <c r="A44" t="s">
        <v>23</v>
      </c>
      <c r="B44" t="s">
        <v>284</v>
      </c>
      <c r="C44" t="s">
        <v>200</v>
      </c>
      <c r="D44" t="s">
        <v>285</v>
      </c>
      <c r="E44" t="s">
        <v>201</v>
      </c>
      <c r="F44">
        <v>93087500</v>
      </c>
      <c r="G44">
        <v>96753900</v>
      </c>
      <c r="H44">
        <v>99346200</v>
      </c>
      <c r="I44">
        <v>96124500</v>
      </c>
      <c r="J44">
        <v>90568400</v>
      </c>
      <c r="K44">
        <v>92879500</v>
      </c>
      <c r="L44">
        <v>90386400</v>
      </c>
      <c r="M44">
        <v>82959300</v>
      </c>
      <c r="N44">
        <v>82967500</v>
      </c>
      <c r="O44">
        <v>83141100</v>
      </c>
      <c r="P44">
        <v>85912000</v>
      </c>
      <c r="Q44">
        <v>88985200</v>
      </c>
      <c r="R44">
        <v>90071100</v>
      </c>
      <c r="S44">
        <v>88265600</v>
      </c>
      <c r="T44">
        <v>75239600</v>
      </c>
      <c r="U44">
        <v>72219300</v>
      </c>
      <c r="V44">
        <v>73845800</v>
      </c>
      <c r="W44">
        <v>76367700</v>
      </c>
      <c r="X44">
        <v>78141700</v>
      </c>
      <c r="Y44">
        <v>81116700</v>
      </c>
      <c r="Z44">
        <v>85820500</v>
      </c>
      <c r="AA44">
        <v>85745300</v>
      </c>
      <c r="AB44">
        <v>88260100</v>
      </c>
      <c r="AC44">
        <v>90679300</v>
      </c>
      <c r="AD44">
        <v>89759000</v>
      </c>
      <c r="AE44">
        <v>85395100</v>
      </c>
    </row>
    <row r="45" spans="1:31" x14ac:dyDescent="0.3">
      <c r="A45" t="s">
        <v>23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23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23</v>
      </c>
      <c r="B47" t="s">
        <v>290</v>
      </c>
      <c r="C47" t="s">
        <v>200</v>
      </c>
      <c r="D47" t="s">
        <v>291</v>
      </c>
      <c r="E47" t="s">
        <v>201</v>
      </c>
      <c r="F47">
        <v>20875500</v>
      </c>
      <c r="G47">
        <v>22640900</v>
      </c>
      <c r="H47">
        <v>20788200</v>
      </c>
      <c r="I47">
        <v>19615200</v>
      </c>
      <c r="J47">
        <v>20981800</v>
      </c>
      <c r="K47">
        <v>18882700</v>
      </c>
      <c r="L47">
        <v>17963500</v>
      </c>
      <c r="M47">
        <v>16949800</v>
      </c>
      <c r="N47">
        <v>15434800</v>
      </c>
      <c r="O47">
        <v>13889500</v>
      </c>
      <c r="P47">
        <v>13143900</v>
      </c>
      <c r="Q47">
        <v>12497000</v>
      </c>
      <c r="R47">
        <v>11900900</v>
      </c>
      <c r="S47">
        <v>11299000</v>
      </c>
      <c r="T47">
        <v>11857500</v>
      </c>
      <c r="U47">
        <v>11736900</v>
      </c>
      <c r="V47">
        <v>11193300</v>
      </c>
      <c r="W47">
        <v>11246900</v>
      </c>
      <c r="X47">
        <v>12111800</v>
      </c>
      <c r="Y47">
        <v>13047800</v>
      </c>
      <c r="Z47">
        <v>12568300</v>
      </c>
      <c r="AA47">
        <v>13198800</v>
      </c>
      <c r="AB47">
        <v>13701300</v>
      </c>
      <c r="AC47">
        <v>13987700</v>
      </c>
      <c r="AD47">
        <v>14658500</v>
      </c>
      <c r="AE47">
        <v>15388000</v>
      </c>
    </row>
    <row r="48" spans="1:31" x14ac:dyDescent="0.3">
      <c r="A48" t="s">
        <v>23</v>
      </c>
      <c r="B48" t="s">
        <v>292</v>
      </c>
      <c r="C48" t="s">
        <v>200</v>
      </c>
      <c r="D48" t="s">
        <v>293</v>
      </c>
      <c r="E48" t="s">
        <v>201</v>
      </c>
      <c r="F48">
        <v>29823900</v>
      </c>
      <c r="G48">
        <v>32125400</v>
      </c>
      <c r="H48">
        <v>30009800</v>
      </c>
      <c r="I48">
        <v>29065500</v>
      </c>
      <c r="J48">
        <v>30724800</v>
      </c>
      <c r="K48">
        <v>28071200</v>
      </c>
      <c r="L48">
        <v>26963100</v>
      </c>
      <c r="M48">
        <v>26161300</v>
      </c>
      <c r="N48">
        <v>24068100</v>
      </c>
      <c r="O48">
        <v>22902300</v>
      </c>
      <c r="P48">
        <v>22396600</v>
      </c>
      <c r="Q48">
        <v>21332200</v>
      </c>
      <c r="R48">
        <v>20349700</v>
      </c>
      <c r="S48">
        <v>19400500</v>
      </c>
      <c r="T48">
        <v>20256800</v>
      </c>
      <c r="U48">
        <v>20941700</v>
      </c>
      <c r="V48">
        <v>20700900</v>
      </c>
      <c r="W48">
        <v>20773900</v>
      </c>
      <c r="X48">
        <v>22502100</v>
      </c>
      <c r="Y48">
        <v>23374200</v>
      </c>
      <c r="Z48">
        <v>22288200</v>
      </c>
      <c r="AA48">
        <v>22638900</v>
      </c>
      <c r="AB48">
        <v>23363600</v>
      </c>
      <c r="AC48">
        <v>22929100</v>
      </c>
      <c r="AD48">
        <v>23948000</v>
      </c>
      <c r="AE48">
        <v>24565300</v>
      </c>
    </row>
    <row r="49" spans="1:31" x14ac:dyDescent="0.3">
      <c r="A49" t="s">
        <v>23</v>
      </c>
      <c r="B49" t="s">
        <v>294</v>
      </c>
      <c r="C49" t="s">
        <v>200</v>
      </c>
      <c r="D49" t="s">
        <v>295</v>
      </c>
      <c r="E49" t="s">
        <v>201</v>
      </c>
      <c r="F49">
        <v>4639900</v>
      </c>
      <c r="G49">
        <v>4581800</v>
      </c>
      <c r="H49">
        <v>4449100</v>
      </c>
      <c r="I49">
        <v>4505000</v>
      </c>
      <c r="J49">
        <v>4449900</v>
      </c>
      <c r="K49">
        <v>4171200</v>
      </c>
      <c r="L49">
        <v>4249100</v>
      </c>
      <c r="M49">
        <v>4192700</v>
      </c>
      <c r="N49">
        <v>4119100</v>
      </c>
      <c r="O49">
        <v>4140200</v>
      </c>
      <c r="P49">
        <v>4333300</v>
      </c>
      <c r="Q49">
        <v>4270800</v>
      </c>
      <c r="R49">
        <v>4162300</v>
      </c>
      <c r="S49">
        <v>4172300</v>
      </c>
      <c r="T49">
        <v>4535100</v>
      </c>
      <c r="U49">
        <v>4529100</v>
      </c>
      <c r="V49">
        <v>4302900</v>
      </c>
      <c r="W49">
        <v>4355700</v>
      </c>
      <c r="X49">
        <v>4828600</v>
      </c>
      <c r="Y49">
        <v>4745000</v>
      </c>
      <c r="Z49">
        <v>4512600</v>
      </c>
      <c r="AA49">
        <v>4253000</v>
      </c>
      <c r="AB49">
        <v>4119500</v>
      </c>
      <c r="AC49">
        <v>4096100</v>
      </c>
      <c r="AD49">
        <v>4327700</v>
      </c>
      <c r="AE49">
        <v>4479200</v>
      </c>
    </row>
    <row r="50" spans="1:31" x14ac:dyDescent="0.3">
      <c r="A50" t="s">
        <v>23</v>
      </c>
      <c r="B50" t="s">
        <v>296</v>
      </c>
      <c r="C50" t="s">
        <v>200</v>
      </c>
      <c r="D50" t="s">
        <v>297</v>
      </c>
      <c r="E50" t="s">
        <v>201</v>
      </c>
      <c r="F50">
        <v>4308500</v>
      </c>
      <c r="G50">
        <v>4902700</v>
      </c>
      <c r="H50">
        <v>4772500</v>
      </c>
      <c r="I50">
        <v>4945300</v>
      </c>
      <c r="J50">
        <v>5293100</v>
      </c>
      <c r="K50">
        <v>5017300</v>
      </c>
      <c r="L50">
        <v>4750500</v>
      </c>
      <c r="M50">
        <v>5018800</v>
      </c>
      <c r="N50">
        <v>4514200</v>
      </c>
      <c r="O50">
        <v>4872600</v>
      </c>
      <c r="P50">
        <v>4919400</v>
      </c>
      <c r="Q50">
        <v>4564400</v>
      </c>
      <c r="R50">
        <v>4286500</v>
      </c>
      <c r="S50">
        <v>3929200</v>
      </c>
      <c r="T50">
        <v>3864200</v>
      </c>
      <c r="U50">
        <v>4675700</v>
      </c>
      <c r="V50">
        <v>5204700</v>
      </c>
      <c r="W50">
        <v>5171300</v>
      </c>
      <c r="X50">
        <v>5561700</v>
      </c>
      <c r="Y50">
        <v>5581400</v>
      </c>
      <c r="Z50">
        <v>5207300</v>
      </c>
      <c r="AA50">
        <v>5187100</v>
      </c>
      <c r="AB50">
        <v>5542800</v>
      </c>
      <c r="AC50">
        <v>4845300</v>
      </c>
      <c r="AD50">
        <v>4961800</v>
      </c>
      <c r="AE50">
        <v>4698100</v>
      </c>
    </row>
    <row r="51" spans="1:31" x14ac:dyDescent="0.3">
      <c r="A51" t="s">
        <v>23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23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23</v>
      </c>
      <c r="B53" t="s">
        <v>302</v>
      </c>
      <c r="C53" t="s">
        <v>200</v>
      </c>
      <c r="D53" t="s">
        <v>303</v>
      </c>
      <c r="E53" t="s">
        <v>201</v>
      </c>
      <c r="F53">
        <v>2838972.9289610302</v>
      </c>
      <c r="G53">
        <v>2976498.99902219</v>
      </c>
      <c r="H53">
        <v>3318228.6621182398</v>
      </c>
      <c r="I53">
        <v>2859395.7815280501</v>
      </c>
      <c r="J53">
        <v>2772046.6398883699</v>
      </c>
      <c r="K53">
        <v>3160266.9877976701</v>
      </c>
      <c r="L53">
        <v>3666206.3549075201</v>
      </c>
      <c r="M53">
        <v>3099849.1115858098</v>
      </c>
      <c r="N53">
        <v>3441618.5591851501</v>
      </c>
      <c r="O53">
        <v>3713516.8203089298</v>
      </c>
      <c r="P53">
        <v>3577571.8740556198</v>
      </c>
      <c r="Q53">
        <v>3548801.8816661499</v>
      </c>
      <c r="R53">
        <v>2775935.4340961501</v>
      </c>
      <c r="S53">
        <v>3170621.6222826801</v>
      </c>
      <c r="T53">
        <v>2416092.6688548201</v>
      </c>
      <c r="U53">
        <v>2273867.1984189302</v>
      </c>
      <c r="V53">
        <v>2172051.2106141602</v>
      </c>
      <c r="W53">
        <v>2160356.8862345298</v>
      </c>
      <c r="X53">
        <v>2338076.6926057199</v>
      </c>
      <c r="Y53">
        <v>2325301.79008881</v>
      </c>
      <c r="Z53">
        <v>2459719.6506429999</v>
      </c>
      <c r="AA53">
        <v>2131357.4086585199</v>
      </c>
      <c r="AB53">
        <v>2057656.9030055599</v>
      </c>
      <c r="AC53">
        <v>2381632.4350212198</v>
      </c>
      <c r="AD53">
        <v>2275014.3459743601</v>
      </c>
      <c r="AE53">
        <v>1423120.4965704801</v>
      </c>
    </row>
    <row r="54" spans="1:31" x14ac:dyDescent="0.3">
      <c r="A54" t="s">
        <v>23</v>
      </c>
      <c r="B54" t="s">
        <v>304</v>
      </c>
      <c r="C54" t="s">
        <v>200</v>
      </c>
      <c r="D54" t="s">
        <v>305</v>
      </c>
      <c r="E54" t="s">
        <v>201</v>
      </c>
      <c r="F54">
        <v>4106953.1578792799</v>
      </c>
      <c r="G54">
        <v>4420510.2272405503</v>
      </c>
      <c r="H54">
        <v>4829171.1802978301</v>
      </c>
      <c r="I54">
        <v>4178329.10702973</v>
      </c>
      <c r="J54">
        <v>4461761.1732729301</v>
      </c>
      <c r="K54">
        <v>4896217.7925261101</v>
      </c>
      <c r="L54">
        <v>5169160.29482741</v>
      </c>
      <c r="M54">
        <v>4184719.6912742401</v>
      </c>
      <c r="N54">
        <v>4843529.3030890999</v>
      </c>
      <c r="O54">
        <v>5529207.9800261501</v>
      </c>
      <c r="P54">
        <v>5245733.3270411901</v>
      </c>
      <c r="Q54">
        <v>4966558.5260610199</v>
      </c>
      <c r="R54">
        <v>4164355.2867509299</v>
      </c>
      <c r="S54">
        <v>4837204.1771316798</v>
      </c>
      <c r="T54">
        <v>3579114.6326425401</v>
      </c>
      <c r="U54">
        <v>3417882.1821933999</v>
      </c>
      <c r="V54">
        <v>3179552.9797681798</v>
      </c>
      <c r="W54">
        <v>3068450.9533943301</v>
      </c>
      <c r="X54">
        <v>3531640.5281422199</v>
      </c>
      <c r="Y54">
        <v>3468191.2413417799</v>
      </c>
      <c r="Z54">
        <v>3578424.91726015</v>
      </c>
      <c r="AA54">
        <v>3178018.19198072</v>
      </c>
      <c r="AB54">
        <v>3231066.7695346801</v>
      </c>
      <c r="AC54">
        <v>3579953.18135062</v>
      </c>
      <c r="AD54">
        <v>3383169.14656378</v>
      </c>
      <c r="AE54">
        <v>2726555.1798810302</v>
      </c>
    </row>
    <row r="55" spans="1:31" x14ac:dyDescent="0.3">
      <c r="A55" t="s">
        <v>23</v>
      </c>
      <c r="B55" t="s">
        <v>306</v>
      </c>
      <c r="C55" t="s">
        <v>200</v>
      </c>
      <c r="D55" t="s">
        <v>307</v>
      </c>
      <c r="E55" t="s">
        <v>201</v>
      </c>
      <c r="F55">
        <v>1267980.22891825</v>
      </c>
      <c r="G55">
        <v>1444011.2282183601</v>
      </c>
      <c r="H55">
        <v>1510942.5181795901</v>
      </c>
      <c r="I55">
        <v>1318933.3255016799</v>
      </c>
      <c r="J55">
        <v>1689714.5333845599</v>
      </c>
      <c r="K55">
        <v>1735950.80472844</v>
      </c>
      <c r="L55">
        <v>1502953.9399198799</v>
      </c>
      <c r="M55">
        <v>1084870.5796884301</v>
      </c>
      <c r="N55">
        <v>1401910.7439039501</v>
      </c>
      <c r="O55">
        <v>1815691.1597172201</v>
      </c>
      <c r="P55">
        <v>1668161.4529855701</v>
      </c>
      <c r="Q55">
        <v>1417756.6443948699</v>
      </c>
      <c r="R55">
        <v>1388419.85265477</v>
      </c>
      <c r="S55">
        <v>1666582.5548489999</v>
      </c>
      <c r="T55">
        <v>1163021.9637877201</v>
      </c>
      <c r="U55">
        <v>1144014.9837744799</v>
      </c>
      <c r="V55">
        <v>1007501.76915402</v>
      </c>
      <c r="W55">
        <v>908094.067159798</v>
      </c>
      <c r="X55">
        <v>1193563.8355365</v>
      </c>
      <c r="Y55">
        <v>1142889.4512529699</v>
      </c>
      <c r="Z55">
        <v>1118705.26661715</v>
      </c>
      <c r="AA55">
        <v>1046660.7833221999</v>
      </c>
      <c r="AB55">
        <v>1173409.8665291199</v>
      </c>
      <c r="AC55">
        <v>1198320.7463294</v>
      </c>
      <c r="AD55">
        <v>1108154.8005894199</v>
      </c>
      <c r="AE55">
        <v>1303434.6833105499</v>
      </c>
    </row>
    <row r="56" spans="1:31" x14ac:dyDescent="0.3">
      <c r="A56" t="s">
        <v>23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23</v>
      </c>
      <c r="B57" t="s">
        <v>310</v>
      </c>
      <c r="C57" t="s">
        <v>200</v>
      </c>
      <c r="D57" t="s">
        <v>311</v>
      </c>
      <c r="E57" t="s">
        <v>201</v>
      </c>
      <c r="F57">
        <v>159644300</v>
      </c>
      <c r="G57">
        <v>169107100</v>
      </c>
      <c r="H57">
        <v>166236800</v>
      </c>
      <c r="I57">
        <v>157100700</v>
      </c>
      <c r="J57">
        <v>152623100</v>
      </c>
      <c r="K57">
        <v>152525700</v>
      </c>
      <c r="L57">
        <v>147432200</v>
      </c>
      <c r="M57">
        <v>137729300</v>
      </c>
      <c r="N57">
        <v>134729500</v>
      </c>
      <c r="O57">
        <v>134065500</v>
      </c>
      <c r="P57">
        <v>137926600</v>
      </c>
      <c r="Q57">
        <v>139384700</v>
      </c>
      <c r="R57">
        <v>137005100</v>
      </c>
      <c r="S57">
        <v>133501600</v>
      </c>
      <c r="T57">
        <v>116924900</v>
      </c>
      <c r="U57">
        <v>114349200</v>
      </c>
      <c r="V57">
        <v>116159600</v>
      </c>
      <c r="W57">
        <v>118980800</v>
      </c>
      <c r="X57">
        <v>124919300</v>
      </c>
      <c r="Y57">
        <v>130141300</v>
      </c>
      <c r="Z57">
        <v>134354100</v>
      </c>
      <c r="AA57">
        <v>134788200</v>
      </c>
      <c r="AB57">
        <v>138308200</v>
      </c>
      <c r="AC57">
        <v>140647900</v>
      </c>
      <c r="AD57">
        <v>142532400</v>
      </c>
      <c r="AE57">
        <v>137560100</v>
      </c>
    </row>
    <row r="58" spans="1:31" x14ac:dyDescent="0.3">
      <c r="A58" t="s">
        <v>23</v>
      </c>
      <c r="B58" t="s">
        <v>312</v>
      </c>
      <c r="C58" t="s">
        <v>200</v>
      </c>
      <c r="D58" t="s">
        <v>313</v>
      </c>
      <c r="E58" t="s">
        <v>201</v>
      </c>
      <c r="F58">
        <v>159644300</v>
      </c>
      <c r="G58">
        <v>169107100</v>
      </c>
      <c r="H58">
        <v>166236800</v>
      </c>
      <c r="I58">
        <v>157100700</v>
      </c>
      <c r="J58">
        <v>152623100</v>
      </c>
      <c r="K58">
        <v>152525700</v>
      </c>
      <c r="L58">
        <v>147432200</v>
      </c>
      <c r="M58">
        <v>137729300</v>
      </c>
      <c r="N58">
        <v>134729500</v>
      </c>
      <c r="O58">
        <v>134065500</v>
      </c>
      <c r="P58">
        <v>137926600</v>
      </c>
      <c r="Q58">
        <v>139384700</v>
      </c>
      <c r="R58">
        <v>137005100</v>
      </c>
      <c r="S58">
        <v>133501600</v>
      </c>
      <c r="T58">
        <v>116924900</v>
      </c>
      <c r="U58">
        <v>114349200</v>
      </c>
      <c r="V58">
        <v>116159600</v>
      </c>
      <c r="W58">
        <v>118980800</v>
      </c>
      <c r="X58">
        <v>124919300</v>
      </c>
      <c r="Y58">
        <v>130141300</v>
      </c>
      <c r="Z58">
        <v>134354100</v>
      </c>
      <c r="AA58">
        <v>134788200</v>
      </c>
      <c r="AB58">
        <v>138308200</v>
      </c>
      <c r="AC58">
        <v>140647900</v>
      </c>
      <c r="AD58">
        <v>142532400</v>
      </c>
      <c r="AE58">
        <v>137560100</v>
      </c>
    </row>
    <row r="59" spans="1:31" x14ac:dyDescent="0.3">
      <c r="A59" t="s">
        <v>23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26</v>
      </c>
      <c r="B2" t="s">
        <v>197</v>
      </c>
      <c r="C2" t="s">
        <v>200</v>
      </c>
      <c r="D2" t="s">
        <v>198</v>
      </c>
      <c r="E2" t="s">
        <v>201</v>
      </c>
      <c r="G2">
        <v>117482.14369276501</v>
      </c>
      <c r="H2">
        <v>117937.961564297</v>
      </c>
      <c r="I2">
        <v>125665.617364113</v>
      </c>
      <c r="J2">
        <v>103215.148690049</v>
      </c>
      <c r="K2">
        <v>64356.0218494234</v>
      </c>
      <c r="L2">
        <v>55992.173722387997</v>
      </c>
      <c r="M2">
        <v>41651.2340641759</v>
      </c>
      <c r="N2">
        <v>30297.8232642861</v>
      </c>
      <c r="O2">
        <v>22164.8783038945</v>
      </c>
      <c r="P2">
        <v>12684.274850063</v>
      </c>
      <c r="Q2">
        <v>9103.9315820122702</v>
      </c>
      <c r="R2">
        <v>10757.350664150699</v>
      </c>
      <c r="S2">
        <v>9539.4195793739</v>
      </c>
      <c r="T2">
        <v>9090.0827562360191</v>
      </c>
      <c r="U2">
        <v>10276.7914639878</v>
      </c>
      <c r="V2">
        <v>11007.8248471836</v>
      </c>
      <c r="W2">
        <v>8730.5467506991408</v>
      </c>
      <c r="X2">
        <v>10494.5563890592</v>
      </c>
      <c r="Y2">
        <v>9502.3854716479309</v>
      </c>
      <c r="Z2">
        <v>11205.7239854452</v>
      </c>
      <c r="AA2">
        <v>5772.8197254078405</v>
      </c>
      <c r="AB2">
        <v>11485.882862393501</v>
      </c>
      <c r="AC2">
        <v>7268.6795204125001</v>
      </c>
      <c r="AD2">
        <v>6997.5244736417199</v>
      </c>
      <c r="AE2">
        <v>9119.1442862639997</v>
      </c>
    </row>
    <row r="3" spans="1:32" x14ac:dyDescent="0.3">
      <c r="A3" t="s">
        <v>26</v>
      </c>
      <c r="B3" t="s">
        <v>202</v>
      </c>
      <c r="C3" t="s">
        <v>200</v>
      </c>
      <c r="D3" t="s">
        <v>203</v>
      </c>
      <c r="E3" t="s">
        <v>201</v>
      </c>
      <c r="G3">
        <v>4464.94315983264</v>
      </c>
      <c r="H3">
        <v>4600.7731028763001</v>
      </c>
      <c r="I3">
        <v>4513.9140438145196</v>
      </c>
      <c r="J3">
        <v>3065.3229938845898</v>
      </c>
      <c r="K3">
        <v>3595.5832856051602</v>
      </c>
      <c r="L3">
        <v>2710.12040061578</v>
      </c>
      <c r="M3">
        <v>3708.0988090136002</v>
      </c>
      <c r="N3">
        <v>1818.66779923942</v>
      </c>
      <c r="O3">
        <v>1305.8327457487501</v>
      </c>
      <c r="P3">
        <v>1141.2898664348099</v>
      </c>
      <c r="Q3">
        <v>1104.1050991280799</v>
      </c>
      <c r="R3">
        <v>2296.5231597076399</v>
      </c>
      <c r="S3">
        <v>2147.4862635491299</v>
      </c>
      <c r="T3">
        <v>1923.6892851713901</v>
      </c>
      <c r="U3">
        <v>1469.50629860047</v>
      </c>
      <c r="V3">
        <v>902.14541377164505</v>
      </c>
      <c r="W3">
        <v>565.06014549199199</v>
      </c>
      <c r="X3">
        <v>960.46521329585698</v>
      </c>
      <c r="Y3">
        <v>1358.20780330091</v>
      </c>
      <c r="Z3">
        <v>1122.9776449784899</v>
      </c>
      <c r="AA3">
        <v>612.81791588377303</v>
      </c>
      <c r="AB3">
        <v>1135.10684253215</v>
      </c>
      <c r="AC3">
        <v>591.05443805759296</v>
      </c>
      <c r="AD3">
        <v>558.852302641856</v>
      </c>
      <c r="AE3">
        <v>606.609647485697</v>
      </c>
    </row>
    <row r="4" spans="1:32" x14ac:dyDescent="0.3">
      <c r="A4" t="s">
        <v>26</v>
      </c>
      <c r="B4" t="s">
        <v>204</v>
      </c>
      <c r="C4" t="s">
        <v>200</v>
      </c>
      <c r="D4" t="s">
        <v>205</v>
      </c>
      <c r="E4" t="s">
        <v>201</v>
      </c>
      <c r="G4">
        <v>2785442.4413706502</v>
      </c>
      <c r="H4">
        <v>2508247.7998259198</v>
      </c>
      <c r="I4">
        <v>2362438.1346358</v>
      </c>
      <c r="J4">
        <v>2016833.0667870201</v>
      </c>
      <c r="K4">
        <v>2100074.0118704299</v>
      </c>
      <c r="L4">
        <v>2040678.4292544001</v>
      </c>
      <c r="M4">
        <v>1343236.22677905</v>
      </c>
      <c r="N4">
        <v>1171608.08642296</v>
      </c>
      <c r="O4">
        <v>997795.86625686195</v>
      </c>
      <c r="P4">
        <v>1040103.58373877</v>
      </c>
      <c r="Q4">
        <v>679188.70320158999</v>
      </c>
      <c r="R4">
        <v>1120094.4274187901</v>
      </c>
      <c r="S4">
        <v>1133613.2671247199</v>
      </c>
      <c r="T4">
        <v>733342.556909709</v>
      </c>
      <c r="U4">
        <v>708202.54185100098</v>
      </c>
      <c r="V4">
        <v>663967.08947079501</v>
      </c>
      <c r="W4">
        <v>584366.89549203403</v>
      </c>
      <c r="X4">
        <v>513455.02593377198</v>
      </c>
      <c r="Y4">
        <v>587843.71707362798</v>
      </c>
      <c r="Z4">
        <v>601880.49155274895</v>
      </c>
      <c r="AA4">
        <v>516168.80538880802</v>
      </c>
      <c r="AB4">
        <v>551153.29090530996</v>
      </c>
      <c r="AC4">
        <v>589189.31264215801</v>
      </c>
      <c r="AD4">
        <v>604277.05466134101</v>
      </c>
      <c r="AE4">
        <v>654610.43846116203</v>
      </c>
    </row>
    <row r="5" spans="1:32" x14ac:dyDescent="0.3">
      <c r="A5" t="s">
        <v>26</v>
      </c>
      <c r="B5" t="s">
        <v>206</v>
      </c>
      <c r="C5" t="s">
        <v>200</v>
      </c>
      <c r="D5" t="s">
        <v>207</v>
      </c>
      <c r="E5" t="s">
        <v>201</v>
      </c>
      <c r="G5">
        <v>203171.81767816801</v>
      </c>
      <c r="H5">
        <v>190859.66040392799</v>
      </c>
      <c r="I5">
        <v>174290.84213058601</v>
      </c>
      <c r="J5">
        <v>161582.11122012101</v>
      </c>
      <c r="K5">
        <v>156294.023371091</v>
      </c>
      <c r="L5">
        <v>153253.848464426</v>
      </c>
      <c r="M5">
        <v>153473.677717785</v>
      </c>
      <c r="N5">
        <v>119887.30299591301</v>
      </c>
      <c r="O5">
        <v>117077.810657441</v>
      </c>
      <c r="P5">
        <v>129188.64024589</v>
      </c>
      <c r="Q5">
        <v>89678.026862135594</v>
      </c>
      <c r="R5">
        <v>123590.700552429</v>
      </c>
      <c r="S5">
        <v>107536.59572514999</v>
      </c>
      <c r="T5">
        <v>94114.450515754099</v>
      </c>
      <c r="U5">
        <v>91513.362359451101</v>
      </c>
      <c r="V5">
        <v>90761.044155664596</v>
      </c>
      <c r="W5">
        <v>69750.945803271403</v>
      </c>
      <c r="X5">
        <v>58547.986009109001</v>
      </c>
      <c r="Y5">
        <v>69810.149394408902</v>
      </c>
      <c r="Z5">
        <v>66165.868492347203</v>
      </c>
      <c r="AA5">
        <v>64017.791941418996</v>
      </c>
      <c r="AB5">
        <v>79317.295893563394</v>
      </c>
      <c r="AC5">
        <v>77086.305570378201</v>
      </c>
      <c r="AD5">
        <v>74091.647320629796</v>
      </c>
      <c r="AE5">
        <v>72871.971970388797</v>
      </c>
    </row>
    <row r="6" spans="1:32" x14ac:dyDescent="0.3">
      <c r="A6" t="s">
        <v>26</v>
      </c>
      <c r="B6" t="s">
        <v>208</v>
      </c>
      <c r="C6" t="s">
        <v>200</v>
      </c>
      <c r="D6" t="s">
        <v>209</v>
      </c>
      <c r="E6" t="s">
        <v>201</v>
      </c>
      <c r="G6">
        <v>34183.578014243503</v>
      </c>
      <c r="H6">
        <v>32381.282049788799</v>
      </c>
      <c r="I6">
        <v>27791.7752290891</v>
      </c>
      <c r="J6">
        <v>21777.521870832101</v>
      </c>
      <c r="K6">
        <v>25030.092999271201</v>
      </c>
      <c r="L6">
        <v>24703.524601087502</v>
      </c>
      <c r="M6">
        <v>20043.968185348302</v>
      </c>
      <c r="N6">
        <v>11429.954214290899</v>
      </c>
      <c r="O6">
        <v>10240.3937905194</v>
      </c>
      <c r="P6">
        <v>12973.772962885299</v>
      </c>
      <c r="Q6">
        <v>7230.1293466773704</v>
      </c>
      <c r="R6">
        <v>15341.0961024803</v>
      </c>
      <c r="S6">
        <v>19659.658435906898</v>
      </c>
      <c r="T6">
        <v>10544.8344714992</v>
      </c>
      <c r="U6">
        <v>14476.2100523152</v>
      </c>
      <c r="V6">
        <v>12926.0965908619</v>
      </c>
      <c r="W6">
        <v>5624.4209084895301</v>
      </c>
      <c r="X6">
        <v>6299.9477387298202</v>
      </c>
      <c r="Y6">
        <v>6281.6593705966598</v>
      </c>
      <c r="Z6">
        <v>6255.7142122854202</v>
      </c>
      <c r="AA6">
        <v>4320.0064061181702</v>
      </c>
      <c r="AB6">
        <v>4505.8827367612403</v>
      </c>
      <c r="AC6">
        <v>4190.4229662665703</v>
      </c>
      <c r="AD6">
        <v>6889.5661764921997</v>
      </c>
      <c r="AE6">
        <v>5667.20828430238</v>
      </c>
    </row>
    <row r="7" spans="1:32" x14ac:dyDescent="0.3">
      <c r="A7" t="s">
        <v>26</v>
      </c>
      <c r="B7" t="s">
        <v>210</v>
      </c>
      <c r="C7" t="s">
        <v>200</v>
      </c>
      <c r="D7" t="s">
        <v>211</v>
      </c>
      <c r="E7" t="s">
        <v>201</v>
      </c>
      <c r="G7">
        <v>148296.76208392199</v>
      </c>
      <c r="H7">
        <v>136930.15817419399</v>
      </c>
      <c r="I7">
        <v>118396.856809413</v>
      </c>
      <c r="J7">
        <v>96968.108822374401</v>
      </c>
      <c r="K7">
        <v>99137.484173892706</v>
      </c>
      <c r="L7">
        <v>100962.552836448</v>
      </c>
      <c r="M7">
        <v>77236.957767015396</v>
      </c>
      <c r="N7">
        <v>66651.755192290599</v>
      </c>
      <c r="O7">
        <v>46886.587681216697</v>
      </c>
      <c r="P7">
        <v>55988.130323634701</v>
      </c>
      <c r="Q7">
        <v>38486.035365670701</v>
      </c>
      <c r="R7">
        <v>61530.2246911693</v>
      </c>
      <c r="S7">
        <v>50166.442734062497</v>
      </c>
      <c r="T7">
        <v>39884.615986471901</v>
      </c>
      <c r="U7">
        <v>42871.974469928697</v>
      </c>
      <c r="V7">
        <v>29018.420012660601</v>
      </c>
      <c r="W7">
        <v>21564.915414634601</v>
      </c>
      <c r="X7">
        <v>23074.961736285</v>
      </c>
      <c r="Y7">
        <v>23151.568706133901</v>
      </c>
      <c r="Z7">
        <v>24194.934441031</v>
      </c>
      <c r="AA7">
        <v>16997.453078292099</v>
      </c>
      <c r="AB7">
        <v>15939.396372446599</v>
      </c>
      <c r="AC7">
        <v>17471.1014672075</v>
      </c>
      <c r="AD7">
        <v>17742.680663450199</v>
      </c>
      <c r="AE7">
        <v>24095.778208851902</v>
      </c>
    </row>
    <row r="8" spans="1:32" x14ac:dyDescent="0.3">
      <c r="A8" t="s">
        <v>26</v>
      </c>
      <c r="B8" t="s">
        <v>212</v>
      </c>
      <c r="C8" t="s">
        <v>200</v>
      </c>
      <c r="D8" t="s">
        <v>213</v>
      </c>
      <c r="E8" t="s">
        <v>201</v>
      </c>
      <c r="G8">
        <v>46768.414760972701</v>
      </c>
      <c r="H8">
        <v>23035.053647732901</v>
      </c>
      <c r="I8">
        <v>21520.435199654101</v>
      </c>
      <c r="J8">
        <v>22016.986707129501</v>
      </c>
      <c r="K8">
        <v>14134.7648119774</v>
      </c>
      <c r="L8">
        <v>10840.041465235399</v>
      </c>
      <c r="M8">
        <v>13877.507771835801</v>
      </c>
      <c r="N8">
        <v>12088.506657428999</v>
      </c>
      <c r="O8">
        <v>10740.7455232787</v>
      </c>
      <c r="P8">
        <v>8157.3206320304598</v>
      </c>
      <c r="Q8">
        <v>8080.6455269999997</v>
      </c>
      <c r="R8">
        <v>10025.800945552401</v>
      </c>
      <c r="S8">
        <v>14045.841210095399</v>
      </c>
      <c r="T8">
        <v>9468.9630159584194</v>
      </c>
      <c r="U8">
        <v>6609.9776869876696</v>
      </c>
      <c r="V8">
        <v>3298.0838066025999</v>
      </c>
      <c r="W8">
        <v>4242.5659498622799</v>
      </c>
      <c r="X8">
        <v>5018.2609943822999</v>
      </c>
      <c r="Y8">
        <v>6003.9671113885597</v>
      </c>
      <c r="Z8">
        <v>7564.05842841719</v>
      </c>
      <c r="AA8">
        <v>5054.9449045066203</v>
      </c>
      <c r="AB8">
        <v>6148.1418655799298</v>
      </c>
      <c r="AC8">
        <v>5268.21466755861</v>
      </c>
      <c r="AD8">
        <v>4622.52190146454</v>
      </c>
      <c r="AE8">
        <v>7583.4455706612298</v>
      </c>
    </row>
    <row r="9" spans="1:32" x14ac:dyDescent="0.3">
      <c r="A9" t="s">
        <v>26</v>
      </c>
      <c r="B9" t="s">
        <v>214</v>
      </c>
      <c r="C9" t="s">
        <v>200</v>
      </c>
      <c r="D9" t="s">
        <v>215</v>
      </c>
      <c r="E9" t="s">
        <v>201</v>
      </c>
      <c r="G9">
        <v>240206.67609584899</v>
      </c>
      <c r="H9">
        <v>215322.65757052001</v>
      </c>
      <c r="I9">
        <v>206128.998668391</v>
      </c>
      <c r="J9">
        <v>160877.63692228499</v>
      </c>
      <c r="K9">
        <v>143878.16106334701</v>
      </c>
      <c r="L9">
        <v>147165.281319556</v>
      </c>
      <c r="M9">
        <v>112487.24246505499</v>
      </c>
      <c r="N9">
        <v>96548.757745460505</v>
      </c>
      <c r="O9">
        <v>69257.7972416634</v>
      </c>
      <c r="P9">
        <v>76568.453109346505</v>
      </c>
      <c r="Q9">
        <v>44216.406991456999</v>
      </c>
      <c r="R9">
        <v>80446.688694361699</v>
      </c>
      <c r="S9">
        <v>95093.592974880798</v>
      </c>
      <c r="T9">
        <v>54428.309365762798</v>
      </c>
      <c r="U9">
        <v>56126.846645983504</v>
      </c>
      <c r="V9">
        <v>53149.609542261001</v>
      </c>
      <c r="W9">
        <v>37252.454799001403</v>
      </c>
      <c r="X9">
        <v>31694.015785628799</v>
      </c>
      <c r="Y9">
        <v>36338.2993445721</v>
      </c>
      <c r="Z9">
        <v>34640.401976570603</v>
      </c>
      <c r="AA9">
        <v>26109.024656105001</v>
      </c>
      <c r="AB9">
        <v>29700.174677686002</v>
      </c>
      <c r="AC9">
        <v>38661.913296545797</v>
      </c>
      <c r="AD9">
        <v>52522.2252902334</v>
      </c>
      <c r="AE9">
        <v>51829.109963173098</v>
      </c>
    </row>
    <row r="10" spans="1:32" x14ac:dyDescent="0.3">
      <c r="A10" t="s">
        <v>26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26</v>
      </c>
      <c r="B11" t="s">
        <v>218</v>
      </c>
      <c r="C11" t="s">
        <v>200</v>
      </c>
      <c r="D11" t="s">
        <v>219</v>
      </c>
      <c r="E11" t="s">
        <v>201</v>
      </c>
      <c r="G11">
        <v>100546.302967754</v>
      </c>
      <c r="H11">
        <v>105840.061458201</v>
      </c>
      <c r="I11">
        <v>91983.140666029096</v>
      </c>
      <c r="J11">
        <v>89882.889421998698</v>
      </c>
      <c r="K11">
        <v>88441.948068039303</v>
      </c>
      <c r="L11">
        <v>93514.894169317602</v>
      </c>
      <c r="M11">
        <v>77018.744946502004</v>
      </c>
      <c r="N11">
        <v>72097.185379902294</v>
      </c>
      <c r="O11">
        <v>54047.598034782503</v>
      </c>
      <c r="P11">
        <v>49576.708081457997</v>
      </c>
      <c r="Q11">
        <v>36298.978623432602</v>
      </c>
      <c r="R11">
        <v>48061.435107693302</v>
      </c>
      <c r="S11">
        <v>50370.963173800701</v>
      </c>
      <c r="T11">
        <v>41272.778646337698</v>
      </c>
      <c r="U11">
        <v>36571.548490319699</v>
      </c>
      <c r="V11">
        <v>38793.414170331998</v>
      </c>
      <c r="W11">
        <v>57143.218979650897</v>
      </c>
      <c r="X11">
        <v>55384.004310029501</v>
      </c>
      <c r="Y11">
        <v>57096.137398234801</v>
      </c>
      <c r="Z11">
        <v>47475.607850972898</v>
      </c>
      <c r="AA11">
        <v>53946.794904896298</v>
      </c>
      <c r="AB11">
        <v>50482.177618313297</v>
      </c>
      <c r="AC11">
        <v>49443.455025123803</v>
      </c>
      <c r="AD11">
        <v>51483.456951642402</v>
      </c>
      <c r="AE11">
        <v>63166.840260932098</v>
      </c>
    </row>
    <row r="12" spans="1:32" x14ac:dyDescent="0.3">
      <c r="A12" t="s">
        <v>26</v>
      </c>
      <c r="B12" t="s">
        <v>220</v>
      </c>
      <c r="C12" t="s">
        <v>200</v>
      </c>
      <c r="D12" t="s">
        <v>221</v>
      </c>
      <c r="E12" t="s">
        <v>201</v>
      </c>
      <c r="G12">
        <v>126616.425825924</v>
      </c>
      <c r="H12">
        <v>124737.68720544199</v>
      </c>
      <c r="I12">
        <v>119577.589525064</v>
      </c>
      <c r="J12">
        <v>94605.621527047202</v>
      </c>
      <c r="K12">
        <v>112520.40498083</v>
      </c>
      <c r="L12">
        <v>116691.913656529</v>
      </c>
      <c r="M12">
        <v>73305.571788071698</v>
      </c>
      <c r="N12">
        <v>79572.558659316201</v>
      </c>
      <c r="O12">
        <v>67605.834183265993</v>
      </c>
      <c r="P12">
        <v>63089.574081696301</v>
      </c>
      <c r="Q12">
        <v>48209.80880051</v>
      </c>
      <c r="R12">
        <v>73178.216423565595</v>
      </c>
      <c r="S12">
        <v>67499.702695417305</v>
      </c>
      <c r="T12">
        <v>50062.638829001</v>
      </c>
      <c r="U12">
        <v>46845.312246977803</v>
      </c>
      <c r="V12">
        <v>37077.422124793797</v>
      </c>
      <c r="W12">
        <v>29054.473257474099</v>
      </c>
      <c r="X12">
        <v>29573.230204342501</v>
      </c>
      <c r="Y12">
        <v>32792.243814148103</v>
      </c>
      <c r="Z12">
        <v>32047.504099385598</v>
      </c>
      <c r="AA12">
        <v>24583.125261235498</v>
      </c>
      <c r="AB12">
        <v>28137.824626509999</v>
      </c>
      <c r="AC12">
        <v>33604.836593898901</v>
      </c>
      <c r="AD12">
        <v>34224.517305955698</v>
      </c>
      <c r="AE12">
        <v>40145.010445343301</v>
      </c>
    </row>
    <row r="13" spans="1:32" x14ac:dyDescent="0.3">
      <c r="A13" t="s">
        <v>26</v>
      </c>
      <c r="B13" t="s">
        <v>222</v>
      </c>
      <c r="C13" t="s">
        <v>200</v>
      </c>
      <c r="D13" t="s">
        <v>223</v>
      </c>
      <c r="E13" t="s">
        <v>201</v>
      </c>
      <c r="G13">
        <v>268423.03317276901</v>
      </c>
      <c r="H13">
        <v>224797.639345162</v>
      </c>
      <c r="I13">
        <v>185310.89360973099</v>
      </c>
      <c r="J13">
        <v>174134.77257869</v>
      </c>
      <c r="K13">
        <v>197336.29001814799</v>
      </c>
      <c r="L13">
        <v>199708.631438529</v>
      </c>
      <c r="M13">
        <v>127533.447414828</v>
      </c>
      <c r="N13">
        <v>84541.742267400405</v>
      </c>
      <c r="O13">
        <v>78368.361646261706</v>
      </c>
      <c r="P13">
        <v>77525.049082419704</v>
      </c>
      <c r="Q13">
        <v>56049.674653744201</v>
      </c>
      <c r="R13">
        <v>109133.89925585801</v>
      </c>
      <c r="S13">
        <v>114328.208034529</v>
      </c>
      <c r="T13">
        <v>74303.363588657696</v>
      </c>
      <c r="U13">
        <v>67799.677454965597</v>
      </c>
      <c r="V13">
        <v>59056.829965787503</v>
      </c>
      <c r="W13">
        <v>48238.812248930699</v>
      </c>
      <c r="X13">
        <v>36121.339765880002</v>
      </c>
      <c r="Y13">
        <v>50241.488439838402</v>
      </c>
      <c r="Z13">
        <v>49063.839617077901</v>
      </c>
      <c r="AA13">
        <v>38357.159112125199</v>
      </c>
      <c r="AB13">
        <v>53327.741329255499</v>
      </c>
      <c r="AC13">
        <v>48087.096112144398</v>
      </c>
      <c r="AD13">
        <v>54452.1321209124</v>
      </c>
      <c r="AE13">
        <v>60976.094625504898</v>
      </c>
    </row>
    <row r="14" spans="1:32" x14ac:dyDescent="0.3">
      <c r="A14" t="s">
        <v>26</v>
      </c>
      <c r="B14" t="s">
        <v>224</v>
      </c>
      <c r="C14" t="s">
        <v>200</v>
      </c>
      <c r="D14" t="s">
        <v>225</v>
      </c>
      <c r="E14" t="s">
        <v>201</v>
      </c>
      <c r="G14">
        <v>646193.437019923</v>
      </c>
      <c r="H14">
        <v>551471.405161125</v>
      </c>
      <c r="I14">
        <v>561711.82125497097</v>
      </c>
      <c r="J14">
        <v>467643.227894596</v>
      </c>
      <c r="K14">
        <v>525868.92794925196</v>
      </c>
      <c r="L14">
        <v>475698.60238289699</v>
      </c>
      <c r="M14">
        <v>217229.231094752</v>
      </c>
      <c r="N14">
        <v>161674.720775411</v>
      </c>
      <c r="O14">
        <v>160272.09599666699</v>
      </c>
      <c r="P14">
        <v>146060.622400922</v>
      </c>
      <c r="Q14">
        <v>94975.087304348694</v>
      </c>
      <c r="R14">
        <v>154783.56475909601</v>
      </c>
      <c r="S14">
        <v>176022.48934037701</v>
      </c>
      <c r="T14">
        <v>99270.430816156193</v>
      </c>
      <c r="U14">
        <v>104244.20049726299</v>
      </c>
      <c r="V14">
        <v>93294.938934160004</v>
      </c>
      <c r="W14">
        <v>84652.142442713302</v>
      </c>
      <c r="X14">
        <v>60840.695044334701</v>
      </c>
      <c r="Y14">
        <v>78410.583706329999</v>
      </c>
      <c r="Z14">
        <v>88852.070496064698</v>
      </c>
      <c r="AA14">
        <v>63457.775982508298</v>
      </c>
      <c r="AB14">
        <v>65655.532066793399</v>
      </c>
      <c r="AC14">
        <v>85458.121976524606</v>
      </c>
      <c r="AD14">
        <v>83022.065740495396</v>
      </c>
      <c r="AE14">
        <v>93083.021967182707</v>
      </c>
    </row>
    <row r="15" spans="1:32" x14ac:dyDescent="0.3">
      <c r="A15" t="s">
        <v>26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26</v>
      </c>
      <c r="B16" t="s">
        <v>228</v>
      </c>
      <c r="C16" t="s">
        <v>200</v>
      </c>
      <c r="D16" t="s">
        <v>229</v>
      </c>
      <c r="E16" t="s">
        <v>201</v>
      </c>
      <c r="G16">
        <v>451568.14649373101</v>
      </c>
      <c r="H16">
        <v>410199.67161548301</v>
      </c>
      <c r="I16">
        <v>354257.08893648</v>
      </c>
      <c r="J16">
        <v>316741.95034693001</v>
      </c>
      <c r="K16">
        <v>342497.43903511402</v>
      </c>
      <c r="L16">
        <v>297786.20325667399</v>
      </c>
      <c r="M16">
        <v>179131.639503193</v>
      </c>
      <c r="N16">
        <v>170711.814937938</v>
      </c>
      <c r="O16">
        <v>147657.04397755701</v>
      </c>
      <c r="P16">
        <v>147388.281190585</v>
      </c>
      <c r="Q16">
        <v>89171.598530801406</v>
      </c>
      <c r="R16">
        <v>147873.800194968</v>
      </c>
      <c r="S16">
        <v>150542.81208512399</v>
      </c>
      <c r="T16">
        <v>83460.311160510493</v>
      </c>
      <c r="U16">
        <v>93126.800021818897</v>
      </c>
      <c r="V16">
        <v>102283.92158675499</v>
      </c>
      <c r="W16">
        <v>101261.704105556</v>
      </c>
      <c r="X16">
        <v>85173.556404965799</v>
      </c>
      <c r="Y16">
        <v>96999.090140453205</v>
      </c>
      <c r="Z16">
        <v>83375.870034178894</v>
      </c>
      <c r="AA16">
        <v>86541.582154899996</v>
      </c>
      <c r="AB16">
        <v>95244.788095922093</v>
      </c>
      <c r="AC16">
        <v>95183.612408630899</v>
      </c>
      <c r="AD16">
        <v>84961.006334712903</v>
      </c>
      <c r="AE16">
        <v>85442.751280705197</v>
      </c>
    </row>
    <row r="17" spans="1:31" x14ac:dyDescent="0.3">
      <c r="A17" t="s">
        <v>26</v>
      </c>
      <c r="B17" t="s">
        <v>230</v>
      </c>
      <c r="C17" t="s">
        <v>200</v>
      </c>
      <c r="D17" t="s">
        <v>231</v>
      </c>
      <c r="E17" t="s">
        <v>201</v>
      </c>
      <c r="G17">
        <v>167184.07556228701</v>
      </c>
      <c r="H17">
        <v>146580.248182674</v>
      </c>
      <c r="I17">
        <v>147619.249439348</v>
      </c>
      <c r="J17">
        <v>119041.91388690801</v>
      </c>
      <c r="K17">
        <v>128808.815210532</v>
      </c>
      <c r="L17">
        <v>120734.01716021101</v>
      </c>
      <c r="M17">
        <v>87502.855179481601</v>
      </c>
      <c r="N17">
        <v>75413.919316799904</v>
      </c>
      <c r="O17">
        <v>78338.042312509395</v>
      </c>
      <c r="P17">
        <v>83319.3167964233</v>
      </c>
      <c r="Q17">
        <v>44347.150528469603</v>
      </c>
      <c r="R17">
        <v>93028.241287933604</v>
      </c>
      <c r="S17">
        <v>100913.672617185</v>
      </c>
      <c r="T17">
        <v>58171.625016754697</v>
      </c>
      <c r="U17">
        <v>41555.950646527301</v>
      </c>
      <c r="V17">
        <v>42707.661870607</v>
      </c>
      <c r="W17">
        <v>37852.498843443303</v>
      </c>
      <c r="X17">
        <v>29453.576663194301</v>
      </c>
      <c r="Y17">
        <v>31912.776221687101</v>
      </c>
      <c r="Z17">
        <v>41381.240710844497</v>
      </c>
      <c r="AA17">
        <v>29352.268091114602</v>
      </c>
      <c r="AB17">
        <v>24546.2626004085</v>
      </c>
      <c r="AC17">
        <v>32640.1521047157</v>
      </c>
      <c r="AD17">
        <v>33242.667781566197</v>
      </c>
      <c r="AE17">
        <v>29501.904404739598</v>
      </c>
    </row>
    <row r="18" spans="1:31" x14ac:dyDescent="0.3">
      <c r="A18" t="s">
        <v>26</v>
      </c>
      <c r="B18" t="s">
        <v>232</v>
      </c>
      <c r="C18" t="s">
        <v>200</v>
      </c>
      <c r="D18" t="s">
        <v>233</v>
      </c>
      <c r="E18" t="s">
        <v>201</v>
      </c>
      <c r="G18">
        <v>235125.91257593999</v>
      </c>
      <c r="H18">
        <v>243935.781375452</v>
      </c>
      <c r="I18">
        <v>249527.58560556799</v>
      </c>
      <c r="J18">
        <v>209944.84128940399</v>
      </c>
      <c r="K18">
        <v>196026.832696898</v>
      </c>
      <c r="L18">
        <v>209296.83446162799</v>
      </c>
      <c r="M18">
        <v>149194.02791906899</v>
      </c>
      <c r="N18">
        <v>151637.97354296199</v>
      </c>
      <c r="O18">
        <v>106704.727526285</v>
      </c>
      <c r="P18">
        <v>127503.727324579</v>
      </c>
      <c r="Q18">
        <v>77157.856276098595</v>
      </c>
      <c r="R18">
        <v>135858.36791643899</v>
      </c>
      <c r="S18">
        <v>133805.20689894899</v>
      </c>
      <c r="T18">
        <v>75091.868284195996</v>
      </c>
      <c r="U18">
        <v>56690.508135275697</v>
      </c>
      <c r="V18">
        <v>59442.810597459102</v>
      </c>
      <c r="W18">
        <v>59400.2542843954</v>
      </c>
      <c r="X18">
        <v>62877.112141683698</v>
      </c>
      <c r="Y18">
        <v>70485.260652437093</v>
      </c>
      <c r="Z18">
        <v>84645.475811063094</v>
      </c>
      <c r="AA18">
        <v>78231.681606247395</v>
      </c>
      <c r="AB18">
        <v>77700.098980551207</v>
      </c>
      <c r="AC18">
        <v>80929.990643432393</v>
      </c>
      <c r="AD18">
        <v>81803.620908984798</v>
      </c>
      <c r="AE18">
        <v>90491.520037504306</v>
      </c>
    </row>
    <row r="19" spans="1:31" x14ac:dyDescent="0.3">
      <c r="A19" t="s">
        <v>26</v>
      </c>
      <c r="B19" t="s">
        <v>234</v>
      </c>
      <c r="C19" t="s">
        <v>200</v>
      </c>
      <c r="D19" t="s">
        <v>235</v>
      </c>
      <c r="E19" t="s">
        <v>201</v>
      </c>
      <c r="G19">
        <v>117157.85911917</v>
      </c>
      <c r="H19">
        <v>102156.493636221</v>
      </c>
      <c r="I19">
        <v>104321.85756147301</v>
      </c>
      <c r="J19">
        <v>81615.484298705895</v>
      </c>
      <c r="K19">
        <v>70098.827492038603</v>
      </c>
      <c r="L19">
        <v>90322.084041864204</v>
      </c>
      <c r="M19">
        <v>55201.355026115001</v>
      </c>
      <c r="N19">
        <v>69351.894737846203</v>
      </c>
      <c r="O19">
        <v>50598.827685414399</v>
      </c>
      <c r="P19">
        <v>62763.987506904603</v>
      </c>
      <c r="Q19">
        <v>45287.304391244201</v>
      </c>
      <c r="R19">
        <v>67242.391487245302</v>
      </c>
      <c r="S19">
        <v>53628.081199236403</v>
      </c>
      <c r="T19">
        <v>43268.3672126491</v>
      </c>
      <c r="U19">
        <v>49770.173143186599</v>
      </c>
      <c r="V19">
        <v>42156.836112850098</v>
      </c>
      <c r="W19">
        <v>28328.488454610699</v>
      </c>
      <c r="X19">
        <v>29396.339135206599</v>
      </c>
      <c r="Y19">
        <v>28320.492773398699</v>
      </c>
      <c r="Z19">
        <v>36217.9053825097</v>
      </c>
      <c r="AA19">
        <v>25199.197289339601</v>
      </c>
      <c r="AB19">
        <v>20447.974041518901</v>
      </c>
      <c r="AC19">
        <v>21164.089809730402</v>
      </c>
      <c r="AD19">
        <v>25218.946164801</v>
      </c>
      <c r="AE19">
        <v>29755.781441872699</v>
      </c>
    </row>
    <row r="20" spans="1:31" x14ac:dyDescent="0.3">
      <c r="A20" t="s">
        <v>26</v>
      </c>
      <c r="B20" t="s">
        <v>236</v>
      </c>
      <c r="C20" t="s">
        <v>200</v>
      </c>
      <c r="D20" t="s">
        <v>237</v>
      </c>
      <c r="E20" t="s">
        <v>201</v>
      </c>
      <c r="G20">
        <v>225806.16845856799</v>
      </c>
      <c r="H20">
        <v>180069.73629409701</v>
      </c>
      <c r="I20">
        <v>171533.90484389401</v>
      </c>
      <c r="J20">
        <v>136779.377090297</v>
      </c>
      <c r="K20">
        <v>88148.712855709804</v>
      </c>
      <c r="L20">
        <v>70242.2396865302</v>
      </c>
      <c r="M20">
        <v>39707.073378469999</v>
      </c>
      <c r="N20">
        <v>27107.524093915701</v>
      </c>
      <c r="O20">
        <v>11944.0491850697</v>
      </c>
      <c r="P20">
        <v>11885.827576403601</v>
      </c>
      <c r="Q20">
        <v>3828.3437927619698</v>
      </c>
      <c r="R20">
        <v>7951.5571616827401</v>
      </c>
      <c r="S20">
        <v>10158.936649148</v>
      </c>
      <c r="T20">
        <v>8591.5521409159392</v>
      </c>
      <c r="U20">
        <v>7980.7114693884696</v>
      </c>
      <c r="V20">
        <v>7121.8736690422402</v>
      </c>
      <c r="W20">
        <v>5183.0381030358903</v>
      </c>
      <c r="X20">
        <v>6055.59424359899</v>
      </c>
      <c r="Y20">
        <v>6620.1827549872796</v>
      </c>
      <c r="Z20">
        <v>8316.6681292050507</v>
      </c>
      <c r="AA20">
        <v>7166.77614265785</v>
      </c>
      <c r="AB20">
        <v>8842.7088345454504</v>
      </c>
      <c r="AC20">
        <v>10466.095601066099</v>
      </c>
      <c r="AD20">
        <v>8584.4832383170997</v>
      </c>
      <c r="AE20">
        <v>12425.368871962601</v>
      </c>
    </row>
    <row r="21" spans="1:31" x14ac:dyDescent="0.3">
      <c r="A21" t="s">
        <v>26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26</v>
      </c>
      <c r="B22" t="s">
        <v>240</v>
      </c>
      <c r="C22" t="s">
        <v>200</v>
      </c>
      <c r="D22" t="s">
        <v>241</v>
      </c>
      <c r="E22" t="s">
        <v>201</v>
      </c>
      <c r="G22">
        <v>2237.3627751563199</v>
      </c>
      <c r="H22">
        <v>1853.6778493848601</v>
      </c>
      <c r="I22">
        <v>1712.84861236654</v>
      </c>
      <c r="J22">
        <v>1254.70850840002</v>
      </c>
      <c r="K22">
        <v>862.14462661698406</v>
      </c>
      <c r="L22">
        <v>1156.5501337916701</v>
      </c>
      <c r="M22">
        <v>1057.9094339599101</v>
      </c>
      <c r="N22">
        <v>748.51855798484803</v>
      </c>
      <c r="O22">
        <v>392.19840750210602</v>
      </c>
      <c r="P22">
        <v>527.012803647738</v>
      </c>
      <c r="Q22">
        <v>208.689111800635</v>
      </c>
      <c r="R22">
        <v>382.34679272509902</v>
      </c>
      <c r="S22">
        <v>561.07480851708704</v>
      </c>
      <c r="T22">
        <v>701.74878788404806</v>
      </c>
      <c r="U22">
        <v>846.24592384015398</v>
      </c>
      <c r="V22">
        <v>1111.36925164325</v>
      </c>
      <c r="W22">
        <v>804.39836324776297</v>
      </c>
      <c r="X22">
        <v>1178.4972189682301</v>
      </c>
      <c r="Y22">
        <v>1293.2188003055301</v>
      </c>
      <c r="Z22">
        <v>1554.7685038971299</v>
      </c>
      <c r="AA22">
        <v>1451.0714812439401</v>
      </c>
      <c r="AB22">
        <v>1713.4033594832799</v>
      </c>
      <c r="AC22">
        <v>2072.6275284405501</v>
      </c>
      <c r="AD22">
        <v>2213.8960357046599</v>
      </c>
      <c r="AE22">
        <v>3736.49975641532</v>
      </c>
    </row>
    <row r="23" spans="1:31" x14ac:dyDescent="0.3">
      <c r="A23" t="s">
        <v>26</v>
      </c>
      <c r="B23" t="s">
        <v>242</v>
      </c>
      <c r="C23" t="s">
        <v>200</v>
      </c>
      <c r="D23" t="s">
        <v>243</v>
      </c>
      <c r="E23" t="s">
        <v>201</v>
      </c>
      <c r="G23">
        <v>605202.57997650094</v>
      </c>
      <c r="H23">
        <v>495069.58411020797</v>
      </c>
      <c r="I23">
        <v>400499.570787718</v>
      </c>
      <c r="J23">
        <v>374028.92443335801</v>
      </c>
      <c r="K23">
        <v>357003.15880032402</v>
      </c>
      <c r="L23">
        <v>295637.57285222597</v>
      </c>
      <c r="M23">
        <v>176037.42992012799</v>
      </c>
      <c r="N23">
        <v>96393.000157953298</v>
      </c>
      <c r="O23">
        <v>75448.259233540201</v>
      </c>
      <c r="P23">
        <v>49772.714013853598</v>
      </c>
      <c r="Q23">
        <v>33173.535759900697</v>
      </c>
      <c r="R23">
        <v>79272.4350816511</v>
      </c>
      <c r="S23">
        <v>48655.9435046863</v>
      </c>
      <c r="T23">
        <v>46490.282577285303</v>
      </c>
      <c r="U23">
        <v>49713.2161353716</v>
      </c>
      <c r="V23">
        <v>37920.074017598803</v>
      </c>
      <c r="W23">
        <v>21773.269124134898</v>
      </c>
      <c r="X23">
        <v>30006.497970200198</v>
      </c>
      <c r="Y23">
        <v>37476.007491772703</v>
      </c>
      <c r="Z23">
        <v>36001.600699029899</v>
      </c>
      <c r="AA23">
        <v>22169.1361082777</v>
      </c>
      <c r="AB23">
        <v>36724.585089784399</v>
      </c>
      <c r="AC23">
        <v>31892.777167482302</v>
      </c>
      <c r="AD23">
        <v>36228.774419539601</v>
      </c>
      <c r="AE23">
        <v>57523.759199742599</v>
      </c>
    </row>
    <row r="24" spans="1:31" x14ac:dyDescent="0.3">
      <c r="A24" t="s">
        <v>26</v>
      </c>
      <c r="B24" t="s">
        <v>244</v>
      </c>
      <c r="C24" t="s">
        <v>200</v>
      </c>
      <c r="D24" t="s">
        <v>245</v>
      </c>
      <c r="E24" t="s">
        <v>201</v>
      </c>
      <c r="G24">
        <v>1767754.0112704299</v>
      </c>
      <c r="H24">
        <v>1567099.0895603599</v>
      </c>
      <c r="I24">
        <v>1210416.1685089699</v>
      </c>
      <c r="J24">
        <v>1121131.90216953</v>
      </c>
      <c r="K24">
        <v>1124771.35580115</v>
      </c>
      <c r="L24">
        <v>945602.34145790699</v>
      </c>
      <c r="M24">
        <v>715273.83727278805</v>
      </c>
      <c r="N24">
        <v>507752.92548308702</v>
      </c>
      <c r="O24">
        <v>532455.29555305501</v>
      </c>
      <c r="P24">
        <v>482373.59306302702</v>
      </c>
      <c r="Q24">
        <v>349504.32920493698</v>
      </c>
      <c r="R24">
        <v>485315.74541452201</v>
      </c>
      <c r="S24">
        <v>426175.99419964798</v>
      </c>
      <c r="T24">
        <v>375839.50666922599</v>
      </c>
      <c r="U24">
        <v>310581.44272698398</v>
      </c>
      <c r="V24">
        <v>269480.80102530599</v>
      </c>
      <c r="W24">
        <v>199615.663623434</v>
      </c>
      <c r="X24">
        <v>207837.66674043</v>
      </c>
      <c r="Y24">
        <v>272792.18158211297</v>
      </c>
      <c r="Z24">
        <v>284031.30371184199</v>
      </c>
      <c r="AA24">
        <v>182743.45119698101</v>
      </c>
      <c r="AB24">
        <v>218984.298975265</v>
      </c>
      <c r="AC24">
        <v>191733.928929249</v>
      </c>
      <c r="AD24">
        <v>231437.47913395899</v>
      </c>
      <c r="AE24">
        <v>278324.20684340002</v>
      </c>
    </row>
    <row r="25" spans="1:31" x14ac:dyDescent="0.3">
      <c r="A25" t="s">
        <v>26</v>
      </c>
      <c r="B25" t="s">
        <v>246</v>
      </c>
      <c r="C25" t="s">
        <v>200</v>
      </c>
      <c r="D25" t="s">
        <v>247</v>
      </c>
      <c r="E25" t="s">
        <v>201</v>
      </c>
      <c r="G25">
        <v>59470.4948261502</v>
      </c>
      <c r="H25">
        <v>59797.372143874803</v>
      </c>
      <c r="I25">
        <v>24514.253529004902</v>
      </c>
      <c r="J25">
        <v>47037.435035120798</v>
      </c>
      <c r="K25">
        <v>61032.337891194802</v>
      </c>
      <c r="L25">
        <v>57541.000937726902</v>
      </c>
      <c r="M25">
        <v>26725.632468862299</v>
      </c>
      <c r="N25">
        <v>30044.422626526401</v>
      </c>
      <c r="O25">
        <v>29458.150143942999</v>
      </c>
      <c r="P25">
        <v>23050.0238307695</v>
      </c>
      <c r="Q25">
        <v>18093.210740684099</v>
      </c>
      <c r="R25">
        <v>17904.9233930765</v>
      </c>
      <c r="S25">
        <v>36062.981287149698</v>
      </c>
      <c r="T25">
        <v>26247.518449524701</v>
      </c>
      <c r="U25">
        <v>11226.357004907801</v>
      </c>
      <c r="V25">
        <v>9378.9086827914598</v>
      </c>
      <c r="W25">
        <v>4699.5430344715796</v>
      </c>
      <c r="X25">
        <v>6745.8310708507997</v>
      </c>
      <c r="Y25">
        <v>13495.805940991801</v>
      </c>
      <c r="Z25">
        <v>11140.9262865894</v>
      </c>
      <c r="AA25">
        <v>5993.3583418235003</v>
      </c>
      <c r="AB25">
        <v>8496.9350697722693</v>
      </c>
      <c r="AC25">
        <v>7285.9618559205701</v>
      </c>
      <c r="AD25">
        <v>21420.711263520399</v>
      </c>
      <c r="AE25">
        <v>11215.906006471299</v>
      </c>
    </row>
    <row r="26" spans="1:31" x14ac:dyDescent="0.3">
      <c r="A26" t="s">
        <v>26</v>
      </c>
      <c r="B26" t="s">
        <v>248</v>
      </c>
      <c r="C26" t="s">
        <v>200</v>
      </c>
      <c r="D26" t="s">
        <v>249</v>
      </c>
      <c r="E26" t="s">
        <v>201</v>
      </c>
      <c r="G26">
        <v>685639.37531091005</v>
      </c>
      <c r="H26">
        <v>701383.92361420696</v>
      </c>
      <c r="I26">
        <v>491192.32306170202</v>
      </c>
      <c r="J26">
        <v>443228.34003987099</v>
      </c>
      <c r="K26">
        <v>388640.37735167099</v>
      </c>
      <c r="L26">
        <v>313072.53326465603</v>
      </c>
      <c r="M26">
        <v>248836.24881924901</v>
      </c>
      <c r="N26">
        <v>152092.403221908</v>
      </c>
      <c r="O26">
        <v>140334.017517267</v>
      </c>
      <c r="P26">
        <v>129483.229220127</v>
      </c>
      <c r="Q26">
        <v>99828.303034483295</v>
      </c>
      <c r="R26">
        <v>154699.00342519899</v>
      </c>
      <c r="S26">
        <v>137568.46040060301</v>
      </c>
      <c r="T26">
        <v>123586.835986348</v>
      </c>
      <c r="U26">
        <v>97655.919319896406</v>
      </c>
      <c r="V26">
        <v>81876.512588742306</v>
      </c>
      <c r="W26">
        <v>59273.349560323899</v>
      </c>
      <c r="X26">
        <v>58714.390767504898</v>
      </c>
      <c r="Y26">
        <v>75345.261148011006</v>
      </c>
      <c r="Z26">
        <v>79801.700031775094</v>
      </c>
      <c r="AA26">
        <v>48078.513113855297</v>
      </c>
      <c r="AB26">
        <v>61435.601981308297</v>
      </c>
      <c r="AC26">
        <v>48419.595256066401</v>
      </c>
      <c r="AD26">
        <v>50960.522100586502</v>
      </c>
      <c r="AE26">
        <v>71209.254584185604</v>
      </c>
    </row>
    <row r="27" spans="1:31" x14ac:dyDescent="0.3">
      <c r="A27" t="s">
        <v>26</v>
      </c>
      <c r="B27" t="s">
        <v>250</v>
      </c>
      <c r="C27" t="s">
        <v>200</v>
      </c>
      <c r="D27" t="s">
        <v>251</v>
      </c>
      <c r="E27" t="s">
        <v>201</v>
      </c>
      <c r="G27">
        <v>1022644.14113337</v>
      </c>
      <c r="H27">
        <v>805917.79380227497</v>
      </c>
      <c r="I27">
        <v>694709.59191826603</v>
      </c>
      <c r="J27">
        <v>630866.12709453399</v>
      </c>
      <c r="K27">
        <v>675098.64055828599</v>
      </c>
      <c r="L27">
        <v>574988.80725552398</v>
      </c>
      <c r="M27">
        <v>439711.95598467701</v>
      </c>
      <c r="N27">
        <v>325616.09963465203</v>
      </c>
      <c r="O27">
        <v>362663.12789184501</v>
      </c>
      <c r="P27">
        <v>329840.34001213103</v>
      </c>
      <c r="Q27">
        <v>231582.81542976899</v>
      </c>
      <c r="R27">
        <v>312711.818596247</v>
      </c>
      <c r="S27">
        <v>252544.55251189499</v>
      </c>
      <c r="T27">
        <v>226005.152233353</v>
      </c>
      <c r="U27">
        <v>201699.16640217899</v>
      </c>
      <c r="V27">
        <v>178225.37975377199</v>
      </c>
      <c r="W27">
        <v>135642.771028638</v>
      </c>
      <c r="X27">
        <v>142377.444902074</v>
      </c>
      <c r="Y27">
        <v>183951.11449311001</v>
      </c>
      <c r="Z27">
        <v>193088.67739347799</v>
      </c>
      <c r="AA27">
        <v>128671.579741302</v>
      </c>
      <c r="AB27">
        <v>149051.76192418399</v>
      </c>
      <c r="AC27">
        <v>136028.371817262</v>
      </c>
      <c r="AD27">
        <v>159056.24576985199</v>
      </c>
      <c r="AE27">
        <v>195899.04625274299</v>
      </c>
    </row>
    <row r="28" spans="1:31" x14ac:dyDescent="0.3">
      <c r="A28" t="s">
        <v>26</v>
      </c>
      <c r="B28" t="s">
        <v>252</v>
      </c>
      <c r="C28" t="s">
        <v>200</v>
      </c>
      <c r="D28" t="s">
        <v>253</v>
      </c>
      <c r="E28" t="s">
        <v>201</v>
      </c>
      <c r="G28">
        <v>212901.52908353601</v>
      </c>
      <c r="H28">
        <v>224155.771929112</v>
      </c>
      <c r="I28">
        <v>162459.64332390501</v>
      </c>
      <c r="J28">
        <v>132781.96323300799</v>
      </c>
      <c r="K28">
        <v>113426.379853562</v>
      </c>
      <c r="L28">
        <v>87103.663888989104</v>
      </c>
      <c r="M28">
        <v>50400.7163840266</v>
      </c>
      <c r="N28">
        <v>55828.870236151997</v>
      </c>
      <c r="O28">
        <v>50638.156559520699</v>
      </c>
      <c r="P28">
        <v>36785.615944922298</v>
      </c>
      <c r="Q28">
        <v>24511.666910236501</v>
      </c>
      <c r="R28">
        <v>42488.013232500103</v>
      </c>
      <c r="S28">
        <v>72198.542033005899</v>
      </c>
      <c r="T28">
        <v>82288.254271889906</v>
      </c>
      <c r="U28">
        <v>60063.323644226701</v>
      </c>
      <c r="V28">
        <v>44735.5389448817</v>
      </c>
      <c r="W28">
        <v>39325.184389872396</v>
      </c>
      <c r="X28">
        <v>33235.678956843498</v>
      </c>
      <c r="Y28">
        <v>47065.370725697197</v>
      </c>
      <c r="Z28">
        <v>36151.419584746298</v>
      </c>
      <c r="AA28">
        <v>25848.251365849701</v>
      </c>
      <c r="AB28">
        <v>36142.159227712</v>
      </c>
      <c r="AC28">
        <v>44386.277945898597</v>
      </c>
      <c r="AD28">
        <v>41628.583822813001</v>
      </c>
      <c r="AE28">
        <v>60589.272045319201</v>
      </c>
    </row>
    <row r="29" spans="1:31" x14ac:dyDescent="0.3">
      <c r="A29" t="s">
        <v>26</v>
      </c>
      <c r="B29" t="s">
        <v>254</v>
      </c>
      <c r="C29" t="s">
        <v>200</v>
      </c>
      <c r="D29" t="s">
        <v>255</v>
      </c>
      <c r="E29" t="s">
        <v>201</v>
      </c>
      <c r="G29">
        <v>91073.419737440796</v>
      </c>
      <c r="H29">
        <v>106433.88420369</v>
      </c>
      <c r="I29">
        <v>71561.860750499007</v>
      </c>
      <c r="J29">
        <v>49744.324009034601</v>
      </c>
      <c r="K29">
        <v>56074.433882001198</v>
      </c>
      <c r="L29">
        <v>37419.024761802801</v>
      </c>
      <c r="M29">
        <v>25367.4609724656</v>
      </c>
      <c r="N29">
        <v>29140.8487234231</v>
      </c>
      <c r="O29">
        <v>27729.1021212862</v>
      </c>
      <c r="P29">
        <v>19850.7105663197</v>
      </c>
      <c r="Q29">
        <v>12054.183465829899</v>
      </c>
      <c r="R29">
        <v>15078.949739325801</v>
      </c>
      <c r="S29">
        <v>38454.898771230997</v>
      </c>
      <c r="T29">
        <v>41465.239106812303</v>
      </c>
      <c r="U29">
        <v>31222.0600320831</v>
      </c>
      <c r="V29">
        <v>24815.0930054241</v>
      </c>
      <c r="W29">
        <v>19938.703666185102</v>
      </c>
      <c r="X29">
        <v>18895.820466790701</v>
      </c>
      <c r="Y29">
        <v>25600.929249819201</v>
      </c>
      <c r="Z29">
        <v>19669.7961207275</v>
      </c>
      <c r="AA29">
        <v>14246.1279525227</v>
      </c>
      <c r="AB29">
        <v>19340.4813338124</v>
      </c>
      <c r="AC29">
        <v>25955.247192690898</v>
      </c>
      <c r="AD29">
        <v>25824.7469045943</v>
      </c>
      <c r="AE29">
        <v>35938.2416271127</v>
      </c>
    </row>
    <row r="30" spans="1:31" x14ac:dyDescent="0.3">
      <c r="A30" t="s">
        <v>26</v>
      </c>
      <c r="B30" t="s">
        <v>256</v>
      </c>
      <c r="C30" t="s">
        <v>200</v>
      </c>
      <c r="D30" t="s">
        <v>257</v>
      </c>
      <c r="E30" t="s">
        <v>201</v>
      </c>
      <c r="G30">
        <v>2167.8951879910301</v>
      </c>
      <c r="H30">
        <v>1291.1040712972799</v>
      </c>
      <c r="I30">
        <v>1561.66165787151</v>
      </c>
      <c r="J30">
        <v>1015.57741822252</v>
      </c>
      <c r="K30">
        <v>820.81913285760504</v>
      </c>
      <c r="L30">
        <v>918.870625224984</v>
      </c>
      <c r="M30">
        <v>807.32606858173904</v>
      </c>
      <c r="N30">
        <v>958.97257404550498</v>
      </c>
      <c r="O30">
        <v>878.98772297959704</v>
      </c>
      <c r="P30">
        <v>299.50394565951302</v>
      </c>
      <c r="Q30">
        <v>173.85851041342099</v>
      </c>
      <c r="R30">
        <v>167.88936276784901</v>
      </c>
      <c r="S30">
        <v>608.69092213204999</v>
      </c>
      <c r="T30">
        <v>920.84370116881303</v>
      </c>
      <c r="U30">
        <v>376.79848162720799</v>
      </c>
      <c r="V30">
        <v>358.99227027432602</v>
      </c>
      <c r="W30">
        <v>242.00848096093799</v>
      </c>
      <c r="X30">
        <v>243.92751731611901</v>
      </c>
      <c r="Y30">
        <v>279.64541602336999</v>
      </c>
      <c r="Z30">
        <v>254.56802240709601</v>
      </c>
      <c r="AA30">
        <v>269.29690597992402</v>
      </c>
      <c r="AB30">
        <v>417.74858091818197</v>
      </c>
      <c r="AC30">
        <v>403.06573735107298</v>
      </c>
      <c r="AD30">
        <v>273.68509749696199</v>
      </c>
      <c r="AE30">
        <v>351.148131232644</v>
      </c>
    </row>
    <row r="31" spans="1:31" x14ac:dyDescent="0.3">
      <c r="A31" t="s">
        <v>26</v>
      </c>
      <c r="B31" t="s">
        <v>258</v>
      </c>
      <c r="C31" t="s">
        <v>200</v>
      </c>
      <c r="D31" t="s">
        <v>259</v>
      </c>
      <c r="E31" t="s">
        <v>201</v>
      </c>
      <c r="G31">
        <v>6031.1984319502999</v>
      </c>
      <c r="H31">
        <v>10314.305703145499</v>
      </c>
      <c r="I31">
        <v>6764.4058000200002</v>
      </c>
      <c r="J31">
        <v>3325.8300790485901</v>
      </c>
      <c r="K31">
        <v>4395.0927164554096</v>
      </c>
      <c r="L31">
        <v>2940.1076396040899</v>
      </c>
      <c r="M31">
        <v>1835.51117517173</v>
      </c>
      <c r="N31">
        <v>2787.0160187444199</v>
      </c>
      <c r="O31">
        <v>2935.1196386593901</v>
      </c>
      <c r="P31">
        <v>2378.4920037042398</v>
      </c>
      <c r="Q31">
        <v>1625.2872175023399</v>
      </c>
      <c r="R31">
        <v>2814.15080076095</v>
      </c>
      <c r="S31">
        <v>11811.0023521695</v>
      </c>
      <c r="T31">
        <v>11793.182952941401</v>
      </c>
      <c r="U31">
        <v>5953.5909015898496</v>
      </c>
      <c r="V31">
        <v>2661.6421635522902</v>
      </c>
      <c r="W31">
        <v>3203.1290850856699</v>
      </c>
      <c r="X31">
        <v>3423.6746505648598</v>
      </c>
      <c r="Y31">
        <v>3614.8038746430202</v>
      </c>
      <c r="Z31">
        <v>2612.4804094565502</v>
      </c>
      <c r="AA31">
        <v>2483.19800579086</v>
      </c>
      <c r="AB31">
        <v>4228.0663237427998</v>
      </c>
      <c r="AC31">
        <v>3969.1116558992699</v>
      </c>
      <c r="AD31">
        <v>3305.0079859183402</v>
      </c>
      <c r="AE31">
        <v>9233.4854080283603</v>
      </c>
    </row>
    <row r="32" spans="1:31" x14ac:dyDescent="0.3">
      <c r="A32" t="s">
        <v>26</v>
      </c>
      <c r="B32" t="s">
        <v>260</v>
      </c>
      <c r="C32" t="s">
        <v>200</v>
      </c>
      <c r="D32" t="s">
        <v>261</v>
      </c>
      <c r="E32" t="s">
        <v>201</v>
      </c>
      <c r="G32">
        <v>42774.471446235199</v>
      </c>
      <c r="H32">
        <v>32059.663356401401</v>
      </c>
      <c r="I32">
        <v>34587.766819623903</v>
      </c>
      <c r="J32">
        <v>32995.326944322696</v>
      </c>
      <c r="K32">
        <v>28607.067075540799</v>
      </c>
      <c r="L32">
        <v>21430.319820287699</v>
      </c>
      <c r="M32">
        <v>12153.2144735192</v>
      </c>
      <c r="N32">
        <v>16949.5353331142</v>
      </c>
      <c r="O32">
        <v>14748.5686151833</v>
      </c>
      <c r="P32">
        <v>10055.388248515599</v>
      </c>
      <c r="Q32">
        <v>5563.9636570294997</v>
      </c>
      <c r="R32">
        <v>7757.7572726348599</v>
      </c>
      <c r="S32">
        <v>18847.660964954099</v>
      </c>
      <c r="T32">
        <v>25166.309646325601</v>
      </c>
      <c r="U32">
        <v>20168.865692125499</v>
      </c>
      <c r="V32">
        <v>15973.4415820044</v>
      </c>
      <c r="W32">
        <v>13989.628177283799</v>
      </c>
      <c r="X32">
        <v>9867.1328377090704</v>
      </c>
      <c r="Y32">
        <v>16248.236673731901</v>
      </c>
      <c r="Z32">
        <v>11263.944821687601</v>
      </c>
      <c r="AA32">
        <v>7728.5566018035097</v>
      </c>
      <c r="AB32">
        <v>10930.2703676319</v>
      </c>
      <c r="AC32">
        <v>13487.803278584101</v>
      </c>
      <c r="AD32">
        <v>11829.737557521599</v>
      </c>
      <c r="AE32">
        <v>14658.817364038099</v>
      </c>
    </row>
    <row r="33" spans="1:31" x14ac:dyDescent="0.3">
      <c r="A33" t="s">
        <v>26</v>
      </c>
      <c r="B33" t="s">
        <v>262</v>
      </c>
      <c r="C33" t="s">
        <v>200</v>
      </c>
      <c r="D33" t="s">
        <v>263</v>
      </c>
      <c r="E33" t="s">
        <v>201</v>
      </c>
      <c r="G33">
        <v>70854.544279919006</v>
      </c>
      <c r="H33">
        <v>74056.814594577605</v>
      </c>
      <c r="I33">
        <v>47983.948295890703</v>
      </c>
      <c r="J33">
        <v>45700.904782379803</v>
      </c>
      <c r="K33">
        <v>23528.967046706599</v>
      </c>
      <c r="L33">
        <v>24395.3410420695</v>
      </c>
      <c r="M33">
        <v>10237.203694288401</v>
      </c>
      <c r="N33">
        <v>5992.4975868247802</v>
      </c>
      <c r="O33">
        <v>4346.3784614121196</v>
      </c>
      <c r="P33">
        <v>4201.5211807232799</v>
      </c>
      <c r="Q33">
        <v>5094.37405946128</v>
      </c>
      <c r="R33">
        <v>16669.266057010602</v>
      </c>
      <c r="S33">
        <v>2476.28902251933</v>
      </c>
      <c r="T33">
        <v>2942.6788646417999</v>
      </c>
      <c r="U33">
        <v>2342.00853680113</v>
      </c>
      <c r="V33">
        <v>926.36992362655496</v>
      </c>
      <c r="W33">
        <v>1951.71498035694</v>
      </c>
      <c r="X33">
        <v>805.12348446273199</v>
      </c>
      <c r="Y33">
        <v>1321.7555114797899</v>
      </c>
      <c r="Z33">
        <v>2350.6302104676001</v>
      </c>
      <c r="AA33">
        <v>1121.0718997527099</v>
      </c>
      <c r="AB33">
        <v>1225.5926216068001</v>
      </c>
      <c r="AC33">
        <v>571.05008137320704</v>
      </c>
      <c r="AD33">
        <v>395.406277281852</v>
      </c>
      <c r="AE33">
        <v>407.57951490740402</v>
      </c>
    </row>
    <row r="34" spans="1:31" x14ac:dyDescent="0.3">
      <c r="A34" t="s">
        <v>26</v>
      </c>
      <c r="B34" t="s">
        <v>264</v>
      </c>
      <c r="C34" t="s">
        <v>200</v>
      </c>
      <c r="D34" t="s">
        <v>265</v>
      </c>
      <c r="E34" t="s">
        <v>201</v>
      </c>
      <c r="G34">
        <v>44979.316166766999</v>
      </c>
      <c r="H34">
        <v>43316.641093495498</v>
      </c>
      <c r="I34">
        <v>34502.657453563203</v>
      </c>
      <c r="J34">
        <v>43262.145367770398</v>
      </c>
      <c r="K34">
        <v>43293.099845115903</v>
      </c>
      <c r="L34">
        <v>41285.943010968498</v>
      </c>
      <c r="M34">
        <v>25214.551538577001</v>
      </c>
      <c r="N34">
        <v>13297.274054429199</v>
      </c>
      <c r="O34">
        <v>10679.1336475357</v>
      </c>
      <c r="P34">
        <v>7335.1461774050804</v>
      </c>
      <c r="Q34">
        <v>10635.465961547699</v>
      </c>
      <c r="R34">
        <v>18616.860606934799</v>
      </c>
      <c r="S34">
        <v>13898.527425533901</v>
      </c>
      <c r="T34">
        <v>11602.38338918</v>
      </c>
      <c r="U34">
        <v>11278.003464580101</v>
      </c>
      <c r="V34">
        <v>7747.4773369887098</v>
      </c>
      <c r="W34">
        <v>4363.2337611024504</v>
      </c>
      <c r="X34">
        <v>3102.7454152728501</v>
      </c>
      <c r="Y34">
        <v>5346.92606866594</v>
      </c>
      <c r="Z34">
        <v>5738.8796675917101</v>
      </c>
      <c r="AA34">
        <v>2712.1348017126602</v>
      </c>
      <c r="AB34">
        <v>4344.6304623965798</v>
      </c>
      <c r="AC34">
        <v>3901.3872941798199</v>
      </c>
      <c r="AD34">
        <v>3326.1184598398399</v>
      </c>
      <c r="AE34">
        <v>3617.7987779948098</v>
      </c>
    </row>
    <row r="35" spans="1:31" x14ac:dyDescent="0.3">
      <c r="A35" t="s">
        <v>26</v>
      </c>
      <c r="B35" t="s">
        <v>266</v>
      </c>
      <c r="C35" t="s">
        <v>200</v>
      </c>
      <c r="D35" t="s">
        <v>267</v>
      </c>
      <c r="E35" t="s">
        <v>201</v>
      </c>
      <c r="G35">
        <v>1348458.0226688001</v>
      </c>
      <c r="H35">
        <v>1000174.04036022</v>
      </c>
      <c r="I35">
        <v>852865.33466085396</v>
      </c>
      <c r="J35">
        <v>887937.48343854898</v>
      </c>
      <c r="K35">
        <v>722219.89886576706</v>
      </c>
      <c r="L35">
        <v>765025.48796074395</v>
      </c>
      <c r="M35">
        <v>640620.49454822706</v>
      </c>
      <c r="N35">
        <v>700774.33560190501</v>
      </c>
      <c r="O35">
        <v>671739.46790730499</v>
      </c>
      <c r="P35">
        <v>575779.66539674206</v>
      </c>
      <c r="Q35">
        <v>492905.50813111401</v>
      </c>
      <c r="R35">
        <v>407791.10423324798</v>
      </c>
      <c r="S35">
        <v>415020.11226764001</v>
      </c>
      <c r="T35">
        <v>357503.41725715197</v>
      </c>
      <c r="U35">
        <v>392178.25296262902</v>
      </c>
      <c r="V35">
        <v>332419.70101951697</v>
      </c>
      <c r="W35">
        <v>275351.61766143702</v>
      </c>
      <c r="X35">
        <v>275981.68444637599</v>
      </c>
      <c r="Y35">
        <v>349474.65978687798</v>
      </c>
      <c r="Z35">
        <v>427787.253036268</v>
      </c>
      <c r="AA35">
        <v>276897.804033263</v>
      </c>
      <c r="AB35">
        <v>305603.11670244002</v>
      </c>
      <c r="AC35">
        <v>477903.43950524699</v>
      </c>
      <c r="AD35">
        <v>423077.77132407</v>
      </c>
      <c r="AE35">
        <v>414022.96976896498</v>
      </c>
    </row>
    <row r="36" spans="1:31" x14ac:dyDescent="0.3">
      <c r="A36" t="s">
        <v>26</v>
      </c>
      <c r="B36" t="s">
        <v>268</v>
      </c>
      <c r="C36" t="s">
        <v>200</v>
      </c>
      <c r="D36" t="s">
        <v>269</v>
      </c>
      <c r="E36" t="s">
        <v>201</v>
      </c>
      <c r="G36">
        <v>714565.91080895904</v>
      </c>
      <c r="H36">
        <v>439856.89782575902</v>
      </c>
      <c r="I36">
        <v>311968.458806829</v>
      </c>
      <c r="J36">
        <v>351492.52395473002</v>
      </c>
      <c r="K36">
        <v>249325.35728804299</v>
      </c>
      <c r="L36">
        <v>249543.893603003</v>
      </c>
      <c r="M36">
        <v>183126.008600281</v>
      </c>
      <c r="N36">
        <v>222359.612096578</v>
      </c>
      <c r="O36">
        <v>127039.414757513</v>
      </c>
      <c r="P36">
        <v>138727.43702377201</v>
      </c>
      <c r="Q36">
        <v>118553.10086928699</v>
      </c>
      <c r="R36">
        <v>117797.766223402</v>
      </c>
      <c r="S36">
        <v>87870.854889406706</v>
      </c>
      <c r="T36">
        <v>99391.6036066503</v>
      </c>
      <c r="U36">
        <v>96609.900353186997</v>
      </c>
      <c r="V36">
        <v>85915.520343503304</v>
      </c>
      <c r="W36">
        <v>86253.029944319904</v>
      </c>
      <c r="X36">
        <v>81381.638108266197</v>
      </c>
      <c r="Y36">
        <v>97678.297851852403</v>
      </c>
      <c r="Z36">
        <v>74778.895812029907</v>
      </c>
      <c r="AA36">
        <v>57176.081160648202</v>
      </c>
      <c r="AB36">
        <v>62115.454183697002</v>
      </c>
      <c r="AC36">
        <v>53502.5096231313</v>
      </c>
      <c r="AD36">
        <v>90943.564900461002</v>
      </c>
      <c r="AE36">
        <v>74471.203983409097</v>
      </c>
    </row>
    <row r="37" spans="1:31" x14ac:dyDescent="0.3">
      <c r="A37" t="s">
        <v>26</v>
      </c>
      <c r="B37" t="s">
        <v>270</v>
      </c>
      <c r="C37" t="s">
        <v>200</v>
      </c>
      <c r="D37" t="s">
        <v>271</v>
      </c>
      <c r="E37" t="s">
        <v>201</v>
      </c>
      <c r="G37">
        <v>498943.55945365701</v>
      </c>
      <c r="H37">
        <v>430250.21210715501</v>
      </c>
      <c r="I37">
        <v>410680.44403338898</v>
      </c>
      <c r="J37">
        <v>419824.45609769202</v>
      </c>
      <c r="K37">
        <v>291674.23464360699</v>
      </c>
      <c r="L37">
        <v>279837.841371388</v>
      </c>
      <c r="M37">
        <v>136768.183274465</v>
      </c>
      <c r="N37">
        <v>76626.998687911197</v>
      </c>
      <c r="O37">
        <v>46897.453529949998</v>
      </c>
      <c r="P37">
        <v>43116.411568632997</v>
      </c>
      <c r="Q37">
        <v>47074.424996982503</v>
      </c>
      <c r="R37">
        <v>67385.131527174395</v>
      </c>
      <c r="S37">
        <v>55500.505943197299</v>
      </c>
      <c r="T37">
        <v>71884.606412035195</v>
      </c>
      <c r="U37">
        <v>45713.997150646901</v>
      </c>
      <c r="V37">
        <v>42766.062653927802</v>
      </c>
      <c r="W37">
        <v>44712.2063272624</v>
      </c>
      <c r="X37">
        <v>37861.148607294497</v>
      </c>
      <c r="Y37">
        <v>41422.5906137575</v>
      </c>
      <c r="Z37">
        <v>41084.575137742897</v>
      </c>
      <c r="AA37">
        <v>28686.948981339599</v>
      </c>
      <c r="AB37">
        <v>38309.051717679402</v>
      </c>
      <c r="AC37">
        <v>28221.671454122599</v>
      </c>
      <c r="AD37">
        <v>33140.436783108598</v>
      </c>
      <c r="AE37">
        <v>52504.994466805198</v>
      </c>
    </row>
    <row r="38" spans="1:31" x14ac:dyDescent="0.3">
      <c r="A38" t="s">
        <v>26</v>
      </c>
      <c r="B38" t="s">
        <v>272</v>
      </c>
      <c r="C38" t="s">
        <v>200</v>
      </c>
      <c r="D38" t="s">
        <v>273</v>
      </c>
      <c r="E38" t="s">
        <v>201</v>
      </c>
      <c r="G38">
        <v>134948.552406181</v>
      </c>
      <c r="H38">
        <v>130066.930427302</v>
      </c>
      <c r="I38">
        <v>130216.431820636</v>
      </c>
      <c r="J38">
        <v>116620.50338612701</v>
      </c>
      <c r="K38">
        <v>181220.30693411699</v>
      </c>
      <c r="L38">
        <v>235643.75298635301</v>
      </c>
      <c r="M38">
        <v>320726.302673481</v>
      </c>
      <c r="N38">
        <v>401787.72481741599</v>
      </c>
      <c r="O38">
        <v>497802.59961984202</v>
      </c>
      <c r="P38">
        <v>393935.81680433702</v>
      </c>
      <c r="Q38">
        <v>327277.982264844</v>
      </c>
      <c r="R38">
        <v>222608.206482671</v>
      </c>
      <c r="S38">
        <v>271648.75143503502</v>
      </c>
      <c r="T38">
        <v>186227.207238467</v>
      </c>
      <c r="U38">
        <v>249854.35545879501</v>
      </c>
      <c r="V38">
        <v>203738.11802208601</v>
      </c>
      <c r="W38">
        <v>144386.381389855</v>
      </c>
      <c r="X38">
        <v>156738.89773081499</v>
      </c>
      <c r="Y38">
        <v>210373.771321268</v>
      </c>
      <c r="Z38">
        <v>311923.78208649502</v>
      </c>
      <c r="AA38">
        <v>191034.77389127499</v>
      </c>
      <c r="AB38">
        <v>205178.610801064</v>
      </c>
      <c r="AC38">
        <v>396179.25842799299</v>
      </c>
      <c r="AD38">
        <v>298993.76964050002</v>
      </c>
      <c r="AE38">
        <v>287046.77131874999</v>
      </c>
    </row>
    <row r="39" spans="1:31" x14ac:dyDescent="0.3">
      <c r="A39" t="s">
        <v>26</v>
      </c>
      <c r="B39" t="s">
        <v>274</v>
      </c>
      <c r="C39" t="s">
        <v>200</v>
      </c>
      <c r="D39" t="s">
        <v>275</v>
      </c>
      <c r="E39" t="s">
        <v>201</v>
      </c>
      <c r="G39">
        <v>878086.60854089295</v>
      </c>
      <c r="H39">
        <v>809011.19514726696</v>
      </c>
      <c r="I39">
        <v>821028.646816005</v>
      </c>
      <c r="J39">
        <v>668924.53062625998</v>
      </c>
      <c r="K39">
        <v>641192.38323912595</v>
      </c>
      <c r="L39">
        <v>669936.51989432797</v>
      </c>
      <c r="M39">
        <v>567884.68778202694</v>
      </c>
      <c r="N39">
        <v>586271.81479484099</v>
      </c>
      <c r="O39">
        <v>620508.54002961598</v>
      </c>
      <c r="P39">
        <v>465387.80766364699</v>
      </c>
      <c r="Q39">
        <v>405340.31896188098</v>
      </c>
      <c r="R39">
        <v>515161.84143660299</v>
      </c>
      <c r="S39">
        <v>481172.11688320001</v>
      </c>
      <c r="T39">
        <v>482724.78372510301</v>
      </c>
      <c r="U39">
        <v>402308.41605007899</v>
      </c>
      <c r="V39">
        <v>322970.72395579098</v>
      </c>
      <c r="W39">
        <v>267834.314750202</v>
      </c>
      <c r="X39">
        <v>277961.62660732301</v>
      </c>
      <c r="Y39">
        <v>369517.35734321101</v>
      </c>
      <c r="Z39">
        <v>333986.66785760003</v>
      </c>
      <c r="AA39">
        <v>243168.14805373701</v>
      </c>
      <c r="AB39">
        <v>286025.300126002</v>
      </c>
      <c r="AC39">
        <v>268751.09865847899</v>
      </c>
      <c r="AD39">
        <v>258879.75744791501</v>
      </c>
      <c r="AE39">
        <v>334823.66041517298</v>
      </c>
    </row>
    <row r="40" spans="1:31" x14ac:dyDescent="0.3">
      <c r="A40" t="s">
        <v>26</v>
      </c>
      <c r="B40" t="s">
        <v>276</v>
      </c>
      <c r="C40" t="s">
        <v>200</v>
      </c>
      <c r="D40" t="s">
        <v>277</v>
      </c>
      <c r="E40" t="s">
        <v>201</v>
      </c>
      <c r="G40">
        <v>71115.934598645705</v>
      </c>
      <c r="H40">
        <v>60102.315813211797</v>
      </c>
      <c r="I40">
        <v>58052.848965272598</v>
      </c>
      <c r="J40">
        <v>98781.2792634129</v>
      </c>
      <c r="K40">
        <v>132038.15250866601</v>
      </c>
      <c r="L40">
        <v>123866.481929838</v>
      </c>
      <c r="M40">
        <v>98852.425546470506</v>
      </c>
      <c r="N40">
        <v>66889.644530538004</v>
      </c>
      <c r="O40">
        <v>38880.2525786392</v>
      </c>
      <c r="P40">
        <v>43708.264957690699</v>
      </c>
      <c r="Q40">
        <v>23723.731640254799</v>
      </c>
      <c r="R40">
        <v>36372.101119699</v>
      </c>
      <c r="S40">
        <v>42294.301167744801</v>
      </c>
      <c r="T40">
        <v>50183.196473798998</v>
      </c>
      <c r="U40">
        <v>58658.048544609301</v>
      </c>
      <c r="V40">
        <v>29876.711699867901</v>
      </c>
      <c r="W40">
        <v>10538.557836300901</v>
      </c>
      <c r="X40">
        <v>10009.9692823441</v>
      </c>
      <c r="Y40">
        <v>16853.296335626699</v>
      </c>
      <c r="Z40">
        <v>17491.887470471702</v>
      </c>
      <c r="AA40">
        <v>8975.3531084064398</v>
      </c>
      <c r="AB40">
        <v>12142.108736493399</v>
      </c>
      <c r="AC40">
        <v>16532.302964971099</v>
      </c>
      <c r="AD40">
        <v>22251.347658927702</v>
      </c>
      <c r="AE40">
        <v>29250.4511560887</v>
      </c>
    </row>
    <row r="41" spans="1:31" x14ac:dyDescent="0.3">
      <c r="A41" t="s">
        <v>26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26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26</v>
      </c>
      <c r="B43" t="s">
        <v>282</v>
      </c>
      <c r="C43" t="s">
        <v>200</v>
      </c>
      <c r="D43" t="s">
        <v>283</v>
      </c>
      <c r="E43" t="s">
        <v>201</v>
      </c>
      <c r="G43">
        <v>739966.22485014703</v>
      </c>
      <c r="H43">
        <v>1130397.7514715199</v>
      </c>
      <c r="I43">
        <v>722999.449522065</v>
      </c>
      <c r="J43">
        <v>417694.44590524299</v>
      </c>
      <c r="K43">
        <v>356260.26960407401</v>
      </c>
      <c r="L43">
        <v>379142.35436566401</v>
      </c>
      <c r="M43">
        <v>656921.388052469</v>
      </c>
      <c r="N43">
        <v>650959.53395946405</v>
      </c>
      <c r="O43">
        <v>663464.14118531498</v>
      </c>
      <c r="P43">
        <v>619393.49999798904</v>
      </c>
      <c r="Q43">
        <v>910558.98387253901</v>
      </c>
      <c r="R43">
        <v>746214.18085289502</v>
      </c>
      <c r="S43">
        <v>507530.10062532203</v>
      </c>
      <c r="T43">
        <v>454181.75804695702</v>
      </c>
      <c r="U43">
        <v>478355.115998858</v>
      </c>
      <c r="V43">
        <v>468051.710574709</v>
      </c>
      <c r="W43">
        <v>333918.81764627103</v>
      </c>
      <c r="X43">
        <v>379036.67452611902</v>
      </c>
      <c r="Y43">
        <v>375999.48325019598</v>
      </c>
      <c r="Z43">
        <v>425451.89644427103</v>
      </c>
      <c r="AA43">
        <v>420083.77246439998</v>
      </c>
      <c r="AB43">
        <v>503170.92642754997</v>
      </c>
      <c r="AC43">
        <v>475596.990912518</v>
      </c>
      <c r="AD43">
        <v>563640.28173177503</v>
      </c>
      <c r="AE43">
        <v>539660.96796438401</v>
      </c>
    </row>
    <row r="44" spans="1:31" x14ac:dyDescent="0.3">
      <c r="A44" t="s">
        <v>26</v>
      </c>
      <c r="B44" t="s">
        <v>284</v>
      </c>
      <c r="C44" t="s">
        <v>200</v>
      </c>
      <c r="D44" t="s">
        <v>285</v>
      </c>
      <c r="E44" t="s">
        <v>201</v>
      </c>
      <c r="G44">
        <v>9081445.8259210102</v>
      </c>
      <c r="H44">
        <v>8451632.6119677704</v>
      </c>
      <c r="I44">
        <v>7134904.7956984099</v>
      </c>
      <c r="J44">
        <v>6230472.2501625</v>
      </c>
      <c r="K44">
        <v>5948733.09746625</v>
      </c>
      <c r="L44">
        <v>5710535.3227183698</v>
      </c>
      <c r="M44">
        <v>4435418.3386264397</v>
      </c>
      <c r="N44">
        <v>4021071.5269618402</v>
      </c>
      <c r="O44">
        <v>3816797.6845860598</v>
      </c>
      <c r="P44">
        <v>3401588.51689108</v>
      </c>
      <c r="Q44">
        <v>2988158.13733393</v>
      </c>
      <c r="R44">
        <v>3510835.2365630199</v>
      </c>
      <c r="S44">
        <v>3212654.89783424</v>
      </c>
      <c r="T44">
        <v>2627587.7127350601</v>
      </c>
      <c r="U44">
        <v>2495050.03288475</v>
      </c>
      <c r="V44">
        <v>2216960.25384604</v>
      </c>
      <c r="W44">
        <v>1765015.3709938501</v>
      </c>
      <c r="X44">
        <v>1772602.8034793399</v>
      </c>
      <c r="Y44">
        <v>2102087.3712917999</v>
      </c>
      <c r="Z44">
        <v>2216697.3960747598</v>
      </c>
      <c r="AA44">
        <v>1731124.5476878199</v>
      </c>
      <c r="AB44">
        <v>2000648.21317225</v>
      </c>
      <c r="AC44">
        <v>2153386.8919201498</v>
      </c>
      <c r="AD44">
        <v>2226297.0354307401</v>
      </c>
      <c r="AE44">
        <v>2416174.5368962199</v>
      </c>
    </row>
    <row r="45" spans="1:31" x14ac:dyDescent="0.3">
      <c r="A45" t="s">
        <v>26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26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26</v>
      </c>
      <c r="B47" t="s">
        <v>290</v>
      </c>
      <c r="C47" t="s">
        <v>200</v>
      </c>
      <c r="D47" t="s">
        <v>291</v>
      </c>
      <c r="E47" t="s">
        <v>201</v>
      </c>
      <c r="G47">
        <v>518649.58181154501</v>
      </c>
      <c r="H47">
        <v>445704.80445179401</v>
      </c>
      <c r="I47">
        <v>222640.6747001</v>
      </c>
      <c r="J47">
        <v>315898.07104327</v>
      </c>
      <c r="K47">
        <v>238916.441704197</v>
      </c>
      <c r="L47">
        <v>135582.15506982699</v>
      </c>
      <c r="M47">
        <v>98231.524991427999</v>
      </c>
      <c r="N47">
        <v>53604.845037467603</v>
      </c>
      <c r="O47">
        <v>28396.218564577099</v>
      </c>
      <c r="P47">
        <v>20404.816235768401</v>
      </c>
      <c r="Q47">
        <v>10737.8575247268</v>
      </c>
      <c r="R47">
        <v>15923.5734187412</v>
      </c>
      <c r="S47">
        <v>14575.5969206462</v>
      </c>
      <c r="T47">
        <v>27812.913237250999</v>
      </c>
      <c r="U47">
        <v>29924.6948882947</v>
      </c>
      <c r="V47">
        <v>16914.187347863899</v>
      </c>
      <c r="W47">
        <v>6533.39750432656</v>
      </c>
      <c r="X47">
        <v>17698.050510918201</v>
      </c>
      <c r="Y47">
        <v>43314.013038590303</v>
      </c>
      <c r="Z47">
        <v>54553.282179568698</v>
      </c>
      <c r="AA47">
        <v>38517.3862608825</v>
      </c>
      <c r="AB47">
        <v>43553.394317171398</v>
      </c>
      <c r="AC47">
        <v>41283.730212206501</v>
      </c>
      <c r="AD47">
        <v>44150.016342151997</v>
      </c>
      <c r="AE47">
        <v>65822.6610105367</v>
      </c>
    </row>
    <row r="48" spans="1:31" x14ac:dyDescent="0.3">
      <c r="A48" t="s">
        <v>26</v>
      </c>
      <c r="B48" t="s">
        <v>292</v>
      </c>
      <c r="C48" t="s">
        <v>200</v>
      </c>
      <c r="D48" t="s">
        <v>293</v>
      </c>
      <c r="E48" t="s">
        <v>201</v>
      </c>
      <c r="G48">
        <v>1049577.1414011801</v>
      </c>
      <c r="H48">
        <v>880344.48374120798</v>
      </c>
      <c r="I48">
        <v>598792.68049615505</v>
      </c>
      <c r="J48">
        <v>697768.275367458</v>
      </c>
      <c r="K48">
        <v>579912.24107225495</v>
      </c>
      <c r="L48">
        <v>436332.40487468801</v>
      </c>
      <c r="M48">
        <v>354929.75475502299</v>
      </c>
      <c r="N48">
        <v>255923.36459681101</v>
      </c>
      <c r="O48">
        <v>237335.279990476</v>
      </c>
      <c r="P48">
        <v>191513.378536759</v>
      </c>
      <c r="Q48">
        <v>119149.867061293</v>
      </c>
      <c r="R48">
        <v>147915.39843389601</v>
      </c>
      <c r="S48">
        <v>143994.66909691499</v>
      </c>
      <c r="T48">
        <v>157734.817989715</v>
      </c>
      <c r="U48">
        <v>200535.926817392</v>
      </c>
      <c r="V48">
        <v>183622.833121331</v>
      </c>
      <c r="W48">
        <v>136469.71792214399</v>
      </c>
      <c r="X48">
        <v>163780.586864671</v>
      </c>
      <c r="Y48">
        <v>227950.05755862501</v>
      </c>
      <c r="Z48">
        <v>216974.65441927299</v>
      </c>
      <c r="AA48">
        <v>159876.98780031301</v>
      </c>
      <c r="AB48">
        <v>186725.53151531299</v>
      </c>
      <c r="AC48">
        <v>157356.39811687899</v>
      </c>
      <c r="AD48">
        <v>177188.362118258</v>
      </c>
      <c r="AE48">
        <v>207353.28666948801</v>
      </c>
    </row>
    <row r="49" spans="1:31" x14ac:dyDescent="0.3">
      <c r="A49" t="s">
        <v>26</v>
      </c>
      <c r="B49" t="s">
        <v>294</v>
      </c>
      <c r="C49" t="s">
        <v>200</v>
      </c>
      <c r="D49" t="s">
        <v>295</v>
      </c>
      <c r="E49" t="s">
        <v>201</v>
      </c>
      <c r="G49">
        <v>161783.68433833</v>
      </c>
      <c r="H49">
        <v>128048.71095494</v>
      </c>
      <c r="I49">
        <v>103326.908627478</v>
      </c>
      <c r="J49">
        <v>97410.694113570105</v>
      </c>
      <c r="K49">
        <v>76087.671558112095</v>
      </c>
      <c r="L49">
        <v>75747.315786989595</v>
      </c>
      <c r="M49">
        <v>53746.6065120157</v>
      </c>
      <c r="N49">
        <v>40208.548603158</v>
      </c>
      <c r="O49">
        <v>37102.457392640601</v>
      </c>
      <c r="P49">
        <v>34137.141154226803</v>
      </c>
      <c r="Q49">
        <v>23899.0275073837</v>
      </c>
      <c r="R49">
        <v>39753.9027010012</v>
      </c>
      <c r="S49">
        <v>39352.641521106998</v>
      </c>
      <c r="T49">
        <v>49163.463850443099</v>
      </c>
      <c r="U49">
        <v>52434.601218055097</v>
      </c>
      <c r="V49">
        <v>45141.176796362197</v>
      </c>
      <c r="W49">
        <v>26071.178911422099</v>
      </c>
      <c r="X49">
        <v>29263.9199291566</v>
      </c>
      <c r="Y49">
        <v>35151.873448856102</v>
      </c>
      <c r="Z49">
        <v>30441.123642764502</v>
      </c>
      <c r="AA49">
        <v>16538.540788658502</v>
      </c>
      <c r="AB49">
        <v>19841.841300218999</v>
      </c>
      <c r="AC49">
        <v>16359.758378065</v>
      </c>
      <c r="AD49">
        <v>20827.4338009106</v>
      </c>
      <c r="AE49">
        <v>30200.612579622401</v>
      </c>
    </row>
    <row r="50" spans="1:31" x14ac:dyDescent="0.3">
      <c r="A50" t="s">
        <v>26</v>
      </c>
      <c r="B50" t="s">
        <v>296</v>
      </c>
      <c r="C50" t="s">
        <v>200</v>
      </c>
      <c r="D50" t="s">
        <v>297</v>
      </c>
      <c r="E50" t="s">
        <v>201</v>
      </c>
      <c r="G50">
        <v>369143.87525130302</v>
      </c>
      <c r="H50">
        <v>306590.96833447402</v>
      </c>
      <c r="I50">
        <v>272825.09716857597</v>
      </c>
      <c r="J50">
        <v>284459.51021061803</v>
      </c>
      <c r="K50">
        <v>264908.12780994602</v>
      </c>
      <c r="L50">
        <v>225002.934017872</v>
      </c>
      <c r="M50">
        <v>202951.623251579</v>
      </c>
      <c r="N50">
        <v>162109.97095618601</v>
      </c>
      <c r="O50">
        <v>171836.60403325799</v>
      </c>
      <c r="P50">
        <v>136971.42114676401</v>
      </c>
      <c r="Q50">
        <v>84512.982029182094</v>
      </c>
      <c r="R50">
        <v>92237.922314153504</v>
      </c>
      <c r="S50">
        <v>90066.430655161603</v>
      </c>
      <c r="T50">
        <v>80758.440902020695</v>
      </c>
      <c r="U50">
        <v>118176.630711042</v>
      </c>
      <c r="V50">
        <v>121567.468977105</v>
      </c>
      <c r="W50">
        <v>103865.141506396</v>
      </c>
      <c r="X50">
        <v>116818.616424596</v>
      </c>
      <c r="Y50">
        <v>149484.17107117901</v>
      </c>
      <c r="Z50">
        <v>131980.24859693999</v>
      </c>
      <c r="AA50">
        <v>104821.060750772</v>
      </c>
      <c r="AB50">
        <v>123330.295897923</v>
      </c>
      <c r="AC50">
        <v>99712.909526607793</v>
      </c>
      <c r="AD50">
        <v>112210.91197519501</v>
      </c>
      <c r="AE50">
        <v>111330.013079329</v>
      </c>
    </row>
    <row r="51" spans="1:31" x14ac:dyDescent="0.3">
      <c r="A51" t="s">
        <v>26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26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26</v>
      </c>
      <c r="B53" t="s">
        <v>302</v>
      </c>
      <c r="C53" t="s">
        <v>200</v>
      </c>
      <c r="D53" t="s">
        <v>303</v>
      </c>
      <c r="E53" t="s">
        <v>201</v>
      </c>
      <c r="G53">
        <v>182909.951422971</v>
      </c>
      <c r="H53">
        <v>195493.25840194101</v>
      </c>
      <c r="I53">
        <v>145376.82661440701</v>
      </c>
      <c r="J53">
        <v>155729.27473878401</v>
      </c>
      <c r="K53">
        <v>164512.46621442199</v>
      </c>
      <c r="L53">
        <v>203907.74357541799</v>
      </c>
      <c r="M53">
        <v>104544.809506145</v>
      </c>
      <c r="N53">
        <v>107890.78265642399</v>
      </c>
      <c r="O53">
        <v>87546.399566742795</v>
      </c>
      <c r="P53">
        <v>54483.910522207399</v>
      </c>
      <c r="Q53">
        <v>39139.603720738902</v>
      </c>
      <c r="R53">
        <v>32413.756652671</v>
      </c>
      <c r="S53">
        <v>42578.112865875897</v>
      </c>
      <c r="T53">
        <v>28426.845224859801</v>
      </c>
      <c r="U53">
        <v>24411.128988385</v>
      </c>
      <c r="V53">
        <v>19949.666277021799</v>
      </c>
      <c r="W53">
        <v>10156.166631804001</v>
      </c>
      <c r="X53">
        <v>12586.0819538785</v>
      </c>
      <c r="Y53">
        <v>16058.7340698433</v>
      </c>
      <c r="Z53">
        <v>18489.348757174499</v>
      </c>
      <c r="AA53">
        <v>11159.365915890599</v>
      </c>
      <c r="AB53">
        <v>13183.873332207801</v>
      </c>
      <c r="AC53">
        <v>20458.510629188899</v>
      </c>
      <c r="AD53">
        <v>18022.9464629262</v>
      </c>
      <c r="AE53">
        <v>9551.9785816173699</v>
      </c>
    </row>
    <row r="54" spans="1:31" x14ac:dyDescent="0.3">
      <c r="A54" t="s">
        <v>26</v>
      </c>
      <c r="B54" t="s">
        <v>304</v>
      </c>
      <c r="C54" t="s">
        <v>200</v>
      </c>
      <c r="D54" t="s">
        <v>305</v>
      </c>
      <c r="E54" t="s">
        <v>201</v>
      </c>
      <c r="G54">
        <v>348664.47390696302</v>
      </c>
      <c r="H54">
        <v>369698.58965902001</v>
      </c>
      <c r="I54">
        <v>264268.90512533998</v>
      </c>
      <c r="J54">
        <v>323563.23091913702</v>
      </c>
      <c r="K54">
        <v>333530.07696934597</v>
      </c>
      <c r="L54">
        <v>356021.92608981999</v>
      </c>
      <c r="M54">
        <v>173704.690663524</v>
      </c>
      <c r="N54">
        <v>178213.152535623</v>
      </c>
      <c r="O54">
        <v>158261.86557109101</v>
      </c>
      <c r="P54">
        <v>98418.485798168404</v>
      </c>
      <c r="Q54">
        <v>68094.555744481593</v>
      </c>
      <c r="R54">
        <v>74492.850507607902</v>
      </c>
      <c r="S54">
        <v>91983.376469903698</v>
      </c>
      <c r="T54">
        <v>63307.696918346897</v>
      </c>
      <c r="U54">
        <v>61796.464895201003</v>
      </c>
      <c r="V54">
        <v>49523.924318808196</v>
      </c>
      <c r="W54">
        <v>23183.331182886199</v>
      </c>
      <c r="X54">
        <v>33296.089818084103</v>
      </c>
      <c r="Y54">
        <v>37797.673139394101</v>
      </c>
      <c r="Z54">
        <v>43467.745257134098</v>
      </c>
      <c r="AA54">
        <v>26329.559009597298</v>
      </c>
      <c r="AB54">
        <v>35322.803356829798</v>
      </c>
      <c r="AC54">
        <v>49633.221776964398</v>
      </c>
      <c r="AD54">
        <v>45446.458379186901</v>
      </c>
      <c r="AE54">
        <v>47113.840857948999</v>
      </c>
    </row>
    <row r="55" spans="1:31" x14ac:dyDescent="0.3">
      <c r="A55" t="s">
        <v>26</v>
      </c>
      <c r="B55" t="s">
        <v>306</v>
      </c>
      <c r="C55" t="s">
        <v>200</v>
      </c>
      <c r="D55" t="s">
        <v>307</v>
      </c>
      <c r="E55" t="s">
        <v>201</v>
      </c>
      <c r="G55">
        <v>165754.52248399201</v>
      </c>
      <c r="H55">
        <v>174205.331257079</v>
      </c>
      <c r="I55">
        <v>118892.078510933</v>
      </c>
      <c r="J55">
        <v>167833.95618035301</v>
      </c>
      <c r="K55">
        <v>169017.610754925</v>
      </c>
      <c r="L55">
        <v>152114.182514402</v>
      </c>
      <c r="M55">
        <v>69159.881157378899</v>
      </c>
      <c r="N55">
        <v>70322.369879198406</v>
      </c>
      <c r="O55">
        <v>70715.466004348098</v>
      </c>
      <c r="P55">
        <v>43934.575275960997</v>
      </c>
      <c r="Q55">
        <v>28954.952023742699</v>
      </c>
      <c r="R55">
        <v>42079.0938549368</v>
      </c>
      <c r="S55">
        <v>49405.263604027801</v>
      </c>
      <c r="T55">
        <v>34880.851693487202</v>
      </c>
      <c r="U55">
        <v>37385.335906815999</v>
      </c>
      <c r="V55">
        <v>29574.258041786499</v>
      </c>
      <c r="W55">
        <v>13027.1645510822</v>
      </c>
      <c r="X55">
        <v>20710.0078642056</v>
      </c>
      <c r="Y55">
        <v>21738.939069550801</v>
      </c>
      <c r="Z55">
        <v>24978.396499959599</v>
      </c>
      <c r="AA55">
        <v>15170.193093706701</v>
      </c>
      <c r="AB55">
        <v>22138.930024622099</v>
      </c>
      <c r="AC55">
        <v>29174.711147775499</v>
      </c>
      <c r="AD55">
        <v>27423.511916260701</v>
      </c>
      <c r="AE55">
        <v>37561.862276331602</v>
      </c>
    </row>
    <row r="56" spans="1:31" x14ac:dyDescent="0.3">
      <c r="A56" t="s">
        <v>26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26</v>
      </c>
      <c r="B57" t="s">
        <v>310</v>
      </c>
      <c r="C57" t="s">
        <v>200</v>
      </c>
      <c r="D57" t="s">
        <v>311</v>
      </c>
      <c r="E57" t="s">
        <v>201</v>
      </c>
      <c r="G57">
        <v>10202138.901920799</v>
      </c>
      <c r="H57">
        <v>9392079.4115222003</v>
      </c>
      <c r="I57">
        <v>7791750.3251598403</v>
      </c>
      <c r="J57">
        <v>7027021.80479337</v>
      </c>
      <c r="K57">
        <v>6660683.4910471803</v>
      </c>
      <c r="L57">
        <v>6270734.2095229002</v>
      </c>
      <c r="M57">
        <v>4889200.5189279299</v>
      </c>
      <c r="N57">
        <v>4343884.5360891903</v>
      </c>
      <c r="O57">
        <v>4093013.2171551702</v>
      </c>
      <c r="P57">
        <v>3636810.16038553</v>
      </c>
      <c r="Q57">
        <v>3131031.7360354802</v>
      </c>
      <c r="R57">
        <v>3695122.73611661</v>
      </c>
      <c r="S57">
        <v>3398943.8680989002</v>
      </c>
      <c r="T57">
        <v>2835505.72719857</v>
      </c>
      <c r="U57">
        <v>2754244.0082467501</v>
      </c>
      <c r="V57">
        <v>2430459.7986672302</v>
      </c>
      <c r="W57">
        <v>1912023.64675229</v>
      </c>
      <c r="X57">
        <v>1946393.35962636</v>
      </c>
      <c r="Y57">
        <v>2346890.7251860499</v>
      </c>
      <c r="Z57">
        <v>2451163.9379644999</v>
      </c>
      <c r="AA57">
        <v>1899976.8885965401</v>
      </c>
      <c r="AB57">
        <v>2199515.8534240499</v>
      </c>
      <c r="AC57">
        <v>2327275.5930019999</v>
      </c>
      <c r="AD57">
        <v>2425736.74520793</v>
      </c>
      <c r="AE57">
        <v>2652778.2747217901</v>
      </c>
    </row>
    <row r="58" spans="1:31" x14ac:dyDescent="0.3">
      <c r="A58" t="s">
        <v>26</v>
      </c>
      <c r="B58" t="s">
        <v>312</v>
      </c>
      <c r="C58" t="s">
        <v>200</v>
      </c>
      <c r="D58" t="s">
        <v>313</v>
      </c>
      <c r="E58" t="s">
        <v>201</v>
      </c>
      <c r="G58">
        <v>10202138.901920799</v>
      </c>
      <c r="H58">
        <v>9392079.4115222003</v>
      </c>
      <c r="I58">
        <v>7791750.3251598403</v>
      </c>
      <c r="J58">
        <v>7027021.80479337</v>
      </c>
      <c r="K58">
        <v>6660683.4910471803</v>
      </c>
      <c r="L58">
        <v>6270734.2095229002</v>
      </c>
      <c r="M58">
        <v>4889200.5189279299</v>
      </c>
      <c r="N58">
        <v>4343884.5360891903</v>
      </c>
      <c r="O58">
        <v>4093013.2171551702</v>
      </c>
      <c r="P58">
        <v>3636810.16038553</v>
      </c>
      <c r="Q58">
        <v>3131031.7360354802</v>
      </c>
      <c r="R58">
        <v>3695122.73611661</v>
      </c>
      <c r="S58">
        <v>3398943.8680989002</v>
      </c>
      <c r="T58">
        <v>2835505.72719857</v>
      </c>
      <c r="U58">
        <v>2754244.0082467501</v>
      </c>
      <c r="V58">
        <v>2430459.7986672302</v>
      </c>
      <c r="W58">
        <v>1912023.64675229</v>
      </c>
      <c r="X58">
        <v>1946393.35962636</v>
      </c>
      <c r="Y58">
        <v>2346890.7251860499</v>
      </c>
      <c r="Z58">
        <v>2451163.9379644999</v>
      </c>
      <c r="AA58">
        <v>1899976.8885965401</v>
      </c>
      <c r="AB58">
        <v>2199515.8534240499</v>
      </c>
      <c r="AC58">
        <v>2327275.5930019999</v>
      </c>
      <c r="AD58">
        <v>2425736.74520793</v>
      </c>
      <c r="AE58">
        <v>2652778.2747217901</v>
      </c>
    </row>
    <row r="59" spans="1:31" x14ac:dyDescent="0.3">
      <c r="A59" t="s">
        <v>26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28</v>
      </c>
      <c r="B2" t="s">
        <v>197</v>
      </c>
      <c r="C2" t="s">
        <v>200</v>
      </c>
      <c r="D2" t="s">
        <v>198</v>
      </c>
      <c r="E2" t="s">
        <v>201</v>
      </c>
      <c r="G2">
        <v>14061.7790034521</v>
      </c>
      <c r="H2">
        <v>16821.769359851402</v>
      </c>
      <c r="I2">
        <v>13931.6063548533</v>
      </c>
      <c r="J2">
        <v>9819.6392998585106</v>
      </c>
      <c r="K2">
        <v>12215.607243484899</v>
      </c>
      <c r="L2">
        <v>11488.6458702499</v>
      </c>
      <c r="M2">
        <v>10229.2268138031</v>
      </c>
      <c r="N2">
        <v>8600.9599113526201</v>
      </c>
      <c r="O2">
        <v>10315.8237359307</v>
      </c>
      <c r="P2">
        <v>7336.6776505891303</v>
      </c>
      <c r="Q2">
        <v>6196.2043870293801</v>
      </c>
      <c r="R2">
        <v>4727.2550042634603</v>
      </c>
      <c r="S2">
        <v>5125.3557451993902</v>
      </c>
      <c r="T2">
        <v>3909.5827049716299</v>
      </c>
      <c r="U2">
        <v>6117.5530291449304</v>
      </c>
      <c r="V2">
        <v>6904.0435083212997</v>
      </c>
      <c r="W2">
        <v>6612.4382371468701</v>
      </c>
      <c r="X2">
        <v>7967.4561190169798</v>
      </c>
      <c r="Y2">
        <v>6026.6519167014603</v>
      </c>
      <c r="Z2">
        <v>6978.0850804289103</v>
      </c>
      <c r="AA2">
        <v>5415.5141369298299</v>
      </c>
      <c r="AB2">
        <v>9918.7076326327606</v>
      </c>
      <c r="AC2">
        <v>6517.9057385390497</v>
      </c>
      <c r="AD2">
        <v>6111.2654880421696</v>
      </c>
      <c r="AE2">
        <v>5920.0923613561799</v>
      </c>
    </row>
    <row r="3" spans="1:32" x14ac:dyDescent="0.3">
      <c r="A3" t="s">
        <v>28</v>
      </c>
      <c r="B3" t="s">
        <v>202</v>
      </c>
      <c r="C3" t="s">
        <v>200</v>
      </c>
      <c r="D3" t="s">
        <v>203</v>
      </c>
      <c r="E3" t="s">
        <v>201</v>
      </c>
      <c r="G3">
        <v>967.83996842027295</v>
      </c>
      <c r="H3">
        <v>1219.37560169311</v>
      </c>
      <c r="I3">
        <v>1289.40559103139</v>
      </c>
      <c r="J3">
        <v>972.82701872446103</v>
      </c>
      <c r="K3">
        <v>1568.3379786524099</v>
      </c>
      <c r="L3">
        <v>1078.41858448741</v>
      </c>
      <c r="M3">
        <v>2480.6508619094102</v>
      </c>
      <c r="N3">
        <v>1885.97538183706</v>
      </c>
      <c r="O3">
        <v>1730.46910738108</v>
      </c>
      <c r="P3">
        <v>1827.8169105130301</v>
      </c>
      <c r="Q3">
        <v>2196.7095630117301</v>
      </c>
      <c r="R3">
        <v>2927.1907665386302</v>
      </c>
      <c r="S3">
        <v>3356.9270133198702</v>
      </c>
      <c r="T3">
        <v>2253.6989950482398</v>
      </c>
      <c r="U3">
        <v>2310.49490703522</v>
      </c>
      <c r="V3">
        <v>1667.8261490370001</v>
      </c>
      <c r="W3">
        <v>1297.6495611948701</v>
      </c>
      <c r="X3">
        <v>2182.3543961038499</v>
      </c>
      <c r="Y3">
        <v>2500.8194533088899</v>
      </c>
      <c r="Z3">
        <v>1943.8102878064101</v>
      </c>
      <c r="AA3">
        <v>1630.7413943336901</v>
      </c>
      <c r="AB3">
        <v>2394.7682958752098</v>
      </c>
      <c r="AC3">
        <v>1319.29036511666</v>
      </c>
      <c r="AD3">
        <v>1263.31114783371</v>
      </c>
      <c r="AE3">
        <v>991.87359945194305</v>
      </c>
    </row>
    <row r="4" spans="1:32" x14ac:dyDescent="0.3">
      <c r="A4" t="s">
        <v>28</v>
      </c>
      <c r="B4" t="s">
        <v>204</v>
      </c>
      <c r="C4" t="s">
        <v>200</v>
      </c>
      <c r="D4" t="s">
        <v>205</v>
      </c>
      <c r="E4" t="s">
        <v>201</v>
      </c>
      <c r="G4">
        <v>469480.91630855901</v>
      </c>
      <c r="H4">
        <v>493839.03476976597</v>
      </c>
      <c r="I4">
        <v>510528.20333888801</v>
      </c>
      <c r="J4">
        <v>483421.58622878202</v>
      </c>
      <c r="K4">
        <v>715468.03541511996</v>
      </c>
      <c r="L4">
        <v>619782.45915028395</v>
      </c>
      <c r="M4">
        <v>574155.86371938</v>
      </c>
      <c r="N4">
        <v>662541.66907631396</v>
      </c>
      <c r="O4">
        <v>735909.93533432297</v>
      </c>
      <c r="P4">
        <v>868372.33039050701</v>
      </c>
      <c r="Q4">
        <v>726042.85005355906</v>
      </c>
      <c r="R4">
        <v>809708.48586359096</v>
      </c>
      <c r="S4">
        <v>978343.46413852496</v>
      </c>
      <c r="T4">
        <v>462945.10950223601</v>
      </c>
      <c r="U4">
        <v>625786.32587212406</v>
      </c>
      <c r="V4">
        <v>659147.13272513996</v>
      </c>
      <c r="W4">
        <v>680875.82827970898</v>
      </c>
      <c r="X4">
        <v>560681.31670374097</v>
      </c>
      <c r="Y4">
        <v>537240.34023703996</v>
      </c>
      <c r="Z4">
        <v>540511.31883713196</v>
      </c>
      <c r="AA4">
        <v>657319.09668163396</v>
      </c>
      <c r="AB4">
        <v>569281.57108598703</v>
      </c>
      <c r="AC4">
        <v>652876.16586121195</v>
      </c>
      <c r="AD4">
        <v>655956.68104308995</v>
      </c>
      <c r="AE4">
        <v>530538.65961952903</v>
      </c>
    </row>
    <row r="5" spans="1:32" x14ac:dyDescent="0.3">
      <c r="A5" t="s">
        <v>28</v>
      </c>
      <c r="B5" t="s">
        <v>206</v>
      </c>
      <c r="C5" t="s">
        <v>200</v>
      </c>
      <c r="D5" t="s">
        <v>207</v>
      </c>
      <c r="E5" t="s">
        <v>201</v>
      </c>
      <c r="G5">
        <v>16504.704273765401</v>
      </c>
      <c r="H5">
        <v>18172.509756372401</v>
      </c>
      <c r="I5">
        <v>18069.407070267102</v>
      </c>
      <c r="J5">
        <v>18307.589302580702</v>
      </c>
      <c r="K5">
        <v>24088.8251099175</v>
      </c>
      <c r="L5">
        <v>22027.803248710199</v>
      </c>
      <c r="M5">
        <v>35117.060193821497</v>
      </c>
      <c r="N5">
        <v>41404.067537900897</v>
      </c>
      <c r="O5">
        <v>50460.021333072596</v>
      </c>
      <c r="P5">
        <v>69824.139068918303</v>
      </c>
      <c r="Q5">
        <v>54498.680798462003</v>
      </c>
      <c r="R5">
        <v>51584.218041760701</v>
      </c>
      <c r="S5">
        <v>57006.339181177202</v>
      </c>
      <c r="T5">
        <v>37024.645802118102</v>
      </c>
      <c r="U5">
        <v>48707.5860368227</v>
      </c>
      <c r="V5">
        <v>55736.353946460797</v>
      </c>
      <c r="W5">
        <v>51634.983668211396</v>
      </c>
      <c r="X5">
        <v>42544.064776515501</v>
      </c>
      <c r="Y5">
        <v>42836.883501413497</v>
      </c>
      <c r="Z5">
        <v>37269.629858567299</v>
      </c>
      <c r="AA5">
        <v>50003.2453265808</v>
      </c>
      <c r="AB5">
        <v>50445.721965243298</v>
      </c>
      <c r="AC5">
        <v>52092.838644593103</v>
      </c>
      <c r="AD5">
        <v>50617.3808585433</v>
      </c>
      <c r="AE5">
        <v>35210.130900327</v>
      </c>
    </row>
    <row r="6" spans="1:32" x14ac:dyDescent="0.3">
      <c r="A6" t="s">
        <v>28</v>
      </c>
      <c r="B6" t="s">
        <v>208</v>
      </c>
      <c r="C6" t="s">
        <v>200</v>
      </c>
      <c r="D6" t="s">
        <v>209</v>
      </c>
      <c r="E6" t="s">
        <v>201</v>
      </c>
      <c r="G6">
        <v>2988.5588895624201</v>
      </c>
      <c r="H6">
        <v>3408.2658277851201</v>
      </c>
      <c r="I6">
        <v>3346.9070675845601</v>
      </c>
      <c r="J6">
        <v>2929.0282273426301</v>
      </c>
      <c r="K6">
        <v>4335.8699287009304</v>
      </c>
      <c r="L6">
        <v>3878.86268052674</v>
      </c>
      <c r="M6">
        <v>5344.0141257580699</v>
      </c>
      <c r="N6">
        <v>4938.7593746319499</v>
      </c>
      <c r="O6">
        <v>5731.1410755828801</v>
      </c>
      <c r="P6">
        <v>8542.3102945203009</v>
      </c>
      <c r="Q6">
        <v>6143.5435792860299</v>
      </c>
      <c r="R6">
        <v>8823.1174664226401</v>
      </c>
      <c r="S6">
        <v>12276.364978383701</v>
      </c>
      <c r="T6">
        <v>5343.54347306607</v>
      </c>
      <c r="U6">
        <v>9710.5139884187902</v>
      </c>
      <c r="V6">
        <v>9980.2183738586791</v>
      </c>
      <c r="W6">
        <v>5486.6195817533999</v>
      </c>
      <c r="X6">
        <v>6421.7682327017401</v>
      </c>
      <c r="Y6">
        <v>4882.7408916519398</v>
      </c>
      <c r="Z6">
        <v>4862.9534205016398</v>
      </c>
      <c r="AA6">
        <v>5209.8150841307597</v>
      </c>
      <c r="AB6">
        <v>4504.1522323347099</v>
      </c>
      <c r="AC6">
        <v>4167.9111522775702</v>
      </c>
      <c r="AD6">
        <v>7057.6980446572197</v>
      </c>
      <c r="AE6">
        <v>4144.7916270800997</v>
      </c>
    </row>
    <row r="7" spans="1:32" x14ac:dyDescent="0.3">
      <c r="A7" t="s">
        <v>28</v>
      </c>
      <c r="B7" t="s">
        <v>210</v>
      </c>
      <c r="C7" t="s">
        <v>200</v>
      </c>
      <c r="D7" t="s">
        <v>211</v>
      </c>
      <c r="E7" t="s">
        <v>201</v>
      </c>
      <c r="G7">
        <v>26673.585579062299</v>
      </c>
      <c r="H7">
        <v>28278.823297413601</v>
      </c>
      <c r="I7">
        <v>27919.906843760102</v>
      </c>
      <c r="J7">
        <v>24190.972086244401</v>
      </c>
      <c r="K7">
        <v>34427.171501669</v>
      </c>
      <c r="L7">
        <v>31274.649576178599</v>
      </c>
      <c r="M7">
        <v>38536.007342346202</v>
      </c>
      <c r="N7">
        <v>42479.339914800599</v>
      </c>
      <c r="O7">
        <v>41704.467924951401</v>
      </c>
      <c r="P7">
        <v>60565.516718024497</v>
      </c>
      <c r="Q7">
        <v>58878.370541655197</v>
      </c>
      <c r="R7">
        <v>68591.432559136898</v>
      </c>
      <c r="S7">
        <v>69481.851350546203</v>
      </c>
      <c r="T7">
        <v>36918.005773737103</v>
      </c>
      <c r="U7">
        <v>46288.248722142001</v>
      </c>
      <c r="V7">
        <v>39669.145244946398</v>
      </c>
      <c r="W7">
        <v>32780.434507277598</v>
      </c>
      <c r="X7">
        <v>34798.875210840597</v>
      </c>
      <c r="Y7">
        <v>31950.495704410601</v>
      </c>
      <c r="Z7">
        <v>32307.126768607399</v>
      </c>
      <c r="AA7">
        <v>35674.250247090298</v>
      </c>
      <c r="AB7">
        <v>29584.2124668701</v>
      </c>
      <c r="AC7">
        <v>31341.881247761299</v>
      </c>
      <c r="AD7">
        <v>31603.2371514113</v>
      </c>
      <c r="AE7">
        <v>33003.449072162599</v>
      </c>
    </row>
    <row r="8" spans="1:32" x14ac:dyDescent="0.3">
      <c r="A8" t="s">
        <v>28</v>
      </c>
      <c r="B8" t="s">
        <v>212</v>
      </c>
      <c r="C8" t="s">
        <v>200</v>
      </c>
      <c r="D8" t="s">
        <v>213</v>
      </c>
      <c r="E8" t="s">
        <v>201</v>
      </c>
      <c r="G8">
        <v>2449.3658904099598</v>
      </c>
      <c r="H8">
        <v>1468.6457810664899</v>
      </c>
      <c r="I8">
        <v>1495.2142415130199</v>
      </c>
      <c r="J8">
        <v>1704.0813545065801</v>
      </c>
      <c r="K8">
        <v>1493.27685492052</v>
      </c>
      <c r="L8">
        <v>1052.99908578847</v>
      </c>
      <c r="M8">
        <v>2253.6426519548399</v>
      </c>
      <c r="N8">
        <v>2925.90015143971</v>
      </c>
      <c r="O8">
        <v>3354.94475996343</v>
      </c>
      <c r="P8">
        <v>3181.5583215514398</v>
      </c>
      <c r="Q8">
        <v>3967.1651592128301</v>
      </c>
      <c r="R8">
        <v>3029.8223048232799</v>
      </c>
      <c r="S8">
        <v>5198.9623956712803</v>
      </c>
      <c r="T8">
        <v>2663.5680801541398</v>
      </c>
      <c r="U8">
        <v>2429.4024446622702</v>
      </c>
      <c r="V8">
        <v>1499.0122855668401</v>
      </c>
      <c r="W8">
        <v>2380.5364549365099</v>
      </c>
      <c r="X8">
        <v>2794.45526262053</v>
      </c>
      <c r="Y8">
        <v>2669.0211553100598</v>
      </c>
      <c r="Z8">
        <v>3200.88119882512</v>
      </c>
      <c r="AA8">
        <v>3275.04508206419</v>
      </c>
      <c r="AB8">
        <v>3161.2597808474602</v>
      </c>
      <c r="AC8">
        <v>2781.33304298453</v>
      </c>
      <c r="AD8">
        <v>2511.2616601979998</v>
      </c>
      <c r="AE8">
        <v>2949.8624586891601</v>
      </c>
    </row>
    <row r="9" spans="1:32" x14ac:dyDescent="0.3">
      <c r="A9" t="s">
        <v>28</v>
      </c>
      <c r="B9" t="s">
        <v>214</v>
      </c>
      <c r="C9" t="s">
        <v>200</v>
      </c>
      <c r="D9" t="s">
        <v>215</v>
      </c>
      <c r="E9" t="s">
        <v>201</v>
      </c>
      <c r="G9">
        <v>12111.928263183099</v>
      </c>
      <c r="H9">
        <v>12927.7217277403</v>
      </c>
      <c r="I9">
        <v>13375.3743403027</v>
      </c>
      <c r="J9">
        <v>11223.7731485531</v>
      </c>
      <c r="K9">
        <v>14320.7385504998</v>
      </c>
      <c r="L9">
        <v>12904.588326548699</v>
      </c>
      <c r="M9">
        <v>16275.8723335865</v>
      </c>
      <c r="N9">
        <v>22394.025674707598</v>
      </c>
      <c r="O9">
        <v>20704.9253913127</v>
      </c>
      <c r="P9">
        <v>26874.330081090098</v>
      </c>
      <c r="Q9">
        <v>18571.4459992554</v>
      </c>
      <c r="R9">
        <v>22228.2535423667</v>
      </c>
      <c r="S9">
        <v>31230.714665871099</v>
      </c>
      <c r="T9">
        <v>13359.367357053001</v>
      </c>
      <c r="U9">
        <v>18202.338377455799</v>
      </c>
      <c r="V9">
        <v>21502.682057139202</v>
      </c>
      <c r="W9">
        <v>18273.185014086699</v>
      </c>
      <c r="X9">
        <v>15560.087877923101</v>
      </c>
      <c r="Y9">
        <v>14509.433945786999</v>
      </c>
      <c r="Z9">
        <v>12874.843206420601</v>
      </c>
      <c r="AA9">
        <v>14899.3326793043</v>
      </c>
      <c r="AB9">
        <v>13855.030052015099</v>
      </c>
      <c r="AC9">
        <v>18923.5168474274</v>
      </c>
      <c r="AD9">
        <v>25554.5097393582</v>
      </c>
      <c r="AE9">
        <v>18143.3069594927</v>
      </c>
    </row>
    <row r="10" spans="1:32" x14ac:dyDescent="0.3">
      <c r="A10" t="s">
        <v>28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28</v>
      </c>
      <c r="B11" t="s">
        <v>218</v>
      </c>
      <c r="C11" t="s">
        <v>200</v>
      </c>
      <c r="D11" t="s">
        <v>219</v>
      </c>
      <c r="E11" t="s">
        <v>201</v>
      </c>
      <c r="G11">
        <v>3346.1572232880098</v>
      </c>
      <c r="H11">
        <v>4301.1907813661501</v>
      </c>
      <c r="I11">
        <v>4020.9819559590901</v>
      </c>
      <c r="J11">
        <v>4372.5422825559099</v>
      </c>
      <c r="K11">
        <v>5915.3524754622304</v>
      </c>
      <c r="L11">
        <v>5695.1154862531503</v>
      </c>
      <c r="M11">
        <v>7875.8192577546497</v>
      </c>
      <c r="N11">
        <v>11445.785953583199</v>
      </c>
      <c r="O11">
        <v>10954.366690654801</v>
      </c>
      <c r="P11">
        <v>12142.837276903199</v>
      </c>
      <c r="Q11">
        <v>11048.2022155991</v>
      </c>
      <c r="R11">
        <v>9362.6127945034295</v>
      </c>
      <c r="S11">
        <v>12032.265555624001</v>
      </c>
      <c r="T11">
        <v>7383.76431961054</v>
      </c>
      <c r="U11">
        <v>8783.3550358149096</v>
      </c>
      <c r="V11">
        <v>10922.079724896101</v>
      </c>
      <c r="W11">
        <v>20010.726902702001</v>
      </c>
      <c r="X11">
        <v>19212.413559296299</v>
      </c>
      <c r="Y11">
        <v>16058.023455971201</v>
      </c>
      <c r="Z11">
        <v>12554.279788498199</v>
      </c>
      <c r="AA11">
        <v>21937.918834696</v>
      </c>
      <c r="AB11">
        <v>16273.006827662</v>
      </c>
      <c r="AC11">
        <v>16856.542341664899</v>
      </c>
      <c r="AD11">
        <v>17767.347510983302</v>
      </c>
      <c r="AE11">
        <v>15783.281660169399</v>
      </c>
    </row>
    <row r="12" spans="1:32" x14ac:dyDescent="0.3">
      <c r="A12" t="s">
        <v>28</v>
      </c>
      <c r="B12" t="s">
        <v>220</v>
      </c>
      <c r="C12" t="s">
        <v>200</v>
      </c>
      <c r="D12" t="s">
        <v>221</v>
      </c>
      <c r="E12" t="s">
        <v>201</v>
      </c>
      <c r="G12">
        <v>13798.886344212</v>
      </c>
      <c r="H12">
        <v>16133.242892480401</v>
      </c>
      <c r="I12">
        <v>17131.0712743</v>
      </c>
      <c r="J12">
        <v>15353.3695669796</v>
      </c>
      <c r="K12">
        <v>25300.004910225402</v>
      </c>
      <c r="L12">
        <v>24841.665306384999</v>
      </c>
      <c r="M12">
        <v>26398.716619699801</v>
      </c>
      <c r="N12">
        <v>43535.221796395599</v>
      </c>
      <c r="O12">
        <v>45601.172783052898</v>
      </c>
      <c r="P12">
        <v>54010.875638558697</v>
      </c>
      <c r="Q12">
        <v>51906.577937078997</v>
      </c>
      <c r="R12">
        <v>49755.120272100801</v>
      </c>
      <c r="S12">
        <v>53125.2104109129</v>
      </c>
      <c r="T12">
        <v>30104.958420994299</v>
      </c>
      <c r="U12">
        <v>38791.629944092201</v>
      </c>
      <c r="V12">
        <v>33828.180373860501</v>
      </c>
      <c r="W12">
        <v>34608.989211567699</v>
      </c>
      <c r="X12">
        <v>33635.483606231202</v>
      </c>
      <c r="Y12">
        <v>28609.400012274102</v>
      </c>
      <c r="Z12">
        <v>27826.3440899706</v>
      </c>
      <c r="AA12">
        <v>30606.710814048201</v>
      </c>
      <c r="AB12">
        <v>28124.8271422246</v>
      </c>
      <c r="AC12">
        <v>35418.343944095897</v>
      </c>
      <c r="AD12">
        <v>37043.229520446999</v>
      </c>
      <c r="AE12">
        <v>34035.588952629099</v>
      </c>
    </row>
    <row r="13" spans="1:32" x14ac:dyDescent="0.3">
      <c r="A13" t="s">
        <v>28</v>
      </c>
      <c r="B13" t="s">
        <v>222</v>
      </c>
      <c r="C13" t="s">
        <v>200</v>
      </c>
      <c r="D13" t="s">
        <v>223</v>
      </c>
      <c r="E13" t="s">
        <v>201</v>
      </c>
      <c r="G13">
        <v>44287.5752587475</v>
      </c>
      <c r="H13">
        <v>38953.040855065497</v>
      </c>
      <c r="I13">
        <v>38037.051409027801</v>
      </c>
      <c r="J13">
        <v>40674.125396456897</v>
      </c>
      <c r="K13">
        <v>56039.682547472803</v>
      </c>
      <c r="L13">
        <v>54258.168567176399</v>
      </c>
      <c r="M13">
        <v>56840.763634622897</v>
      </c>
      <c r="N13">
        <v>54542.966947334397</v>
      </c>
      <c r="O13">
        <v>61093.880982434501</v>
      </c>
      <c r="P13">
        <v>74415.073816814402</v>
      </c>
      <c r="Q13">
        <v>63257.563768346299</v>
      </c>
      <c r="R13">
        <v>84654.760424017804</v>
      </c>
      <c r="S13">
        <v>98398.681199422907</v>
      </c>
      <c r="T13">
        <v>58206.578270294602</v>
      </c>
      <c r="U13">
        <v>69423.360583859001</v>
      </c>
      <c r="V13">
        <v>71445.718917973907</v>
      </c>
      <c r="W13">
        <v>66981.313683147906</v>
      </c>
      <c r="X13">
        <v>52820.055117652897</v>
      </c>
      <c r="Y13">
        <v>54710.437382627497</v>
      </c>
      <c r="Z13">
        <v>51794.9519686247</v>
      </c>
      <c r="AA13">
        <v>60624.143801177102</v>
      </c>
      <c r="AB13">
        <v>71655.563965060093</v>
      </c>
      <c r="AC13">
        <v>65524.676747961901</v>
      </c>
      <c r="AD13">
        <v>75895.545857003293</v>
      </c>
      <c r="AE13">
        <v>67097.258960288207</v>
      </c>
    </row>
    <row r="14" spans="1:32" x14ac:dyDescent="0.3">
      <c r="A14" t="s">
        <v>28</v>
      </c>
      <c r="B14" t="s">
        <v>224</v>
      </c>
      <c r="C14" t="s">
        <v>200</v>
      </c>
      <c r="D14" t="s">
        <v>225</v>
      </c>
      <c r="E14" t="s">
        <v>201</v>
      </c>
      <c r="G14">
        <v>214704.31292077099</v>
      </c>
      <c r="H14">
        <v>219834.180042427</v>
      </c>
      <c r="I14">
        <v>234090.356843621</v>
      </c>
      <c r="J14">
        <v>222296.67213480099</v>
      </c>
      <c r="K14">
        <v>349602.279961508</v>
      </c>
      <c r="L14">
        <v>290921.90467045398</v>
      </c>
      <c r="M14">
        <v>208631.256205593</v>
      </c>
      <c r="N14">
        <v>222373.935004308</v>
      </c>
      <c r="O14">
        <v>267097.878194483</v>
      </c>
      <c r="P14">
        <v>289633.63239563198</v>
      </c>
      <c r="Q14">
        <v>250637.45613239199</v>
      </c>
      <c r="R14">
        <v>270897.19643589301</v>
      </c>
      <c r="S14">
        <v>371452.37483413098</v>
      </c>
      <c r="T14">
        <v>147696.76403536301</v>
      </c>
      <c r="U14">
        <v>221388.13654889501</v>
      </c>
      <c r="V14">
        <v>237694.59851109801</v>
      </c>
      <c r="W14">
        <v>256451.044841272</v>
      </c>
      <c r="X14">
        <v>178162.446388318</v>
      </c>
      <c r="Y14">
        <v>189795.72022772301</v>
      </c>
      <c r="Z14">
        <v>198817.151610812</v>
      </c>
      <c r="AA14">
        <v>224413.201404477</v>
      </c>
      <c r="AB14">
        <v>184528.26797332801</v>
      </c>
      <c r="AC14">
        <v>257630.140144718</v>
      </c>
      <c r="AD14">
        <v>236220.419321311</v>
      </c>
      <c r="AE14">
        <v>186630.02945109399</v>
      </c>
    </row>
    <row r="15" spans="1:32" x14ac:dyDescent="0.3">
      <c r="A15" t="s">
        <v>28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28</v>
      </c>
      <c r="B16" t="s">
        <v>228</v>
      </c>
      <c r="C16" t="s">
        <v>200</v>
      </c>
      <c r="D16" t="s">
        <v>229</v>
      </c>
      <c r="E16" t="s">
        <v>201</v>
      </c>
      <c r="G16">
        <v>86271.639675982005</v>
      </c>
      <c r="H16">
        <v>96430.555215973203</v>
      </c>
      <c r="I16">
        <v>93555.677568763</v>
      </c>
      <c r="J16">
        <v>86092.432594496</v>
      </c>
      <c r="K16">
        <v>127097.194858348</v>
      </c>
      <c r="L16">
        <v>103793.813931303</v>
      </c>
      <c r="M16">
        <v>92988.267033681695</v>
      </c>
      <c r="N16">
        <v>92191.016029963197</v>
      </c>
      <c r="O16">
        <v>104548.237203008</v>
      </c>
      <c r="P16">
        <v>95594.814072320296</v>
      </c>
      <c r="Q16">
        <v>76786.407039119702</v>
      </c>
      <c r="R16">
        <v>87455.879119900696</v>
      </c>
      <c r="S16">
        <v>83016.401395395005</v>
      </c>
      <c r="T16">
        <v>39048.039212521697</v>
      </c>
      <c r="U16">
        <v>67460.660743945395</v>
      </c>
      <c r="V16">
        <v>71170.610484733697</v>
      </c>
      <c r="W16">
        <v>74722.4288618102</v>
      </c>
      <c r="X16">
        <v>64152.199524460797</v>
      </c>
      <c r="Y16">
        <v>53680.789266772699</v>
      </c>
      <c r="Z16">
        <v>45345.229387025902</v>
      </c>
      <c r="AA16">
        <v>70884.147587838801</v>
      </c>
      <c r="AB16">
        <v>64935.308277018899</v>
      </c>
      <c r="AC16">
        <v>51819.038877273197</v>
      </c>
      <c r="AD16">
        <v>50726.428283761503</v>
      </c>
      <c r="AE16">
        <v>38801.745937620202</v>
      </c>
    </row>
    <row r="17" spans="1:31" x14ac:dyDescent="0.3">
      <c r="A17" t="s">
        <v>28</v>
      </c>
      <c r="B17" t="s">
        <v>230</v>
      </c>
      <c r="C17" t="s">
        <v>200</v>
      </c>
      <c r="D17" t="s">
        <v>231</v>
      </c>
      <c r="E17" t="s">
        <v>201</v>
      </c>
      <c r="G17">
        <v>16036.4256138816</v>
      </c>
      <c r="H17">
        <v>17352.984972951799</v>
      </c>
      <c r="I17">
        <v>18999.758057211198</v>
      </c>
      <c r="J17">
        <v>17536.874387198699</v>
      </c>
      <c r="K17">
        <v>24858.284548995201</v>
      </c>
      <c r="L17">
        <v>21260.557314065201</v>
      </c>
      <c r="M17">
        <v>27217.355204715201</v>
      </c>
      <c r="N17">
        <v>34172.897705724703</v>
      </c>
      <c r="O17">
        <v>44101.731447637998</v>
      </c>
      <c r="P17">
        <v>58232.331520955202</v>
      </c>
      <c r="Q17">
        <v>38080.183927250102</v>
      </c>
      <c r="R17">
        <v>52580.537965380201</v>
      </c>
      <c r="S17">
        <v>71955.905989701394</v>
      </c>
      <c r="T17">
        <v>31660.550648686902</v>
      </c>
      <c r="U17">
        <v>31625.714782804698</v>
      </c>
      <c r="V17">
        <v>35809.554335931498</v>
      </c>
      <c r="W17">
        <v>42533.650590559097</v>
      </c>
      <c r="X17">
        <v>32534.8265303638</v>
      </c>
      <c r="Y17">
        <v>29345.6186958035</v>
      </c>
      <c r="Z17">
        <v>35901.677005520702</v>
      </c>
      <c r="AA17">
        <v>36055.2345291276</v>
      </c>
      <c r="AB17">
        <v>23801.064488338201</v>
      </c>
      <c r="AC17">
        <v>32061.901617142801</v>
      </c>
      <c r="AD17">
        <v>32436.911115059502</v>
      </c>
      <c r="AE17">
        <v>20992.452498968902</v>
      </c>
    </row>
    <row r="18" spans="1:31" x14ac:dyDescent="0.3">
      <c r="A18" t="s">
        <v>28</v>
      </c>
      <c r="B18" t="s">
        <v>232</v>
      </c>
      <c r="C18" t="s">
        <v>200</v>
      </c>
      <c r="D18" t="s">
        <v>233</v>
      </c>
      <c r="E18" t="s">
        <v>201</v>
      </c>
      <c r="G18">
        <v>22468.205784505899</v>
      </c>
      <c r="H18">
        <v>28167.822810225</v>
      </c>
      <c r="I18">
        <v>31181.885193522201</v>
      </c>
      <c r="J18">
        <v>30671.276824580698</v>
      </c>
      <c r="K18">
        <v>38366.274237935198</v>
      </c>
      <c r="L18">
        <v>36544.502716076197</v>
      </c>
      <c r="M18">
        <v>45097.241637577397</v>
      </c>
      <c r="N18">
        <v>67564.508755400399</v>
      </c>
      <c r="O18">
        <v>59587.607046804602</v>
      </c>
      <c r="P18">
        <v>83782.691319118399</v>
      </c>
      <c r="Q18">
        <v>63958.1275245664</v>
      </c>
      <c r="R18">
        <v>73574.3307600798</v>
      </c>
      <c r="S18">
        <v>86329.044948204595</v>
      </c>
      <c r="T18">
        <v>37076.829531308598</v>
      </c>
      <c r="U18">
        <v>37327.890239892797</v>
      </c>
      <c r="V18">
        <v>44548.237353778997</v>
      </c>
      <c r="W18">
        <v>53651.861648304199</v>
      </c>
      <c r="X18">
        <v>55996.578655374098</v>
      </c>
      <c r="Y18">
        <v>51195.494276499798</v>
      </c>
      <c r="Z18">
        <v>57449.299454087297</v>
      </c>
      <c r="AA18">
        <v>82431.113384135795</v>
      </c>
      <c r="AB18">
        <v>64513.749984487396</v>
      </c>
      <c r="AC18">
        <v>69056.263113654597</v>
      </c>
      <c r="AD18">
        <v>70426.079999626498</v>
      </c>
      <c r="AE18">
        <v>58477.186015643798</v>
      </c>
    </row>
    <row r="19" spans="1:31" x14ac:dyDescent="0.3">
      <c r="A19" t="s">
        <v>28</v>
      </c>
      <c r="B19" t="s">
        <v>234</v>
      </c>
      <c r="C19" t="s">
        <v>200</v>
      </c>
      <c r="D19" t="s">
        <v>235</v>
      </c>
      <c r="E19" t="s">
        <v>201</v>
      </c>
      <c r="G19">
        <v>7839.5705911877403</v>
      </c>
      <c r="H19">
        <v>8410.0508088988208</v>
      </c>
      <c r="I19">
        <v>9304.6114730564805</v>
      </c>
      <c r="J19">
        <v>8068.8489224860796</v>
      </c>
      <c r="K19">
        <v>9623.0799294652807</v>
      </c>
      <c r="L19">
        <v>11327.8282408182</v>
      </c>
      <c r="M19">
        <v>11579.847478268701</v>
      </c>
      <c r="N19">
        <v>22573.244230124299</v>
      </c>
      <c r="O19">
        <v>20969.560501364002</v>
      </c>
      <c r="P19">
        <v>31572.219866100299</v>
      </c>
      <c r="Q19">
        <v>28309.125431334702</v>
      </c>
      <c r="R19">
        <v>27171.2041772048</v>
      </c>
      <c r="S19">
        <v>26839.347233483601</v>
      </c>
      <c r="T19">
        <v>16458.4945773279</v>
      </c>
      <c r="U19">
        <v>25647.4884233189</v>
      </c>
      <c r="V19">
        <v>25340.741114895402</v>
      </c>
      <c r="W19">
        <v>21360.053314080698</v>
      </c>
      <c r="X19">
        <v>22048.061961443302</v>
      </c>
      <c r="Y19">
        <v>16996.281720794701</v>
      </c>
      <c r="Z19">
        <v>20306.9510796709</v>
      </c>
      <c r="AA19">
        <v>21304.937906962899</v>
      </c>
      <c r="AB19">
        <v>13899.405930557799</v>
      </c>
      <c r="AC19">
        <v>15201.778139656901</v>
      </c>
      <c r="AD19">
        <v>18096.631980729198</v>
      </c>
      <c r="AE19">
        <v>15269.575125364299</v>
      </c>
    </row>
    <row r="20" spans="1:31" x14ac:dyDescent="0.3">
      <c r="A20" t="s">
        <v>28</v>
      </c>
      <c r="B20" t="s">
        <v>236</v>
      </c>
      <c r="C20" t="s">
        <v>200</v>
      </c>
      <c r="D20" t="s">
        <v>237</v>
      </c>
      <c r="E20" t="s">
        <v>201</v>
      </c>
      <c r="G20">
        <v>228525.848735493</v>
      </c>
      <c r="H20">
        <v>222771.95226806399</v>
      </c>
      <c r="I20">
        <v>227430.06220526801</v>
      </c>
      <c r="J20">
        <v>201683.69785503199</v>
      </c>
      <c r="K20">
        <v>177439.59722089901</v>
      </c>
      <c r="L20">
        <v>128412.56863365701</v>
      </c>
      <c r="M20">
        <v>120520.442283572</v>
      </c>
      <c r="N20">
        <v>125402.65920445901</v>
      </c>
      <c r="O20">
        <v>70108.502311606295</v>
      </c>
      <c r="P20">
        <v>84190.885037334199</v>
      </c>
      <c r="Q20">
        <v>33511.948907311198</v>
      </c>
      <c r="R20">
        <v>45530.518510590002</v>
      </c>
      <c r="S20">
        <v>71335.966321964806</v>
      </c>
      <c r="T20">
        <v>44837.573847881104</v>
      </c>
      <c r="U20">
        <v>56266.738624149402</v>
      </c>
      <c r="V20">
        <v>58342.481923772</v>
      </c>
      <c r="W20">
        <v>52107.315703649598</v>
      </c>
      <c r="X20">
        <v>58878.982829549197</v>
      </c>
      <c r="Y20">
        <v>52877.834968131101</v>
      </c>
      <c r="Z20">
        <v>62211.236132254096</v>
      </c>
      <c r="AA20">
        <v>80482.746565118607</v>
      </c>
      <c r="AB20">
        <v>79396.476428800306</v>
      </c>
      <c r="AC20">
        <v>102558.269859077</v>
      </c>
      <c r="AD20">
        <v>84019.641695757804</v>
      </c>
      <c r="AE20">
        <v>86980.924930831199</v>
      </c>
    </row>
    <row r="21" spans="1:31" x14ac:dyDescent="0.3">
      <c r="A21" t="s">
        <v>28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28</v>
      </c>
      <c r="B22" t="s">
        <v>240</v>
      </c>
      <c r="C22" t="s">
        <v>200</v>
      </c>
      <c r="D22" t="s">
        <v>241</v>
      </c>
      <c r="E22" t="s">
        <v>201</v>
      </c>
      <c r="G22">
        <v>1669.83677135722</v>
      </c>
      <c r="H22">
        <v>1613.2416918146801</v>
      </c>
      <c r="I22">
        <v>1599.7142303628</v>
      </c>
      <c r="J22">
        <v>1272.7816024941001</v>
      </c>
      <c r="K22">
        <v>1066.2450098560801</v>
      </c>
      <c r="L22">
        <v>1083.2873753271001</v>
      </c>
      <c r="M22">
        <v>1504.05631895178</v>
      </c>
      <c r="N22">
        <v>1614.92533380485</v>
      </c>
      <c r="O22">
        <v>1040.3738837609999</v>
      </c>
      <c r="P22">
        <v>1601.94076061482</v>
      </c>
      <c r="Q22">
        <v>784.72974772285602</v>
      </c>
      <c r="R22">
        <v>927.44374008971795</v>
      </c>
      <c r="S22">
        <v>1672.6448522107</v>
      </c>
      <c r="T22">
        <v>1561.7462087731601</v>
      </c>
      <c r="U22">
        <v>2521.2384204319801</v>
      </c>
      <c r="V22">
        <v>3891.0078375058802</v>
      </c>
      <c r="W22">
        <v>3500.8453661042599</v>
      </c>
      <c r="X22">
        <v>5074.2060662657004</v>
      </c>
      <c r="Y22">
        <v>4493.8743479662098</v>
      </c>
      <c r="Z22">
        <v>5075.5191552142996</v>
      </c>
      <c r="AA22">
        <v>7235.2274309781296</v>
      </c>
      <c r="AB22">
        <v>6766.6162304830596</v>
      </c>
      <c r="AC22">
        <v>8617.7321833717797</v>
      </c>
      <c r="AD22">
        <v>9340.5330205779392</v>
      </c>
      <c r="AE22">
        <v>11418.6961940293</v>
      </c>
    </row>
    <row r="23" spans="1:31" x14ac:dyDescent="0.3">
      <c r="A23" t="s">
        <v>28</v>
      </c>
      <c r="B23" t="s">
        <v>242</v>
      </c>
      <c r="C23" t="s">
        <v>200</v>
      </c>
      <c r="D23" t="s">
        <v>243</v>
      </c>
      <c r="E23" t="s">
        <v>201</v>
      </c>
      <c r="G23">
        <v>164353.682723084</v>
      </c>
      <c r="H23">
        <v>165519.94558448801</v>
      </c>
      <c r="I23">
        <v>146620.149651363</v>
      </c>
      <c r="J23">
        <v>150668.914346506</v>
      </c>
      <c r="K23">
        <v>196283.64847308601</v>
      </c>
      <c r="L23">
        <v>149952.32854393299</v>
      </c>
      <c r="M23">
        <v>149492.62452727399</v>
      </c>
      <c r="N23">
        <v>125481.64795718501</v>
      </c>
      <c r="O23">
        <v>123972.039440115</v>
      </c>
      <c r="P23">
        <v>97985.9615422887</v>
      </c>
      <c r="Q23">
        <v>79919.612914254103</v>
      </c>
      <c r="R23">
        <v>122874.27066284</v>
      </c>
      <c r="S23">
        <v>91422.712556187398</v>
      </c>
      <c r="T23">
        <v>66910.055567537507</v>
      </c>
      <c r="U23">
        <v>95383.834608356396</v>
      </c>
      <c r="V23">
        <v>85295.760324114395</v>
      </c>
      <c r="W23">
        <v>60823.086068425</v>
      </c>
      <c r="X23">
        <v>82789.371258578904</v>
      </c>
      <c r="Y23">
        <v>84394.154753941606</v>
      </c>
      <c r="Z23">
        <v>75812.709077558</v>
      </c>
      <c r="AA23">
        <v>68527.814298286205</v>
      </c>
      <c r="AB23">
        <v>89707.313591961298</v>
      </c>
      <c r="AC23">
        <v>82720.215741246604</v>
      </c>
      <c r="AD23">
        <v>95492.868094945399</v>
      </c>
      <c r="AE23">
        <v>111038.48515214901</v>
      </c>
    </row>
    <row r="24" spans="1:31" x14ac:dyDescent="0.3">
      <c r="A24" t="s">
        <v>28</v>
      </c>
      <c r="B24" t="s">
        <v>244</v>
      </c>
      <c r="C24" t="s">
        <v>200</v>
      </c>
      <c r="D24" t="s">
        <v>245</v>
      </c>
      <c r="E24" t="s">
        <v>201</v>
      </c>
      <c r="G24">
        <v>435585.74427713099</v>
      </c>
      <c r="H24">
        <v>488359.02652090701</v>
      </c>
      <c r="I24">
        <v>403264.41662329901</v>
      </c>
      <c r="J24">
        <v>410721.68110246997</v>
      </c>
      <c r="K24">
        <v>553832.83723506995</v>
      </c>
      <c r="L24">
        <v>420588.48527839797</v>
      </c>
      <c r="M24">
        <v>541687.48538285703</v>
      </c>
      <c r="N24">
        <v>579238.83424774394</v>
      </c>
      <c r="O24">
        <v>762597.33321856603</v>
      </c>
      <c r="P24">
        <v>837944.08077669004</v>
      </c>
      <c r="Q24">
        <v>762367.52415797301</v>
      </c>
      <c r="R24">
        <v>692395.39497743</v>
      </c>
      <c r="S24">
        <v>740102.02772380004</v>
      </c>
      <c r="T24">
        <v>493249.36831265298</v>
      </c>
      <c r="U24">
        <v>546451.52376030595</v>
      </c>
      <c r="V24">
        <v>555971.043782925</v>
      </c>
      <c r="W24">
        <v>510331.65190022101</v>
      </c>
      <c r="X24">
        <v>521310.56383517198</v>
      </c>
      <c r="Y24">
        <v>550585.62874638406</v>
      </c>
      <c r="Z24">
        <v>541863.55026135605</v>
      </c>
      <c r="AA24">
        <v>532107.11038146098</v>
      </c>
      <c r="AB24">
        <v>509375.39692647703</v>
      </c>
      <c r="AC24">
        <v>465010.63122057403</v>
      </c>
      <c r="AD24">
        <v>551934.62115000898</v>
      </c>
      <c r="AE24">
        <v>494832.63604959799</v>
      </c>
    </row>
    <row r="25" spans="1:31" x14ac:dyDescent="0.3">
      <c r="A25" t="s">
        <v>28</v>
      </c>
      <c r="B25" t="s">
        <v>246</v>
      </c>
      <c r="C25" t="s">
        <v>200</v>
      </c>
      <c r="D25" t="s">
        <v>247</v>
      </c>
      <c r="E25" t="s">
        <v>201</v>
      </c>
      <c r="G25">
        <v>9197.5587510706391</v>
      </c>
      <c r="H25">
        <v>11266.322645031199</v>
      </c>
      <c r="I25">
        <v>4952.9224089887002</v>
      </c>
      <c r="J25">
        <v>10565.3477481182</v>
      </c>
      <c r="K25">
        <v>18847.866920411601</v>
      </c>
      <c r="L25">
        <v>16308.172693549801</v>
      </c>
      <c r="M25">
        <v>12692.0902620546</v>
      </c>
      <c r="N25">
        <v>22159.299555503902</v>
      </c>
      <c r="O25">
        <v>27686.7295368263</v>
      </c>
      <c r="P25">
        <v>26158.9970721926</v>
      </c>
      <c r="Q25">
        <v>25610.3208255278</v>
      </c>
      <c r="R25">
        <v>16195.7715027869</v>
      </c>
      <c r="S25">
        <v>40243.417018346103</v>
      </c>
      <c r="T25">
        <v>21978.992337765001</v>
      </c>
      <c r="U25">
        <v>12643.930731369301</v>
      </c>
      <c r="V25">
        <v>12555.879733138199</v>
      </c>
      <c r="W25">
        <v>7812.7345151685304</v>
      </c>
      <c r="X25">
        <v>10926.6670790506</v>
      </c>
      <c r="Y25">
        <v>17960.258305504001</v>
      </c>
      <c r="Z25">
        <v>13823.6511868705</v>
      </c>
      <c r="AA25">
        <v>11353.127523310601</v>
      </c>
      <c r="AB25">
        <v>12742.058380418501</v>
      </c>
      <c r="AC25">
        <v>11531.8525220056</v>
      </c>
      <c r="AD25">
        <v>34757.598663524601</v>
      </c>
      <c r="AE25">
        <v>13057.842178245101</v>
      </c>
    </row>
    <row r="26" spans="1:31" x14ac:dyDescent="0.3">
      <c r="A26" t="s">
        <v>28</v>
      </c>
      <c r="B26" t="s">
        <v>248</v>
      </c>
      <c r="C26" t="s">
        <v>200</v>
      </c>
      <c r="D26" t="s">
        <v>249</v>
      </c>
      <c r="E26" t="s">
        <v>201</v>
      </c>
      <c r="G26">
        <v>220091.85196897999</v>
      </c>
      <c r="H26">
        <v>277042.20648396801</v>
      </c>
      <c r="I26">
        <v>210879.24349180999</v>
      </c>
      <c r="J26">
        <v>211222.75463256799</v>
      </c>
      <c r="K26">
        <v>255773.38758465101</v>
      </c>
      <c r="L26">
        <v>187672.567916281</v>
      </c>
      <c r="M26">
        <v>250650.89359847599</v>
      </c>
      <c r="N26">
        <v>237518.27053137499</v>
      </c>
      <c r="O26">
        <v>280067.37808301602</v>
      </c>
      <c r="P26">
        <v>312123.713955532</v>
      </c>
      <c r="Q26">
        <v>299757.370072508</v>
      </c>
      <c r="R26">
        <v>297842.38739500201</v>
      </c>
      <c r="S26">
        <v>324962.41942056199</v>
      </c>
      <c r="T26">
        <v>219274.612664254</v>
      </c>
      <c r="U26">
        <v>232295.39350354401</v>
      </c>
      <c r="V26">
        <v>229487.982450499</v>
      </c>
      <c r="W26">
        <v>206108.95247946499</v>
      </c>
      <c r="X26">
        <v>202220.633846321</v>
      </c>
      <c r="Y26">
        <v>210168.13920148899</v>
      </c>
      <c r="Z26">
        <v>209493.128230353</v>
      </c>
      <c r="AA26">
        <v>194176.27656072</v>
      </c>
      <c r="AB26">
        <v>196712.206533077</v>
      </c>
      <c r="AC26">
        <v>163977.28782864101</v>
      </c>
      <c r="AD26">
        <v>174636.850931503</v>
      </c>
      <c r="AE26">
        <v>176549.34185721999</v>
      </c>
    </row>
    <row r="27" spans="1:31" x14ac:dyDescent="0.3">
      <c r="A27" t="s">
        <v>28</v>
      </c>
      <c r="B27" t="s">
        <v>250</v>
      </c>
      <c r="C27" t="s">
        <v>200</v>
      </c>
      <c r="D27" t="s">
        <v>251</v>
      </c>
      <c r="E27" t="s">
        <v>201</v>
      </c>
      <c r="G27">
        <v>206296.33355708001</v>
      </c>
      <c r="H27">
        <v>200050.497391907</v>
      </c>
      <c r="I27">
        <v>187432.2507225</v>
      </c>
      <c r="J27">
        <v>188933.578721784</v>
      </c>
      <c r="K27">
        <v>279211.58273000701</v>
      </c>
      <c r="L27">
        <v>216607.744668567</v>
      </c>
      <c r="M27">
        <v>278344.50152232603</v>
      </c>
      <c r="N27">
        <v>319561.26416086499</v>
      </c>
      <c r="O27">
        <v>454843.22559872398</v>
      </c>
      <c r="P27">
        <v>499661.36974896502</v>
      </c>
      <c r="Q27">
        <v>436999.83325993799</v>
      </c>
      <c r="R27">
        <v>378357.23607964203</v>
      </c>
      <c r="S27">
        <v>374896.19128489197</v>
      </c>
      <c r="T27">
        <v>251995.76331063401</v>
      </c>
      <c r="U27">
        <v>301512.19952539302</v>
      </c>
      <c r="V27">
        <v>313927.18159928801</v>
      </c>
      <c r="W27">
        <v>296409.96490558801</v>
      </c>
      <c r="X27">
        <v>308163.26290980098</v>
      </c>
      <c r="Y27">
        <v>322457.23123939103</v>
      </c>
      <c r="Z27">
        <v>318546.770844132</v>
      </c>
      <c r="AA27">
        <v>326577.70629743102</v>
      </c>
      <c r="AB27">
        <v>299921.13201298198</v>
      </c>
      <c r="AC27">
        <v>289501.49086992798</v>
      </c>
      <c r="AD27">
        <v>342540.17155498202</v>
      </c>
      <c r="AE27">
        <v>305225.452014132</v>
      </c>
    </row>
    <row r="28" spans="1:31" x14ac:dyDescent="0.3">
      <c r="A28" t="s">
        <v>28</v>
      </c>
      <c r="B28" t="s">
        <v>252</v>
      </c>
      <c r="C28" t="s">
        <v>200</v>
      </c>
      <c r="D28" t="s">
        <v>253</v>
      </c>
      <c r="E28" t="s">
        <v>201</v>
      </c>
      <c r="G28">
        <v>381385.45560228801</v>
      </c>
      <c r="H28">
        <v>498546.84953324398</v>
      </c>
      <c r="I28">
        <v>360862.18511424703</v>
      </c>
      <c r="J28">
        <v>351587.06078980002</v>
      </c>
      <c r="K28">
        <v>339787.82575152302</v>
      </c>
      <c r="L28">
        <v>270849.84104626602</v>
      </c>
      <c r="M28">
        <v>236118.47011588799</v>
      </c>
      <c r="N28">
        <v>327318.086426839</v>
      </c>
      <c r="O28">
        <v>363298.80438742897</v>
      </c>
      <c r="P28">
        <v>335411.36359515198</v>
      </c>
      <c r="Q28">
        <v>319561.25310283602</v>
      </c>
      <c r="R28">
        <v>475844.30944915599</v>
      </c>
      <c r="S28">
        <v>462642.598823554</v>
      </c>
      <c r="T28">
        <v>395176.77725685801</v>
      </c>
      <c r="U28">
        <v>431922.38866756001</v>
      </c>
      <c r="V28">
        <v>380602.078187056</v>
      </c>
      <c r="W28">
        <v>421192.826747738</v>
      </c>
      <c r="X28">
        <v>351716.55855946097</v>
      </c>
      <c r="Y28">
        <v>375848.86963455402</v>
      </c>
      <c r="Z28">
        <v>316305.633415394</v>
      </c>
      <c r="AA28">
        <v>334667.78010793502</v>
      </c>
      <c r="AB28">
        <v>352384.45223516697</v>
      </c>
      <c r="AC28">
        <v>407355.37778268801</v>
      </c>
      <c r="AD28">
        <v>415729.56223947601</v>
      </c>
      <c r="AE28">
        <v>447332.91408546502</v>
      </c>
    </row>
    <row r="29" spans="1:31" x14ac:dyDescent="0.3">
      <c r="A29" t="s">
        <v>28</v>
      </c>
      <c r="B29" t="s">
        <v>254</v>
      </c>
      <c r="C29" t="s">
        <v>200</v>
      </c>
      <c r="D29" t="s">
        <v>255</v>
      </c>
      <c r="E29" t="s">
        <v>201</v>
      </c>
      <c r="G29">
        <v>104298.78095053999</v>
      </c>
      <c r="H29">
        <v>145625.557144583</v>
      </c>
      <c r="I29">
        <v>108004.04991981199</v>
      </c>
      <c r="J29">
        <v>96248.081929566906</v>
      </c>
      <c r="K29">
        <v>142159.54943054699</v>
      </c>
      <c r="L29">
        <v>93021.758072800701</v>
      </c>
      <c r="M29">
        <v>104014.931659145</v>
      </c>
      <c r="N29">
        <v>182252.085290755</v>
      </c>
      <c r="O29">
        <v>215557.429797647</v>
      </c>
      <c r="P29">
        <v>185745.48178168299</v>
      </c>
      <c r="Q29">
        <v>124585.667580104</v>
      </c>
      <c r="R29">
        <v>106497.55542746</v>
      </c>
      <c r="S29">
        <v>301856.74880346301</v>
      </c>
      <c r="T29">
        <v>250505.71805040399</v>
      </c>
      <c r="U29">
        <v>296904.52318828099</v>
      </c>
      <c r="V29">
        <v>293257.60921653803</v>
      </c>
      <c r="W29">
        <v>276296.41269561899</v>
      </c>
      <c r="X29">
        <v>268490.686432352</v>
      </c>
      <c r="Y29">
        <v>273761.56992697698</v>
      </c>
      <c r="Z29">
        <v>207655.835466652</v>
      </c>
      <c r="AA29">
        <v>235348.741065362</v>
      </c>
      <c r="AB29">
        <v>249462.693971445</v>
      </c>
      <c r="AC29">
        <v>316808.88938149199</v>
      </c>
      <c r="AD29">
        <v>342502.05297446501</v>
      </c>
      <c r="AE29">
        <v>363761.37644804199</v>
      </c>
    </row>
    <row r="30" spans="1:31" x14ac:dyDescent="0.3">
      <c r="A30" t="s">
        <v>28</v>
      </c>
      <c r="B30" t="s">
        <v>256</v>
      </c>
      <c r="C30" t="s">
        <v>200</v>
      </c>
      <c r="D30" t="s">
        <v>257</v>
      </c>
      <c r="E30" t="s">
        <v>201</v>
      </c>
      <c r="G30">
        <v>2949.3691717239399</v>
      </c>
      <c r="H30">
        <v>2166.9672977990299</v>
      </c>
      <c r="I30">
        <v>2819.8623306863301</v>
      </c>
      <c r="J30">
        <v>1964.3697389264801</v>
      </c>
      <c r="K30">
        <v>2265.67038692912</v>
      </c>
      <c r="L30">
        <v>2268.7686921037998</v>
      </c>
      <c r="M30">
        <v>3384.1409540627701</v>
      </c>
      <c r="N30">
        <v>6441.8569099168299</v>
      </c>
      <c r="O30">
        <v>7798.8070439148796</v>
      </c>
      <c r="P30">
        <v>3093.8641039983099</v>
      </c>
      <c r="Q30">
        <v>2179.3297404648902</v>
      </c>
      <c r="R30">
        <v>1306.30688299177</v>
      </c>
      <c r="S30">
        <v>6599.8803087881997</v>
      </c>
      <c r="T30">
        <v>7492.6234392080296</v>
      </c>
      <c r="U30">
        <v>3964.6228561968701</v>
      </c>
      <c r="V30">
        <v>4394.6641033978804</v>
      </c>
      <c r="W30">
        <v>3694.1699726616598</v>
      </c>
      <c r="X30">
        <v>3644.5899194228</v>
      </c>
      <c r="Y30">
        <v>3376.83720355487</v>
      </c>
      <c r="Z30">
        <v>2820.7804637978902</v>
      </c>
      <c r="AA30">
        <v>4691.3199313861296</v>
      </c>
      <c r="AB30">
        <v>5857.3630515098002</v>
      </c>
      <c r="AC30">
        <v>6026.81383724029</v>
      </c>
      <c r="AD30">
        <v>4092.4448154235902</v>
      </c>
      <c r="AE30">
        <v>3994.8838681419602</v>
      </c>
    </row>
    <row r="31" spans="1:31" x14ac:dyDescent="0.3">
      <c r="A31" t="s">
        <v>28</v>
      </c>
      <c r="B31" t="s">
        <v>258</v>
      </c>
      <c r="C31" t="s">
        <v>200</v>
      </c>
      <c r="D31" t="s">
        <v>259</v>
      </c>
      <c r="E31" t="s">
        <v>201</v>
      </c>
      <c r="G31">
        <v>2374.5314142550501</v>
      </c>
      <c r="H31">
        <v>5009.7326857625303</v>
      </c>
      <c r="I31">
        <v>3534.7121990211199</v>
      </c>
      <c r="J31">
        <v>1861.6314338336001</v>
      </c>
      <c r="K31">
        <v>3510.7567979034402</v>
      </c>
      <c r="L31">
        <v>2100.7894609544101</v>
      </c>
      <c r="M31">
        <v>2226.5884279562802</v>
      </c>
      <c r="N31">
        <v>5417.8602548885501</v>
      </c>
      <c r="O31">
        <v>7536.23827766676</v>
      </c>
      <c r="P31">
        <v>7110.2329281593702</v>
      </c>
      <c r="Q31">
        <v>5895.7703403265496</v>
      </c>
      <c r="R31">
        <v>6336.5497294152401</v>
      </c>
      <c r="S31">
        <v>37060.343277812797</v>
      </c>
      <c r="T31">
        <v>27769.142419995202</v>
      </c>
      <c r="U31">
        <v>18128.220387055298</v>
      </c>
      <c r="V31">
        <v>9429.1751603747907</v>
      </c>
      <c r="W31">
        <v>14149.6004365186</v>
      </c>
      <c r="X31">
        <v>14803.4795591728</v>
      </c>
      <c r="Y31">
        <v>12631.9560320331</v>
      </c>
      <c r="Z31">
        <v>8377.2587118008705</v>
      </c>
      <c r="AA31">
        <v>12518.6784780831</v>
      </c>
      <c r="AB31">
        <v>17155.856240651399</v>
      </c>
      <c r="AC31">
        <v>17174.6801422635</v>
      </c>
      <c r="AD31">
        <v>14301.699280737799</v>
      </c>
      <c r="AE31">
        <v>30399.252981616799</v>
      </c>
    </row>
    <row r="32" spans="1:31" x14ac:dyDescent="0.3">
      <c r="A32" t="s">
        <v>28</v>
      </c>
      <c r="B32" t="s">
        <v>260</v>
      </c>
      <c r="C32" t="s">
        <v>200</v>
      </c>
      <c r="D32" t="s">
        <v>261</v>
      </c>
      <c r="E32" t="s">
        <v>201</v>
      </c>
      <c r="G32">
        <v>12813.889923177499</v>
      </c>
      <c r="H32">
        <v>11848.2864803758</v>
      </c>
      <c r="I32">
        <v>13752.098137872599</v>
      </c>
      <c r="J32">
        <v>14052.969953723699</v>
      </c>
      <c r="K32">
        <v>17387.136898096102</v>
      </c>
      <c r="L32">
        <v>11651.182014067201</v>
      </c>
      <c r="M32">
        <v>11217.500867902099</v>
      </c>
      <c r="N32">
        <v>25070.798457879198</v>
      </c>
      <c r="O32">
        <v>28813.812189728</v>
      </c>
      <c r="P32">
        <v>22871.940436290599</v>
      </c>
      <c r="Q32">
        <v>15357.366820748601</v>
      </c>
      <c r="R32">
        <v>13291.1850185597</v>
      </c>
      <c r="S32">
        <v>44998.929029356201</v>
      </c>
      <c r="T32">
        <v>45089.249092951897</v>
      </c>
      <c r="U32">
        <v>46728.2688858193</v>
      </c>
      <c r="V32">
        <v>43057.079466875097</v>
      </c>
      <c r="W32">
        <v>47021.658388083997</v>
      </c>
      <c r="X32">
        <v>32462.677035233999</v>
      </c>
      <c r="Y32">
        <v>43203.023133021503</v>
      </c>
      <c r="Z32">
        <v>27482.828939282299</v>
      </c>
      <c r="AA32">
        <v>29646.099476330201</v>
      </c>
      <c r="AB32">
        <v>33746.096705903801</v>
      </c>
      <c r="AC32">
        <v>44407.732612239597</v>
      </c>
      <c r="AD32">
        <v>38950.431538999903</v>
      </c>
      <c r="AE32">
        <v>36721.314010894799</v>
      </c>
    </row>
    <row r="33" spans="1:31" x14ac:dyDescent="0.3">
      <c r="A33" t="s">
        <v>28</v>
      </c>
      <c r="B33" t="s">
        <v>262</v>
      </c>
      <c r="C33" t="s">
        <v>200</v>
      </c>
      <c r="D33" t="s">
        <v>263</v>
      </c>
      <c r="E33" t="s">
        <v>201</v>
      </c>
      <c r="G33">
        <v>258948.884142592</v>
      </c>
      <c r="H33">
        <v>333896.30592472298</v>
      </c>
      <c r="I33">
        <v>232751.462526855</v>
      </c>
      <c r="J33">
        <v>237460.00773374899</v>
      </c>
      <c r="K33">
        <v>174464.71223804701</v>
      </c>
      <c r="L33">
        <v>161807.34280633999</v>
      </c>
      <c r="M33">
        <v>115275.308206822</v>
      </c>
      <c r="N33">
        <v>108135.4855134</v>
      </c>
      <c r="O33">
        <v>103592.517078472</v>
      </c>
      <c r="P33">
        <v>116589.84434502</v>
      </c>
      <c r="Q33">
        <v>171543.118621192</v>
      </c>
      <c r="R33">
        <v>348412.71239072899</v>
      </c>
      <c r="S33">
        <v>72126.697404133694</v>
      </c>
      <c r="T33">
        <v>64320.0442542991</v>
      </c>
      <c r="U33">
        <v>66196.753350208106</v>
      </c>
      <c r="V33">
        <v>30463.550239870401</v>
      </c>
      <c r="W33">
        <v>80030.985254854706</v>
      </c>
      <c r="X33">
        <v>32315.125613279299</v>
      </c>
      <c r="Y33">
        <v>42875.4833389673</v>
      </c>
      <c r="Z33">
        <v>69968.929833861199</v>
      </c>
      <c r="AA33">
        <v>52462.941156773799</v>
      </c>
      <c r="AB33">
        <v>46162.442265657301</v>
      </c>
      <c r="AC33">
        <v>22937.2618094524</v>
      </c>
      <c r="AD33">
        <v>15882.9336298502</v>
      </c>
      <c r="AE33">
        <v>12456.0867767696</v>
      </c>
    </row>
    <row r="34" spans="1:31" x14ac:dyDescent="0.3">
      <c r="A34" t="s">
        <v>28</v>
      </c>
      <c r="B34" t="s">
        <v>264</v>
      </c>
      <c r="C34" t="s">
        <v>200</v>
      </c>
      <c r="D34" t="s">
        <v>265</v>
      </c>
      <c r="E34" t="s">
        <v>201</v>
      </c>
      <c r="G34">
        <v>48102.8081620706</v>
      </c>
      <c r="H34">
        <v>55016.028074155598</v>
      </c>
      <c r="I34">
        <v>50490.039407228804</v>
      </c>
      <c r="J34">
        <v>65969.203565709497</v>
      </c>
      <c r="K34">
        <v>84417.532694121604</v>
      </c>
      <c r="L34">
        <v>77974.774684477597</v>
      </c>
      <c r="M34">
        <v>84679.376096818698</v>
      </c>
      <c r="N34">
        <v>66387.753734836297</v>
      </c>
      <c r="O34">
        <v>67458.317946617302</v>
      </c>
      <c r="P34">
        <v>54034.053378621502</v>
      </c>
      <c r="Q34">
        <v>91774.594424084993</v>
      </c>
      <c r="R34">
        <v>101449.646380552</v>
      </c>
      <c r="S34">
        <v>89542.384366340993</v>
      </c>
      <c r="T34">
        <v>58817.8128969381</v>
      </c>
      <c r="U34">
        <v>75653.772584310602</v>
      </c>
      <c r="V34">
        <v>57776.759434164</v>
      </c>
      <c r="W34">
        <v>39157.752933206102</v>
      </c>
      <c r="X34">
        <v>27640.315859645201</v>
      </c>
      <c r="Y34">
        <v>41090.170312249596</v>
      </c>
      <c r="Z34">
        <v>39922.650167006701</v>
      </c>
      <c r="AA34">
        <v>28551.754777004899</v>
      </c>
      <c r="AB34">
        <v>31388.450823958799</v>
      </c>
      <c r="AC34">
        <v>31776.504424319599</v>
      </c>
      <c r="AD34">
        <v>29744.497393752099</v>
      </c>
      <c r="AE34">
        <v>24371.073531911501</v>
      </c>
    </row>
    <row r="35" spans="1:31" x14ac:dyDescent="0.3">
      <c r="A35" t="s">
        <v>28</v>
      </c>
      <c r="B35" t="s">
        <v>266</v>
      </c>
      <c r="C35" t="s">
        <v>200</v>
      </c>
      <c r="D35" t="s">
        <v>267</v>
      </c>
      <c r="E35" t="s">
        <v>201</v>
      </c>
      <c r="G35">
        <v>2591453.3702691998</v>
      </c>
      <c r="H35">
        <v>2688649.8247824102</v>
      </c>
      <c r="I35">
        <v>2599992.4289533398</v>
      </c>
      <c r="J35">
        <v>2834413.04062348</v>
      </c>
      <c r="K35">
        <v>2718063.7075605402</v>
      </c>
      <c r="L35">
        <v>2345454.0270508998</v>
      </c>
      <c r="M35">
        <v>2159863.2601264399</v>
      </c>
      <c r="N35">
        <v>2100316.27305914</v>
      </c>
      <c r="O35">
        <v>1848261.22747934</v>
      </c>
      <c r="P35">
        <v>2033522.14234471</v>
      </c>
      <c r="Q35">
        <v>2408976.6613145499</v>
      </c>
      <c r="R35">
        <v>2106195.8446402298</v>
      </c>
      <c r="S35">
        <v>2095886.15370786</v>
      </c>
      <c r="T35">
        <v>1877066.3460998</v>
      </c>
      <c r="U35">
        <v>1816298.9605688199</v>
      </c>
      <c r="V35">
        <v>1996684.72383438</v>
      </c>
      <c r="W35">
        <v>2447565.1868235599</v>
      </c>
      <c r="X35">
        <v>2148927.4869370698</v>
      </c>
      <c r="Y35">
        <v>1946674.1217900601</v>
      </c>
      <c r="Z35">
        <v>1784504.98555966</v>
      </c>
      <c r="AA35">
        <v>1878998.1871962801</v>
      </c>
      <c r="AB35">
        <v>1893009.5919606499</v>
      </c>
      <c r="AC35">
        <v>1725390.6001893401</v>
      </c>
      <c r="AD35">
        <v>1958857.22835478</v>
      </c>
      <c r="AE35">
        <v>2050743.1932028299</v>
      </c>
    </row>
    <row r="36" spans="1:31" x14ac:dyDescent="0.3">
      <c r="A36" t="s">
        <v>28</v>
      </c>
      <c r="B36" t="s">
        <v>268</v>
      </c>
      <c r="C36" t="s">
        <v>200</v>
      </c>
      <c r="D36" t="s">
        <v>269</v>
      </c>
      <c r="E36" t="s">
        <v>201</v>
      </c>
      <c r="G36">
        <v>137175.25371231799</v>
      </c>
      <c r="H36">
        <v>97538.415769117695</v>
      </c>
      <c r="I36">
        <v>70905.950512587398</v>
      </c>
      <c r="J36">
        <v>82390.685610735003</v>
      </c>
      <c r="K36">
        <v>81114.155288151</v>
      </c>
      <c r="L36">
        <v>68501.731282544293</v>
      </c>
      <c r="M36">
        <v>81211.586195233496</v>
      </c>
      <c r="N36">
        <v>170137.01969792301</v>
      </c>
      <c r="O36">
        <v>117803.42266931701</v>
      </c>
      <c r="P36">
        <v>150544.349674294</v>
      </c>
      <c r="Q36">
        <v>154320.31761414401</v>
      </c>
      <c r="R36">
        <v>104100.285353124</v>
      </c>
      <c r="S36">
        <v>94642.089632686795</v>
      </c>
      <c r="T36">
        <v>83919.125280914406</v>
      </c>
      <c r="U36">
        <v>103311.304579748</v>
      </c>
      <c r="V36">
        <v>108527.87029009601</v>
      </c>
      <c r="W36">
        <v>119867.605097261</v>
      </c>
      <c r="X36">
        <v>118683.729844228</v>
      </c>
      <c r="Y36">
        <v>111181.83552071</v>
      </c>
      <c r="Z36">
        <v>82509.175060484195</v>
      </c>
      <c r="AA36">
        <v>94308.515895949895</v>
      </c>
      <c r="AB36">
        <v>86012.788463524907</v>
      </c>
      <c r="AC36">
        <v>79422.451134290197</v>
      </c>
      <c r="AD36">
        <v>142109.119034214</v>
      </c>
      <c r="AE36">
        <v>79806.476471681701</v>
      </c>
    </row>
    <row r="37" spans="1:31" x14ac:dyDescent="0.3">
      <c r="A37" t="s">
        <v>28</v>
      </c>
      <c r="B37" t="s">
        <v>270</v>
      </c>
      <c r="C37" t="s">
        <v>200</v>
      </c>
      <c r="D37" t="s">
        <v>271</v>
      </c>
      <c r="E37" t="s">
        <v>201</v>
      </c>
      <c r="G37">
        <v>2445221.4259872301</v>
      </c>
      <c r="H37">
        <v>2580428.9255914199</v>
      </c>
      <c r="I37">
        <v>2518152.4972390202</v>
      </c>
      <c r="J37">
        <v>2741593.30532336</v>
      </c>
      <c r="K37">
        <v>2614702.8489679201</v>
      </c>
      <c r="L37">
        <v>2250995.05308634</v>
      </c>
      <c r="M37">
        <v>2013976.38153346</v>
      </c>
      <c r="N37">
        <v>1800869.4065797599</v>
      </c>
      <c r="O37">
        <v>1510842.9339400099</v>
      </c>
      <c r="P37">
        <v>1673583.5285833499</v>
      </c>
      <c r="Q37">
        <v>2058658.78454844</v>
      </c>
      <c r="R37">
        <v>1915443.1036805799</v>
      </c>
      <c r="S37">
        <v>1875533.94767169</v>
      </c>
      <c r="T37">
        <v>1731711.9997167899</v>
      </c>
      <c r="U37">
        <v>1593704.26148387</v>
      </c>
      <c r="V37">
        <v>1772519.3929962399</v>
      </c>
      <c r="W37">
        <v>2229122.1849694201</v>
      </c>
      <c r="X37">
        <v>1921321.2765301899</v>
      </c>
      <c r="Y37">
        <v>1716137.2158480301</v>
      </c>
      <c r="Z37">
        <v>1541706.04580047</v>
      </c>
      <c r="AA37">
        <v>1635539.53887966</v>
      </c>
      <c r="AB37">
        <v>1683520.49978797</v>
      </c>
      <c r="AC37">
        <v>1380567.9121432099</v>
      </c>
      <c r="AD37">
        <v>1616973.0696371701</v>
      </c>
      <c r="AE37">
        <v>1833657.4988545601</v>
      </c>
    </row>
    <row r="38" spans="1:31" x14ac:dyDescent="0.3">
      <c r="A38" t="s">
        <v>28</v>
      </c>
      <c r="B38" t="s">
        <v>272</v>
      </c>
      <c r="C38" t="s">
        <v>200</v>
      </c>
      <c r="D38" t="s">
        <v>273</v>
      </c>
      <c r="E38" t="s">
        <v>201</v>
      </c>
      <c r="G38">
        <v>9056.6905696519298</v>
      </c>
      <c r="H38">
        <v>10682.483421872699</v>
      </c>
      <c r="I38">
        <v>10933.9812017271</v>
      </c>
      <c r="J38">
        <v>10429.0496893897</v>
      </c>
      <c r="K38">
        <v>22246.703304464601</v>
      </c>
      <c r="L38">
        <v>25957.2426820201</v>
      </c>
      <c r="M38">
        <v>64675.292397743498</v>
      </c>
      <c r="N38">
        <v>129309.846781459</v>
      </c>
      <c r="O38">
        <v>219614.87087001</v>
      </c>
      <c r="P38">
        <v>209394.26408707199</v>
      </c>
      <c r="Q38">
        <v>195997.559151967</v>
      </c>
      <c r="R38">
        <v>86652.455606519594</v>
      </c>
      <c r="S38">
        <v>125710.116403486</v>
      </c>
      <c r="T38">
        <v>61435.221102097603</v>
      </c>
      <c r="U38">
        <v>119283.394505203</v>
      </c>
      <c r="V38">
        <v>115637.460548043</v>
      </c>
      <c r="W38">
        <v>98575.396756883201</v>
      </c>
      <c r="X38">
        <v>108922.48056265499</v>
      </c>
      <c r="Y38">
        <v>119355.070421321</v>
      </c>
      <c r="Z38">
        <v>160289.76469870799</v>
      </c>
      <c r="AA38">
        <v>149150.132420674</v>
      </c>
      <c r="AB38">
        <v>123476.303709153</v>
      </c>
      <c r="AC38">
        <v>265400.23691183497</v>
      </c>
      <c r="AD38">
        <v>199775.039683401</v>
      </c>
      <c r="AE38">
        <v>137279.217876579</v>
      </c>
    </row>
    <row r="39" spans="1:31" x14ac:dyDescent="0.3">
      <c r="A39" t="s">
        <v>28</v>
      </c>
      <c r="B39" t="s">
        <v>274</v>
      </c>
      <c r="C39" t="s">
        <v>200</v>
      </c>
      <c r="D39" t="s">
        <v>275</v>
      </c>
      <c r="E39" t="s">
        <v>201</v>
      </c>
      <c r="G39">
        <v>43201.820380896999</v>
      </c>
      <c r="H39">
        <v>48307.290018694002</v>
      </c>
      <c r="I39">
        <v>51582.012189143497</v>
      </c>
      <c r="J39">
        <v>46934.703927323098</v>
      </c>
      <c r="K39">
        <v>66139.212537054394</v>
      </c>
      <c r="L39">
        <v>59067.563146136199</v>
      </c>
      <c r="M39">
        <v>85808.672320664904</v>
      </c>
      <c r="N39">
        <v>134915.80477741201</v>
      </c>
      <c r="O39">
        <v>185820.97104575401</v>
      </c>
      <c r="P39">
        <v>176587.22532541899</v>
      </c>
      <c r="Q39">
        <v>189733.419051843</v>
      </c>
      <c r="R39">
        <v>154162.216391294</v>
      </c>
      <c r="S39">
        <v>173643.508666418</v>
      </c>
      <c r="T39">
        <v>131747.35656892401</v>
      </c>
      <c r="U39">
        <v>147788.21075510199</v>
      </c>
      <c r="V39">
        <v>140585.09961332401</v>
      </c>
      <c r="W39">
        <v>144986.67747670601</v>
      </c>
      <c r="X39">
        <v>148488.37787843999</v>
      </c>
      <c r="Y39">
        <v>158900.26156133399</v>
      </c>
      <c r="Z39">
        <v>135105.62532224401</v>
      </c>
      <c r="AA39">
        <v>150404.773284895</v>
      </c>
      <c r="AB39">
        <v>139523.99692369899</v>
      </c>
      <c r="AC39">
        <v>137857.37079272699</v>
      </c>
      <c r="AD39">
        <v>134373.54617373701</v>
      </c>
      <c r="AE39">
        <v>125473.32995467501</v>
      </c>
    </row>
    <row r="40" spans="1:31" x14ac:dyDescent="0.3">
      <c r="A40" t="s">
        <v>28</v>
      </c>
      <c r="B40" t="s">
        <v>276</v>
      </c>
      <c r="C40" t="s">
        <v>200</v>
      </c>
      <c r="D40" t="s">
        <v>277</v>
      </c>
      <c r="E40" t="s">
        <v>201</v>
      </c>
      <c r="G40">
        <v>15270.7326382135</v>
      </c>
      <c r="H40">
        <v>15779.8628724721</v>
      </c>
      <c r="I40">
        <v>16427.260163872299</v>
      </c>
      <c r="J40">
        <v>31055.559672337698</v>
      </c>
      <c r="K40">
        <v>57052.552427409697</v>
      </c>
      <c r="L40">
        <v>48826.760840294497</v>
      </c>
      <c r="M40">
        <v>65509.910955351799</v>
      </c>
      <c r="N40">
        <v>68714.258335591905</v>
      </c>
      <c r="O40">
        <v>51040.0047830361</v>
      </c>
      <c r="P40">
        <v>69343.479557826402</v>
      </c>
      <c r="Q40">
        <v>46757.422317357799</v>
      </c>
      <c r="R40">
        <v>45925.5028392639</v>
      </c>
      <c r="S40">
        <v>65493.574061460902</v>
      </c>
      <c r="T40">
        <v>58240.438876974498</v>
      </c>
      <c r="U40">
        <v>91362.191311175004</v>
      </c>
      <c r="V40">
        <v>54715.7507541792</v>
      </c>
      <c r="W40">
        <v>23974.483730390399</v>
      </c>
      <c r="X40">
        <v>22531.064758449698</v>
      </c>
      <c r="Y40">
        <v>30740.173054400999</v>
      </c>
      <c r="Z40">
        <v>29993.336050169499</v>
      </c>
      <c r="AA40">
        <v>23659.770011229899</v>
      </c>
      <c r="AB40">
        <v>25376.177843398898</v>
      </c>
      <c r="AC40">
        <v>36555.4047371255</v>
      </c>
      <c r="AD40">
        <v>49828.1698668178</v>
      </c>
      <c r="AE40">
        <v>47378.894174962501</v>
      </c>
    </row>
    <row r="41" spans="1:31" x14ac:dyDescent="0.3">
      <c r="A41" t="s">
        <v>28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28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28</v>
      </c>
      <c r="B43" t="s">
        <v>282</v>
      </c>
      <c r="C43" t="s">
        <v>200</v>
      </c>
      <c r="D43" t="s">
        <v>283</v>
      </c>
      <c r="E43" t="s">
        <v>201</v>
      </c>
      <c r="G43">
        <v>27800.482517435899</v>
      </c>
      <c r="H43">
        <v>53196.800514928596</v>
      </c>
      <c r="I43">
        <v>34909.612293252198</v>
      </c>
      <c r="J43">
        <v>24524.182782808901</v>
      </c>
      <c r="K43">
        <v>26248.017840137301</v>
      </c>
      <c r="L43">
        <v>27802.706180166799</v>
      </c>
      <c r="M43">
        <v>83955.685361702403</v>
      </c>
      <c r="N43">
        <v>125631.589379874</v>
      </c>
      <c r="O43">
        <v>136356.51347984601</v>
      </c>
      <c r="P43">
        <v>135818.814465909</v>
      </c>
      <c r="Q43">
        <v>247855.96730899499</v>
      </c>
      <c r="R43">
        <v>131297.55316621499</v>
      </c>
      <c r="S43">
        <v>111050.406687856</v>
      </c>
      <c r="T43">
        <v>77096.549181694398</v>
      </c>
      <c r="U43">
        <v>105145.611891318</v>
      </c>
      <c r="V43">
        <v>128160.322869643</v>
      </c>
      <c r="W43">
        <v>112882.072389935</v>
      </c>
      <c r="X43">
        <v>129951.991786181</v>
      </c>
      <c r="Y43">
        <v>110271.683451597</v>
      </c>
      <c r="Z43">
        <v>123256.342254376</v>
      </c>
      <c r="AA43">
        <v>173977.05430987899</v>
      </c>
      <c r="AB43">
        <v>183401.430974168</v>
      </c>
      <c r="AC43">
        <v>196310.24199012699</v>
      </c>
      <c r="AD43">
        <v>205451.76891558399</v>
      </c>
      <c r="AE43">
        <v>155895.84979443799</v>
      </c>
    </row>
    <row r="44" spans="1:31" x14ac:dyDescent="0.3">
      <c r="A44" t="s">
        <v>28</v>
      </c>
      <c r="B44" t="s">
        <v>284</v>
      </c>
      <c r="C44" t="s">
        <v>200</v>
      </c>
      <c r="D44" t="s">
        <v>285</v>
      </c>
      <c r="E44" t="s">
        <v>201</v>
      </c>
      <c r="G44">
        <v>4479488.8574246904</v>
      </c>
      <c r="H44">
        <v>4831195.4405025505</v>
      </c>
      <c r="I44">
        <v>4475986.1392941801</v>
      </c>
      <c r="J44">
        <v>4685651.8738986803</v>
      </c>
      <c r="K44">
        <v>5041473.0616735099</v>
      </c>
      <c r="L44">
        <v>4254679.8349748896</v>
      </c>
      <c r="M44">
        <v>4164928.0034719198</v>
      </c>
      <c r="N44">
        <v>4437186.8401494296</v>
      </c>
      <c r="O44">
        <v>4512333.7597267302</v>
      </c>
      <c r="P44">
        <v>4787524.4947335003</v>
      </c>
      <c r="Q44">
        <v>5002027.7469585501</v>
      </c>
      <c r="R44">
        <v>4746886.7027018899</v>
      </c>
      <c r="S44">
        <v>4970280.5421396401</v>
      </c>
      <c r="T44">
        <v>3691017.6735380101</v>
      </c>
      <c r="U44">
        <v>4013578.2118172101</v>
      </c>
      <c r="V44">
        <v>4169968.6525376299</v>
      </c>
      <c r="W44">
        <v>4535689.8444534699</v>
      </c>
      <c r="X44">
        <v>4126239.6366471499</v>
      </c>
      <c r="Y44">
        <v>3942534.63722482</v>
      </c>
      <c r="Z44">
        <v>3712261.3948864699</v>
      </c>
      <c r="AA44">
        <v>3992115.6175218699</v>
      </c>
      <c r="AB44">
        <v>3945938.5901615098</v>
      </c>
      <c r="AC44">
        <v>3935061.3481584098</v>
      </c>
      <c r="AD44">
        <v>4259570.78327912</v>
      </c>
      <c r="AE44">
        <v>4136357.2676238301</v>
      </c>
    </row>
    <row r="45" spans="1:31" x14ac:dyDescent="0.3">
      <c r="A45" t="s">
        <v>28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28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28</v>
      </c>
      <c r="B47" t="s">
        <v>290</v>
      </c>
      <c r="C47" t="s">
        <v>200</v>
      </c>
      <c r="D47" t="s">
        <v>291</v>
      </c>
      <c r="E47" t="s">
        <v>201</v>
      </c>
      <c r="G47">
        <v>532511.60314361798</v>
      </c>
      <c r="H47">
        <v>559527.48632547003</v>
      </c>
      <c r="I47">
        <v>301236.91996839899</v>
      </c>
      <c r="J47">
        <v>474868.95674683299</v>
      </c>
      <c r="K47">
        <v>493609.79516207799</v>
      </c>
      <c r="L47">
        <v>255545.79295172601</v>
      </c>
      <c r="M47">
        <v>311266.69674797897</v>
      </c>
      <c r="N47">
        <v>263301.97197324497</v>
      </c>
      <c r="O47">
        <v>178239.61303370501</v>
      </c>
      <c r="P47">
        <v>154787.84093005201</v>
      </c>
      <c r="Q47">
        <v>101192.25804658901</v>
      </c>
      <c r="R47">
        <v>96136.466691509893</v>
      </c>
      <c r="S47">
        <v>107920.830491386</v>
      </c>
      <c r="T47">
        <v>154338.71881791801</v>
      </c>
      <c r="U47">
        <v>222859.27813816999</v>
      </c>
      <c r="V47">
        <v>148112.868995742</v>
      </c>
      <c r="W47">
        <v>71067.208090132001</v>
      </c>
      <c r="X47">
        <v>190474.34677306999</v>
      </c>
      <c r="Y47">
        <v>377756.51692016399</v>
      </c>
      <c r="Z47">
        <v>447271.34465232602</v>
      </c>
      <c r="AA47">
        <v>485487.30206270597</v>
      </c>
      <c r="AB47">
        <v>435227.36136891902</v>
      </c>
      <c r="AC47">
        <v>436474.88993770798</v>
      </c>
      <c r="AD47">
        <v>472728.27278670401</v>
      </c>
      <c r="AE47">
        <v>509788.31671208201</v>
      </c>
    </row>
    <row r="48" spans="1:31" x14ac:dyDescent="0.3">
      <c r="A48" t="s">
        <v>28</v>
      </c>
      <c r="B48" t="s">
        <v>292</v>
      </c>
      <c r="C48" t="s">
        <v>200</v>
      </c>
      <c r="D48" t="s">
        <v>293</v>
      </c>
      <c r="E48" t="s">
        <v>201</v>
      </c>
      <c r="G48">
        <v>605938.45018485805</v>
      </c>
      <c r="H48">
        <v>631098.91913053195</v>
      </c>
      <c r="I48">
        <v>364422.73841187602</v>
      </c>
      <c r="J48">
        <v>542141.275009442</v>
      </c>
      <c r="K48">
        <v>568894.69836061005</v>
      </c>
      <c r="L48">
        <v>321852.82215048501</v>
      </c>
      <c r="M48">
        <v>394330.93138770899</v>
      </c>
      <c r="N48">
        <v>360850.656217382</v>
      </c>
      <c r="O48">
        <v>296847.599407551</v>
      </c>
      <c r="P48">
        <v>281209.02937957499</v>
      </c>
      <c r="Q48">
        <v>208117.93844028999</v>
      </c>
      <c r="R48">
        <v>202689.16525749699</v>
      </c>
      <c r="S48">
        <v>237452.93656220799</v>
      </c>
      <c r="T48">
        <v>270411.220048861</v>
      </c>
      <c r="U48">
        <v>395833.98640106001</v>
      </c>
      <c r="V48">
        <v>327316.08742069203</v>
      </c>
      <c r="W48">
        <v>209686.531795724</v>
      </c>
      <c r="X48">
        <v>344442.14796302101</v>
      </c>
      <c r="Y48">
        <v>530756.95202022698</v>
      </c>
      <c r="Z48">
        <v>571948.50283949904</v>
      </c>
      <c r="AA48">
        <v>600005.40145246603</v>
      </c>
      <c r="AB48">
        <v>543689.04381994903</v>
      </c>
      <c r="AC48">
        <v>530750.66749517794</v>
      </c>
      <c r="AD48">
        <v>590323.11061544204</v>
      </c>
      <c r="AE48">
        <v>622460.62047382095</v>
      </c>
    </row>
    <row r="49" spans="1:31" x14ac:dyDescent="0.3">
      <c r="A49" t="s">
        <v>28</v>
      </c>
      <c r="B49" t="s">
        <v>294</v>
      </c>
      <c r="C49" t="s">
        <v>200</v>
      </c>
      <c r="D49" t="s">
        <v>295</v>
      </c>
      <c r="E49" t="s">
        <v>201</v>
      </c>
      <c r="G49">
        <v>62289.936793686597</v>
      </c>
      <c r="H49">
        <v>60280.583364606398</v>
      </c>
      <c r="I49">
        <v>52425.822254713603</v>
      </c>
      <c r="J49">
        <v>54911.2802300607</v>
      </c>
      <c r="K49">
        <v>58949.503381536997</v>
      </c>
      <c r="L49">
        <v>53537.930053111799</v>
      </c>
      <c r="M49">
        <v>63864.710044543703</v>
      </c>
      <c r="N49">
        <v>74062.196693298494</v>
      </c>
      <c r="O49">
        <v>87332.224172998205</v>
      </c>
      <c r="P49">
        <v>97108.987949269896</v>
      </c>
      <c r="Q49">
        <v>84457.457717627403</v>
      </c>
      <c r="R49">
        <v>90002.695787823104</v>
      </c>
      <c r="S49">
        <v>109264.968282514</v>
      </c>
      <c r="T49">
        <v>102305.506336951</v>
      </c>
      <c r="U49">
        <v>146435.73902683301</v>
      </c>
      <c r="V49">
        <v>148232.23604704501</v>
      </c>
      <c r="W49">
        <v>106345.463263631</v>
      </c>
      <c r="X49">
        <v>118105.925703423</v>
      </c>
      <c r="Y49">
        <v>114963.54416141599</v>
      </c>
      <c r="Z49">
        <v>93592.057502741402</v>
      </c>
      <c r="AA49">
        <v>78171.128356213201</v>
      </c>
      <c r="AB49">
        <v>74353.990268994196</v>
      </c>
      <c r="AC49">
        <v>64861.254393273797</v>
      </c>
      <c r="AD49">
        <v>83626.630185115297</v>
      </c>
      <c r="AE49">
        <v>87711.859914393397</v>
      </c>
    </row>
    <row r="50" spans="1:31" x14ac:dyDescent="0.3">
      <c r="A50" t="s">
        <v>28</v>
      </c>
      <c r="B50" t="s">
        <v>296</v>
      </c>
      <c r="C50" t="s">
        <v>200</v>
      </c>
      <c r="D50" t="s">
        <v>297</v>
      </c>
      <c r="E50" t="s">
        <v>201</v>
      </c>
      <c r="G50">
        <v>11136.9102475539</v>
      </c>
      <c r="H50">
        <v>11290.8494404555</v>
      </c>
      <c r="I50">
        <v>10759.9961887637</v>
      </c>
      <c r="J50">
        <v>12361.038032549201</v>
      </c>
      <c r="K50">
        <v>16335.399816994999</v>
      </c>
      <c r="L50">
        <v>12769.0991456476</v>
      </c>
      <c r="M50">
        <v>19199.524595185801</v>
      </c>
      <c r="N50">
        <v>23486.4875508392</v>
      </c>
      <c r="O50">
        <v>31275.762200847501</v>
      </c>
      <c r="P50">
        <v>29312.200500252999</v>
      </c>
      <c r="Q50">
        <v>22468.222676073099</v>
      </c>
      <c r="R50">
        <v>16550.0027781635</v>
      </c>
      <c r="S50">
        <v>20267.1377883073</v>
      </c>
      <c r="T50">
        <v>13766.994893990901</v>
      </c>
      <c r="U50">
        <v>26538.969236057499</v>
      </c>
      <c r="V50">
        <v>30970.9823779051</v>
      </c>
      <c r="W50">
        <v>32273.860441960602</v>
      </c>
      <c r="X50">
        <v>35861.875486527999</v>
      </c>
      <c r="Y50">
        <v>38036.890938646902</v>
      </c>
      <c r="Z50">
        <v>31085.100684431902</v>
      </c>
      <c r="AA50">
        <v>36346.971033546703</v>
      </c>
      <c r="AB50">
        <v>34107.692182036102</v>
      </c>
      <c r="AC50">
        <v>29414.523164196398</v>
      </c>
      <c r="AD50">
        <v>33968.207643622904</v>
      </c>
      <c r="AE50">
        <v>24960.443847345599</v>
      </c>
    </row>
    <row r="51" spans="1:31" x14ac:dyDescent="0.3">
      <c r="A51" t="s">
        <v>28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28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28</v>
      </c>
      <c r="B53" t="s">
        <v>302</v>
      </c>
      <c r="C53" t="s">
        <v>200</v>
      </c>
      <c r="D53" t="s">
        <v>303</v>
      </c>
      <c r="E53" t="s">
        <v>201</v>
      </c>
      <c r="G53">
        <v>32386.337133672099</v>
      </c>
      <c r="H53">
        <v>42168.227893992902</v>
      </c>
      <c r="I53">
        <v>33627.262590206003</v>
      </c>
      <c r="J53">
        <v>40046.439100147203</v>
      </c>
      <c r="K53">
        <v>58164.030412596301</v>
      </c>
      <c r="L53">
        <v>66162.984572243993</v>
      </c>
      <c r="M53">
        <v>56840.922201388501</v>
      </c>
      <c r="N53">
        <v>91102.435840756996</v>
      </c>
      <c r="O53">
        <v>94201.529952110504</v>
      </c>
      <c r="P53">
        <v>70789.926440358002</v>
      </c>
      <c r="Q53">
        <v>63426.285928536301</v>
      </c>
      <c r="R53">
        <v>33566.960732408501</v>
      </c>
      <c r="S53">
        <v>54396.769768237602</v>
      </c>
      <c r="T53">
        <v>27252.206579669299</v>
      </c>
      <c r="U53">
        <v>31476.367266876699</v>
      </c>
      <c r="V53">
        <v>30576.231251062902</v>
      </c>
      <c r="W53">
        <v>19329.950109744001</v>
      </c>
      <c r="X53">
        <v>23339.754539465401</v>
      </c>
      <c r="Y53">
        <v>24466.877040544299</v>
      </c>
      <c r="Z53">
        <v>26264.948880963599</v>
      </c>
      <c r="AA53">
        <v>24201.276250583502</v>
      </c>
      <c r="AB53">
        <v>22634.650462752099</v>
      </c>
      <c r="AC53">
        <v>37071.459113657897</v>
      </c>
      <c r="AD53">
        <v>33480.747769652298</v>
      </c>
      <c r="AE53">
        <v>12731.626034798899</v>
      </c>
    </row>
    <row r="54" spans="1:31" x14ac:dyDescent="0.3">
      <c r="A54" t="s">
        <v>28</v>
      </c>
      <c r="B54" t="s">
        <v>304</v>
      </c>
      <c r="C54" t="s">
        <v>200</v>
      </c>
      <c r="D54" t="s">
        <v>305</v>
      </c>
      <c r="E54" t="s">
        <v>201</v>
      </c>
      <c r="G54">
        <v>72899.272705297597</v>
      </c>
      <c r="H54">
        <v>97334.301782538503</v>
      </c>
      <c r="I54">
        <v>73486.303341899998</v>
      </c>
      <c r="J54">
        <v>103662.554755688</v>
      </c>
      <c r="K54">
        <v>148942.45671396999</v>
      </c>
      <c r="L54">
        <v>141144.729430601</v>
      </c>
      <c r="M54">
        <v>114432.18954265999</v>
      </c>
      <c r="N54">
        <v>177850.661658631</v>
      </c>
      <c r="O54">
        <v>205463.44835606299</v>
      </c>
      <c r="P54">
        <v>152891.202555155</v>
      </c>
      <c r="Q54">
        <v>133106.27202537601</v>
      </c>
      <c r="R54">
        <v>98846.573149108895</v>
      </c>
      <c r="S54">
        <v>146156.39153640001</v>
      </c>
      <c r="T54">
        <v>75445.696394700295</v>
      </c>
      <c r="U54">
        <v>101931.558128545</v>
      </c>
      <c r="V54">
        <v>94940.372348251898</v>
      </c>
      <c r="W54">
        <v>54356.512965871203</v>
      </c>
      <c r="X54">
        <v>80630.654417924001</v>
      </c>
      <c r="Y54">
        <v>71630.226051552207</v>
      </c>
      <c r="Z54">
        <v>78769.929336034402</v>
      </c>
      <c r="AA54">
        <v>72797.816957131203</v>
      </c>
      <c r="AB54">
        <v>79389.817051652193</v>
      </c>
      <c r="AC54">
        <v>116751.042010074</v>
      </c>
      <c r="AD54">
        <v>111295.258561526</v>
      </c>
      <c r="AE54">
        <v>90819.539147567804</v>
      </c>
    </row>
    <row r="55" spans="1:31" x14ac:dyDescent="0.3">
      <c r="A55" t="s">
        <v>28</v>
      </c>
      <c r="B55" t="s">
        <v>306</v>
      </c>
      <c r="C55" t="s">
        <v>200</v>
      </c>
      <c r="D55" t="s">
        <v>307</v>
      </c>
      <c r="E55" t="s">
        <v>201</v>
      </c>
      <c r="G55">
        <v>40512.935571625501</v>
      </c>
      <c r="H55">
        <v>55166.073888545601</v>
      </c>
      <c r="I55">
        <v>39859.040751694003</v>
      </c>
      <c r="J55">
        <v>63616.1156555411</v>
      </c>
      <c r="K55">
        <v>90778.4263013733</v>
      </c>
      <c r="L55">
        <v>74981.744858356702</v>
      </c>
      <c r="M55">
        <v>57591.267341271603</v>
      </c>
      <c r="N55">
        <v>86748.225817874001</v>
      </c>
      <c r="O55">
        <v>111261.918403952</v>
      </c>
      <c r="P55">
        <v>82101.276114796594</v>
      </c>
      <c r="Q55">
        <v>69679.986096839493</v>
      </c>
      <c r="R55">
        <v>65279.612416700496</v>
      </c>
      <c r="S55">
        <v>91759.621768162498</v>
      </c>
      <c r="T55">
        <v>48193.489815030996</v>
      </c>
      <c r="U55">
        <v>70455.190861668598</v>
      </c>
      <c r="V55">
        <v>64364.141097189</v>
      </c>
      <c r="W55">
        <v>35026.562856127202</v>
      </c>
      <c r="X55">
        <v>57290.8998784586</v>
      </c>
      <c r="Y55">
        <v>47163.3490110079</v>
      </c>
      <c r="Z55">
        <v>52504.9804550708</v>
      </c>
      <c r="AA55">
        <v>48596.540706547799</v>
      </c>
      <c r="AB55">
        <v>56755.166588900101</v>
      </c>
      <c r="AC55">
        <v>79679.582896416294</v>
      </c>
      <c r="AD55">
        <v>77814.510791874098</v>
      </c>
      <c r="AE55">
        <v>78087.913112769005</v>
      </c>
    </row>
    <row r="56" spans="1:31" x14ac:dyDescent="0.3">
      <c r="A56" t="s">
        <v>28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28</v>
      </c>
      <c r="B57" t="s">
        <v>310</v>
      </c>
      <c r="C57" t="s">
        <v>200</v>
      </c>
      <c r="D57" t="s">
        <v>311</v>
      </c>
      <c r="E57" t="s">
        <v>201</v>
      </c>
      <c r="G57">
        <v>5100698.0402477598</v>
      </c>
      <c r="H57">
        <v>5478074.2225055601</v>
      </c>
      <c r="I57">
        <v>4856836.1378699299</v>
      </c>
      <c r="J57">
        <v>5258848.7085804604</v>
      </c>
      <c r="K57">
        <v>5667420.3124615299</v>
      </c>
      <c r="L57">
        <v>4625359.4179656701</v>
      </c>
      <c r="M57">
        <v>4624768.8458149796</v>
      </c>
      <c r="N57">
        <v>4866751.7547024004</v>
      </c>
      <c r="O57">
        <v>4860221.36391732</v>
      </c>
      <c r="P57">
        <v>5138077.0036709001</v>
      </c>
      <c r="Q57">
        <v>5256903.1077161897</v>
      </c>
      <c r="R57">
        <v>4995501.3707986502</v>
      </c>
      <c r="S57">
        <v>5273227.0527633103</v>
      </c>
      <c r="T57">
        <v>4019669.3324638498</v>
      </c>
      <c r="U57">
        <v>4500774.3895294396</v>
      </c>
      <c r="V57">
        <v>4552000.4907125002</v>
      </c>
      <c r="W57">
        <v>4769350.8599795904</v>
      </c>
      <c r="X57">
        <v>4493212.84936863</v>
      </c>
      <c r="Y57">
        <v>4504031.7622994501</v>
      </c>
      <c r="Z57">
        <v>4314203.23377614</v>
      </c>
      <c r="AA57">
        <v>4615780.7889855597</v>
      </c>
      <c r="AB57">
        <v>4515003.8118248601</v>
      </c>
      <c r="AC57">
        <v>4502367.4203907102</v>
      </c>
      <c r="AD57">
        <v>4899722.0637613703</v>
      </c>
      <c r="AE57">
        <v>4806196.7822726099</v>
      </c>
    </row>
    <row r="58" spans="1:31" x14ac:dyDescent="0.3">
      <c r="A58" t="s">
        <v>28</v>
      </c>
      <c r="B58" t="s">
        <v>312</v>
      </c>
      <c r="C58" t="s">
        <v>200</v>
      </c>
      <c r="D58" t="s">
        <v>313</v>
      </c>
      <c r="E58" t="s">
        <v>201</v>
      </c>
      <c r="G58">
        <v>5100698.0402477598</v>
      </c>
      <c r="H58">
        <v>5478074.2225055601</v>
      </c>
      <c r="I58">
        <v>4856836.1378699299</v>
      </c>
      <c r="J58">
        <v>5258848.7085804604</v>
      </c>
      <c r="K58">
        <v>5667420.3124615299</v>
      </c>
      <c r="L58">
        <v>4625359.4179656701</v>
      </c>
      <c r="M58">
        <v>4624768.8458149796</v>
      </c>
      <c r="N58">
        <v>4866751.7547024004</v>
      </c>
      <c r="O58">
        <v>4860221.36391732</v>
      </c>
      <c r="P58">
        <v>5138077.0036709001</v>
      </c>
      <c r="Q58">
        <v>5256903.1077161897</v>
      </c>
      <c r="R58">
        <v>4995501.3707986502</v>
      </c>
      <c r="S58">
        <v>5273227.0527633103</v>
      </c>
      <c r="T58">
        <v>4019669.3324638498</v>
      </c>
      <c r="U58">
        <v>4500774.3895294396</v>
      </c>
      <c r="V58">
        <v>4552000.4907125002</v>
      </c>
      <c r="W58">
        <v>4769350.8599795904</v>
      </c>
      <c r="X58">
        <v>4493212.84936863</v>
      </c>
      <c r="Y58">
        <v>4504031.7622994501</v>
      </c>
      <c r="Z58">
        <v>4314203.23377614</v>
      </c>
      <c r="AA58">
        <v>4615780.7889855597</v>
      </c>
      <c r="AB58">
        <v>4515003.8118248601</v>
      </c>
      <c r="AC58">
        <v>4502367.4203907102</v>
      </c>
      <c r="AD58">
        <v>4899722.0637613703</v>
      </c>
      <c r="AE58">
        <v>4806196.7822726099</v>
      </c>
    </row>
    <row r="59" spans="1:31" x14ac:dyDescent="0.3">
      <c r="A59" t="s">
        <v>28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30</v>
      </c>
      <c r="B2" t="s">
        <v>197</v>
      </c>
      <c r="C2" t="s">
        <v>200</v>
      </c>
      <c r="D2" t="s">
        <v>198</v>
      </c>
      <c r="E2" t="s">
        <v>201</v>
      </c>
      <c r="G2">
        <v>75937.789642306598</v>
      </c>
      <c r="H2">
        <v>77522.645027495295</v>
      </c>
      <c r="I2">
        <v>87212.8509225749</v>
      </c>
      <c r="J2">
        <v>91498.243292480402</v>
      </c>
      <c r="K2">
        <v>84493.088698908497</v>
      </c>
      <c r="L2">
        <v>87410.542459039294</v>
      </c>
      <c r="M2">
        <v>91420.163714743103</v>
      </c>
      <c r="N2">
        <v>81028.583271286203</v>
      </c>
      <c r="O2">
        <v>70692.372678001993</v>
      </c>
      <c r="P2">
        <v>66432.423268615094</v>
      </c>
      <c r="Q2">
        <v>56045.760629971701</v>
      </c>
      <c r="R2">
        <v>54174.304196940902</v>
      </c>
      <c r="S2">
        <v>52212.6820332516</v>
      </c>
      <c r="T2">
        <v>53294.789104190997</v>
      </c>
      <c r="U2">
        <v>49990.558921709402</v>
      </c>
      <c r="V2">
        <v>46477.677403257898</v>
      </c>
      <c r="W2">
        <v>48906.840828554603</v>
      </c>
      <c r="X2">
        <v>49018.185499416701</v>
      </c>
      <c r="Y2">
        <v>45692.832759747696</v>
      </c>
      <c r="Z2">
        <v>46972.833137436799</v>
      </c>
      <c r="AA2">
        <v>46296.251635105502</v>
      </c>
      <c r="AB2">
        <v>51274.569593655098</v>
      </c>
      <c r="AC2">
        <v>46627.766718200503</v>
      </c>
      <c r="AD2">
        <v>46943.614886053598</v>
      </c>
      <c r="AE2">
        <v>43865.117482377696</v>
      </c>
      <c r="AF2">
        <v>48419.330428005</v>
      </c>
    </row>
    <row r="3" spans="1:32" x14ac:dyDescent="0.3">
      <c r="A3" t="s">
        <v>30</v>
      </c>
      <c r="B3" t="s">
        <v>202</v>
      </c>
      <c r="C3" t="s">
        <v>200</v>
      </c>
      <c r="D3" t="s">
        <v>203</v>
      </c>
      <c r="E3" t="s">
        <v>201</v>
      </c>
      <c r="G3">
        <v>2207.2430347839099</v>
      </c>
      <c r="H3">
        <v>2440.22685000502</v>
      </c>
      <c r="I3">
        <v>2545.0615146800701</v>
      </c>
      <c r="J3">
        <v>2782.7999932088001</v>
      </c>
      <c r="K3">
        <v>2993.41353360328</v>
      </c>
      <c r="L3">
        <v>3345.3338817477102</v>
      </c>
      <c r="M3">
        <v>3253.3364820680799</v>
      </c>
      <c r="N3">
        <v>3122.4507990310199</v>
      </c>
      <c r="O3">
        <v>3019.3750014682901</v>
      </c>
      <c r="P3">
        <v>3108.4286562744901</v>
      </c>
      <c r="Q3">
        <v>3461.8883107408401</v>
      </c>
      <c r="R3">
        <v>3575.0773419965499</v>
      </c>
      <c r="S3">
        <v>3657.4525492446901</v>
      </c>
      <c r="T3">
        <v>3387.7325158979902</v>
      </c>
      <c r="U3">
        <v>3335.2245767102399</v>
      </c>
      <c r="V3">
        <v>3534.19132341867</v>
      </c>
      <c r="W3">
        <v>3618.5687159859099</v>
      </c>
      <c r="X3">
        <v>3818.4953163509399</v>
      </c>
      <c r="Y3">
        <v>3824.12704818766</v>
      </c>
      <c r="Z3">
        <v>2484.1994382022499</v>
      </c>
      <c r="AA3">
        <v>2458.4924927196398</v>
      </c>
      <c r="AB3">
        <v>2478.8612557609399</v>
      </c>
      <c r="AC3">
        <v>2462.6824641255198</v>
      </c>
      <c r="AD3">
        <v>2572.5044252400398</v>
      </c>
      <c r="AE3">
        <v>2460.8773203065298</v>
      </c>
      <c r="AF3">
        <v>2584.2862355185198</v>
      </c>
    </row>
    <row r="4" spans="1:32" x14ac:dyDescent="0.3">
      <c r="A4" t="s">
        <v>30</v>
      </c>
      <c r="B4" t="s">
        <v>204</v>
      </c>
      <c r="C4" t="s">
        <v>200</v>
      </c>
      <c r="D4" t="s">
        <v>205</v>
      </c>
      <c r="E4" t="s">
        <v>201</v>
      </c>
      <c r="G4">
        <v>1253413.0560747101</v>
      </c>
      <c r="H4">
        <v>1447347.3492749799</v>
      </c>
      <c r="I4">
        <v>1708323.5982393101</v>
      </c>
      <c r="J4">
        <v>1975390.45232407</v>
      </c>
      <c r="K4">
        <v>2231889.1306566</v>
      </c>
      <c r="L4">
        <v>2468957.7784827901</v>
      </c>
      <c r="M4">
        <v>2580810.8311645598</v>
      </c>
      <c r="N4">
        <v>2624523.97827888</v>
      </c>
      <c r="O4">
        <v>2579351.4179199701</v>
      </c>
      <c r="P4">
        <v>2750558.2732343702</v>
      </c>
      <c r="Q4">
        <v>2788600.4898480498</v>
      </c>
      <c r="R4">
        <v>2804250.9439805201</v>
      </c>
      <c r="S4">
        <v>2804178.7545127901</v>
      </c>
      <c r="T4">
        <v>2485877.0567435599</v>
      </c>
      <c r="U4">
        <v>2375690.57273285</v>
      </c>
      <c r="V4">
        <v>2313885.5478886701</v>
      </c>
      <c r="W4">
        <v>2407855.93309562</v>
      </c>
      <c r="X4">
        <v>2465843.59389405</v>
      </c>
      <c r="Y4">
        <v>2433027.2935036402</v>
      </c>
      <c r="Z4">
        <v>2433621.1376364701</v>
      </c>
      <c r="AA4">
        <v>2407355.84887107</v>
      </c>
      <c r="AB4">
        <v>2397752.91547343</v>
      </c>
      <c r="AC4">
        <v>2359348.3079278502</v>
      </c>
      <c r="AD4">
        <v>2480784.7482344201</v>
      </c>
      <c r="AE4">
        <v>2358701.6939693699</v>
      </c>
      <c r="AF4">
        <v>2438969.83258382</v>
      </c>
    </row>
    <row r="5" spans="1:32" x14ac:dyDescent="0.3">
      <c r="A5" t="s">
        <v>30</v>
      </c>
      <c r="B5" t="s">
        <v>206</v>
      </c>
      <c r="C5" t="s">
        <v>200</v>
      </c>
      <c r="D5" t="s">
        <v>207</v>
      </c>
      <c r="E5" t="s">
        <v>201</v>
      </c>
      <c r="G5">
        <v>59093.915793893299</v>
      </c>
      <c r="H5">
        <v>69985.706059120101</v>
      </c>
      <c r="I5">
        <v>81344.081486470604</v>
      </c>
      <c r="J5">
        <v>95310.899769389202</v>
      </c>
      <c r="K5">
        <v>108960.252624157</v>
      </c>
      <c r="L5">
        <v>122053.99980679499</v>
      </c>
      <c r="M5">
        <v>124236.786908975</v>
      </c>
      <c r="N5">
        <v>125314.35873340401</v>
      </c>
      <c r="O5">
        <v>123693.729225811</v>
      </c>
      <c r="P5">
        <v>133963.247897219</v>
      </c>
      <c r="Q5">
        <v>140750.48760427401</v>
      </c>
      <c r="R5">
        <v>144889.94005579801</v>
      </c>
      <c r="S5">
        <v>146495.802108573</v>
      </c>
      <c r="T5">
        <v>132326.88524219699</v>
      </c>
      <c r="U5">
        <v>127951.34285298501</v>
      </c>
      <c r="V5">
        <v>129654.333120978</v>
      </c>
      <c r="W5">
        <v>132881.88451481599</v>
      </c>
      <c r="X5">
        <v>135154.63685505299</v>
      </c>
      <c r="Y5">
        <v>135217.21024330801</v>
      </c>
      <c r="Z5">
        <v>113180.126402507</v>
      </c>
      <c r="AA5">
        <v>112008.917968307</v>
      </c>
      <c r="AB5">
        <v>111846.219859933</v>
      </c>
      <c r="AC5">
        <v>111313.247378473</v>
      </c>
      <c r="AD5">
        <v>117345.77878210301</v>
      </c>
      <c r="AE5">
        <v>111723.830342901</v>
      </c>
      <c r="AF5">
        <v>116392.27622376999</v>
      </c>
    </row>
    <row r="6" spans="1:32" x14ac:dyDescent="0.3">
      <c r="A6" t="s">
        <v>30</v>
      </c>
      <c r="B6" t="s">
        <v>208</v>
      </c>
      <c r="C6" t="s">
        <v>200</v>
      </c>
      <c r="D6" t="s">
        <v>209</v>
      </c>
      <c r="E6" t="s">
        <v>201</v>
      </c>
      <c r="G6">
        <v>23789.1525308337</v>
      </c>
      <c r="H6">
        <v>26362.642712760498</v>
      </c>
      <c r="I6">
        <v>28630.309770821601</v>
      </c>
      <c r="J6">
        <v>32056.468698950401</v>
      </c>
      <c r="K6">
        <v>33901.403285700399</v>
      </c>
      <c r="L6">
        <v>37586.778584456602</v>
      </c>
      <c r="M6">
        <v>37258.752318986997</v>
      </c>
      <c r="N6">
        <v>35976.234554754301</v>
      </c>
      <c r="O6">
        <v>35066.681574281101</v>
      </c>
      <c r="P6">
        <v>37876.490362422701</v>
      </c>
      <c r="Q6">
        <v>38708.337373895803</v>
      </c>
      <c r="R6">
        <v>40028.801428772298</v>
      </c>
      <c r="S6">
        <v>40428.701187913102</v>
      </c>
      <c r="T6">
        <v>35448.644676265598</v>
      </c>
      <c r="U6">
        <v>33529.764480831996</v>
      </c>
      <c r="V6">
        <v>34531.880862259997</v>
      </c>
      <c r="W6">
        <v>33975.115335838498</v>
      </c>
      <c r="X6">
        <v>33471.514307339399</v>
      </c>
      <c r="Y6">
        <v>32644.482618066701</v>
      </c>
      <c r="Z6">
        <v>24562.647829547001</v>
      </c>
      <c r="AA6">
        <v>24123.1636215447</v>
      </c>
      <c r="AB6">
        <v>24215.593094995598</v>
      </c>
      <c r="AC6">
        <v>24101.651073761401</v>
      </c>
      <c r="AD6">
        <v>25401.3567162543</v>
      </c>
      <c r="AE6">
        <v>24097.901993325399</v>
      </c>
      <c r="AF6">
        <v>24619.106730953299</v>
      </c>
    </row>
    <row r="7" spans="1:32" x14ac:dyDescent="0.3">
      <c r="A7" t="s">
        <v>30</v>
      </c>
      <c r="B7" t="s">
        <v>210</v>
      </c>
      <c r="C7" t="s">
        <v>200</v>
      </c>
      <c r="D7" t="s">
        <v>211</v>
      </c>
      <c r="E7" t="s">
        <v>201</v>
      </c>
      <c r="G7">
        <v>60628.492263471897</v>
      </c>
      <c r="H7">
        <v>69211.364039306005</v>
      </c>
      <c r="I7">
        <v>78502.039049859799</v>
      </c>
      <c r="J7">
        <v>89713.782228539596</v>
      </c>
      <c r="K7">
        <v>98276.289383623502</v>
      </c>
      <c r="L7">
        <v>108557.872739324</v>
      </c>
      <c r="M7">
        <v>115775.292338036</v>
      </c>
      <c r="N7">
        <v>120638.984501838</v>
      </c>
      <c r="O7">
        <v>118540.475619081</v>
      </c>
      <c r="P7">
        <v>124505.814541295</v>
      </c>
      <c r="Q7">
        <v>125029.764139876</v>
      </c>
      <c r="R7">
        <v>123240.84584079099</v>
      </c>
      <c r="S7">
        <v>122332.774431183</v>
      </c>
      <c r="T7">
        <v>109868.07915418901</v>
      </c>
      <c r="U7">
        <v>105416.65463314801</v>
      </c>
      <c r="V7">
        <v>96995.382372529595</v>
      </c>
      <c r="W7">
        <v>98659.816152431798</v>
      </c>
      <c r="X7">
        <v>101631.984829359</v>
      </c>
      <c r="Y7">
        <v>97879.056009698805</v>
      </c>
      <c r="Z7">
        <v>68028.48132875</v>
      </c>
      <c r="AA7">
        <v>67212.617269556402</v>
      </c>
      <c r="AB7">
        <v>66215.044951834207</v>
      </c>
      <c r="AC7">
        <v>64109.426505819101</v>
      </c>
      <c r="AD7">
        <v>67466.642363023901</v>
      </c>
      <c r="AE7">
        <v>63454.670266000998</v>
      </c>
      <c r="AF7">
        <v>64272.148526781602</v>
      </c>
    </row>
    <row r="8" spans="1:32" x14ac:dyDescent="0.3">
      <c r="A8" t="s">
        <v>30</v>
      </c>
      <c r="B8" t="s">
        <v>212</v>
      </c>
      <c r="C8" t="s">
        <v>200</v>
      </c>
      <c r="D8" t="s">
        <v>213</v>
      </c>
      <c r="E8" t="s">
        <v>201</v>
      </c>
      <c r="G8">
        <v>24881.6487557459</v>
      </c>
      <c r="H8">
        <v>31430.121828064701</v>
      </c>
      <c r="I8">
        <v>37686.487813531799</v>
      </c>
      <c r="J8">
        <v>46214.357030074803</v>
      </c>
      <c r="K8">
        <v>54879.248116060196</v>
      </c>
      <c r="L8">
        <v>62750.353721267602</v>
      </c>
      <c r="M8">
        <v>63745.061695521501</v>
      </c>
      <c r="N8">
        <v>63802.077993533901</v>
      </c>
      <c r="O8">
        <v>63406.875030834097</v>
      </c>
      <c r="P8">
        <v>69688.965035831206</v>
      </c>
      <c r="Q8">
        <v>72798.565620150199</v>
      </c>
      <c r="R8">
        <v>74083.547142484094</v>
      </c>
      <c r="S8">
        <v>73643.301329386202</v>
      </c>
      <c r="T8">
        <v>65085.527729676498</v>
      </c>
      <c r="U8">
        <v>60135.109792199801</v>
      </c>
      <c r="V8">
        <v>60586.136972891603</v>
      </c>
      <c r="W8">
        <v>61415.152374094097</v>
      </c>
      <c r="X8">
        <v>62201.278968979801</v>
      </c>
      <c r="Y8">
        <v>62754.905406156402</v>
      </c>
      <c r="Z8">
        <v>21165.379213483098</v>
      </c>
      <c r="AA8">
        <v>20946.356037971302</v>
      </c>
      <c r="AB8">
        <v>20921.588998622301</v>
      </c>
      <c r="AC8">
        <v>20883.547295784399</v>
      </c>
      <c r="AD8">
        <v>22064.172570327999</v>
      </c>
      <c r="AE8">
        <v>21065.109861823901</v>
      </c>
      <c r="AF8">
        <v>21966.4330019074</v>
      </c>
    </row>
    <row r="9" spans="1:32" x14ac:dyDescent="0.3">
      <c r="A9" t="s">
        <v>30</v>
      </c>
      <c r="B9" t="s">
        <v>214</v>
      </c>
      <c r="C9" t="s">
        <v>200</v>
      </c>
      <c r="D9" t="s">
        <v>215</v>
      </c>
      <c r="E9" t="s">
        <v>201</v>
      </c>
      <c r="G9">
        <v>101610.811723705</v>
      </c>
      <c r="H9">
        <v>118108.343124365</v>
      </c>
      <c r="I9">
        <v>130876.296523975</v>
      </c>
      <c r="J9">
        <v>149787.238993518</v>
      </c>
      <c r="K9">
        <v>159128.77281508801</v>
      </c>
      <c r="L9">
        <v>183228.47036265</v>
      </c>
      <c r="M9">
        <v>187854.06853765799</v>
      </c>
      <c r="N9">
        <v>191581.89878063399</v>
      </c>
      <c r="O9">
        <v>193414.227398663</v>
      </c>
      <c r="P9">
        <v>214927.92437891199</v>
      </c>
      <c r="Q9">
        <v>218353.43582427801</v>
      </c>
      <c r="R9">
        <v>232074.440844325</v>
      </c>
      <c r="S9">
        <v>228758.79012236299</v>
      </c>
      <c r="T9">
        <v>189103.05216288401</v>
      </c>
      <c r="U9">
        <v>171955.310267266</v>
      </c>
      <c r="V9">
        <v>175541.201083497</v>
      </c>
      <c r="W9">
        <v>180826.28138605901</v>
      </c>
      <c r="X9">
        <v>185339.85743460999</v>
      </c>
      <c r="Y9">
        <v>189504.00769848199</v>
      </c>
      <c r="Z9">
        <v>109694.825999933</v>
      </c>
      <c r="AA9">
        <v>107462.438824417</v>
      </c>
      <c r="AB9">
        <v>108221.3295815</v>
      </c>
      <c r="AC9">
        <v>107331.33858658301</v>
      </c>
      <c r="AD9">
        <v>116302.20905499801</v>
      </c>
      <c r="AE9">
        <v>106768.119030652</v>
      </c>
      <c r="AF9">
        <v>112674.352787526</v>
      </c>
    </row>
    <row r="10" spans="1:32" x14ac:dyDescent="0.3">
      <c r="A10" t="s">
        <v>30</v>
      </c>
      <c r="B10" t="s">
        <v>216</v>
      </c>
      <c r="C10" t="s">
        <v>200</v>
      </c>
      <c r="D10" t="s">
        <v>217</v>
      </c>
      <c r="E10" t="s">
        <v>201</v>
      </c>
      <c r="G10">
        <v>158111.38633054099</v>
      </c>
      <c r="H10">
        <v>190345.375481511</v>
      </c>
      <c r="I10">
        <v>220682.98146389701</v>
      </c>
      <c r="J10">
        <v>260061.693910398</v>
      </c>
      <c r="K10">
        <v>299737.65830579901</v>
      </c>
      <c r="L10">
        <v>339747.23136420298</v>
      </c>
      <c r="M10">
        <v>346594.49251197098</v>
      </c>
      <c r="N10">
        <v>347894.25145150302</v>
      </c>
      <c r="O10">
        <v>344720.15503185999</v>
      </c>
      <c r="P10">
        <v>376226.08164831501</v>
      </c>
      <c r="Q10">
        <v>392022.06515928602</v>
      </c>
      <c r="R10">
        <v>397408.22252059402</v>
      </c>
      <c r="S10">
        <v>394435.22178452899</v>
      </c>
      <c r="T10">
        <v>349420.18986933201</v>
      </c>
      <c r="U10">
        <v>324278.23666100902</v>
      </c>
      <c r="V10">
        <v>324214.57753214199</v>
      </c>
      <c r="W10">
        <v>331341.06398057798</v>
      </c>
      <c r="X10">
        <v>337475.75978741999</v>
      </c>
      <c r="Y10">
        <v>339883.62544290599</v>
      </c>
      <c r="Z10">
        <v>194696.95229340199</v>
      </c>
      <c r="AA10">
        <v>192686.74920938001</v>
      </c>
      <c r="AB10">
        <v>192516.97762638101</v>
      </c>
      <c r="AC10">
        <v>191818.12862132301</v>
      </c>
      <c r="AD10">
        <v>202438.48407332</v>
      </c>
      <c r="AE10">
        <v>192650.221078217</v>
      </c>
      <c r="AF10">
        <v>201476.587874822</v>
      </c>
    </row>
    <row r="11" spans="1:32" x14ac:dyDescent="0.3">
      <c r="A11" t="s">
        <v>30</v>
      </c>
      <c r="B11" t="s">
        <v>218</v>
      </c>
      <c r="C11" t="s">
        <v>200</v>
      </c>
      <c r="D11" t="s">
        <v>219</v>
      </c>
      <c r="E11" t="s">
        <v>201</v>
      </c>
      <c r="G11">
        <v>56500.574606836199</v>
      </c>
      <c r="H11">
        <v>72237.032357145305</v>
      </c>
      <c r="I11">
        <v>89806.684939921703</v>
      </c>
      <c r="J11">
        <v>110274.45491688</v>
      </c>
      <c r="K11">
        <v>140608.88549071099</v>
      </c>
      <c r="L11">
        <v>156518.76100155301</v>
      </c>
      <c r="M11">
        <v>158740.42397431299</v>
      </c>
      <c r="N11">
        <v>156312.35267086799</v>
      </c>
      <c r="O11">
        <v>151305.92763319699</v>
      </c>
      <c r="P11">
        <v>161298.15726940299</v>
      </c>
      <c r="Q11">
        <v>173668.62933500801</v>
      </c>
      <c r="R11">
        <v>165333.78167627001</v>
      </c>
      <c r="S11">
        <v>165676.431662166</v>
      </c>
      <c r="T11">
        <v>160317.137706448</v>
      </c>
      <c r="U11">
        <v>152322.92639374299</v>
      </c>
      <c r="V11">
        <v>148673.376448644</v>
      </c>
      <c r="W11">
        <v>150514.782594519</v>
      </c>
      <c r="X11">
        <v>152135.90235280999</v>
      </c>
      <c r="Y11">
        <v>150379.617744424</v>
      </c>
      <c r="Z11">
        <v>85002.126293469104</v>
      </c>
      <c r="AA11">
        <v>85224.310384963101</v>
      </c>
      <c r="AB11">
        <v>84295.648044881105</v>
      </c>
      <c r="AC11">
        <v>84486.790034739795</v>
      </c>
      <c r="AD11">
        <v>86136.275018321496</v>
      </c>
      <c r="AE11">
        <v>85882.102047564404</v>
      </c>
      <c r="AF11">
        <v>88802.235087295499</v>
      </c>
    </row>
    <row r="12" spans="1:32" x14ac:dyDescent="0.3">
      <c r="A12" t="s">
        <v>30</v>
      </c>
      <c r="B12" t="s">
        <v>220</v>
      </c>
      <c r="C12" t="s">
        <v>200</v>
      </c>
      <c r="D12" t="s">
        <v>221</v>
      </c>
      <c r="E12" t="s">
        <v>201</v>
      </c>
      <c r="G12">
        <v>41609.547753432802</v>
      </c>
      <c r="H12">
        <v>47872.969873948503</v>
      </c>
      <c r="I12">
        <v>53934.404758119897</v>
      </c>
      <c r="J12">
        <v>63109.9990935768</v>
      </c>
      <c r="K12">
        <v>71901.400468016407</v>
      </c>
      <c r="L12">
        <v>79875.777805072605</v>
      </c>
      <c r="M12">
        <v>78786.245931199504</v>
      </c>
      <c r="N12">
        <v>79108.361120829606</v>
      </c>
      <c r="O12">
        <v>79993.508059605403</v>
      </c>
      <c r="P12">
        <v>82173.737224007695</v>
      </c>
      <c r="Q12">
        <v>85856.485610047195</v>
      </c>
      <c r="R12">
        <v>90233.348965880505</v>
      </c>
      <c r="S12">
        <v>87961.871829731899</v>
      </c>
      <c r="T12">
        <v>79039.777174736999</v>
      </c>
      <c r="U12">
        <v>75426.151741607304</v>
      </c>
      <c r="V12">
        <v>76736.241870626603</v>
      </c>
      <c r="W12">
        <v>78822.861190185504</v>
      </c>
      <c r="X12">
        <v>80878.905530479606</v>
      </c>
      <c r="Y12">
        <v>83244.332602758994</v>
      </c>
      <c r="Z12">
        <v>77422.0793183848</v>
      </c>
      <c r="AA12">
        <v>76617.730368803997</v>
      </c>
      <c r="AB12">
        <v>77770.091222651099</v>
      </c>
      <c r="AC12">
        <v>77551.562140017006</v>
      </c>
      <c r="AD12">
        <v>81088.742949465799</v>
      </c>
      <c r="AE12">
        <v>77747.164971988794</v>
      </c>
      <c r="AF12">
        <v>81973.575767070404</v>
      </c>
    </row>
    <row r="13" spans="1:32" x14ac:dyDescent="0.3">
      <c r="A13" t="s">
        <v>30</v>
      </c>
      <c r="B13" t="s">
        <v>222</v>
      </c>
      <c r="C13" t="s">
        <v>200</v>
      </c>
      <c r="D13" t="s">
        <v>223</v>
      </c>
      <c r="E13" t="s">
        <v>201</v>
      </c>
      <c r="G13">
        <v>79552.319875843503</v>
      </c>
      <c r="H13">
        <v>87008.607294265501</v>
      </c>
      <c r="I13">
        <v>100287.467296136</v>
      </c>
      <c r="J13">
        <v>109486.18906018299</v>
      </c>
      <c r="K13">
        <v>121269.538649151</v>
      </c>
      <c r="L13">
        <v>127883.245042571</v>
      </c>
      <c r="M13">
        <v>137947.49025798301</v>
      </c>
      <c r="N13">
        <v>133053.107588149</v>
      </c>
      <c r="O13">
        <v>135417.682697974</v>
      </c>
      <c r="P13">
        <v>144752.40125403501</v>
      </c>
      <c r="Q13">
        <v>145410.83019167499</v>
      </c>
      <c r="R13">
        <v>143391.18210825199</v>
      </c>
      <c r="S13">
        <v>148294.39460791799</v>
      </c>
      <c r="T13">
        <v>135780.36943722799</v>
      </c>
      <c r="U13">
        <v>128162.057847274</v>
      </c>
      <c r="V13">
        <v>122645.582861116</v>
      </c>
      <c r="W13">
        <v>130031.77493539199</v>
      </c>
      <c r="X13">
        <v>133188.46223767599</v>
      </c>
      <c r="Y13">
        <v>130285.879385284</v>
      </c>
      <c r="Z13">
        <v>209836.03710261601</v>
      </c>
      <c r="AA13">
        <v>205879.67861445699</v>
      </c>
      <c r="AB13">
        <v>204888.98785901201</v>
      </c>
      <c r="AC13">
        <v>198464.996407314</v>
      </c>
      <c r="AD13">
        <v>213845.644178099</v>
      </c>
      <c r="AE13">
        <v>203395.779873805</v>
      </c>
      <c r="AF13">
        <v>211461.426153204</v>
      </c>
    </row>
    <row r="14" spans="1:32" x14ac:dyDescent="0.3">
      <c r="A14" t="s">
        <v>30</v>
      </c>
      <c r="B14" t="s">
        <v>224</v>
      </c>
      <c r="C14" t="s">
        <v>200</v>
      </c>
      <c r="D14" t="s">
        <v>225</v>
      </c>
      <c r="E14" t="s">
        <v>201</v>
      </c>
      <c r="G14">
        <v>143287.37342740601</v>
      </c>
      <c r="H14">
        <v>140872.13003223101</v>
      </c>
      <c r="I14">
        <v>181130.5676983</v>
      </c>
      <c r="J14">
        <v>194138.535345312</v>
      </c>
      <c r="K14">
        <v>201393.60015511999</v>
      </c>
      <c r="L14">
        <v>193217.80647768499</v>
      </c>
      <c r="M14">
        <v>225974.37620093301</v>
      </c>
      <c r="N14">
        <v>242968.629023102</v>
      </c>
      <c r="O14">
        <v>216901.20342102001</v>
      </c>
      <c r="P14">
        <v>200689.999616819</v>
      </c>
      <c r="Q14">
        <v>184494.893659953</v>
      </c>
      <c r="R14">
        <v>173855.49091689201</v>
      </c>
      <c r="S14">
        <v>182631.096555431</v>
      </c>
      <c r="T14">
        <v>162697.08685133199</v>
      </c>
      <c r="U14">
        <v>183711.821676797</v>
      </c>
      <c r="V14">
        <v>148546.04926438601</v>
      </c>
      <c r="W14">
        <v>166278.35425789899</v>
      </c>
      <c r="X14">
        <v>173451.41318780099</v>
      </c>
      <c r="Y14">
        <v>157844.107133727</v>
      </c>
      <c r="Z14">
        <v>188822.44724148899</v>
      </c>
      <c r="AA14">
        <v>193183.207778151</v>
      </c>
      <c r="AB14">
        <v>191819.471445061</v>
      </c>
      <c r="AC14">
        <v>175134.36599526499</v>
      </c>
      <c r="AD14">
        <v>178332.18076034501</v>
      </c>
      <c r="AE14">
        <v>168146.94753842099</v>
      </c>
      <c r="AF14">
        <v>164063.17764582901</v>
      </c>
    </row>
    <row r="15" spans="1:32" x14ac:dyDescent="0.3">
      <c r="A15" t="s">
        <v>30</v>
      </c>
      <c r="B15" t="s">
        <v>226</v>
      </c>
      <c r="C15" t="s">
        <v>200</v>
      </c>
      <c r="D15" t="s">
        <v>227</v>
      </c>
      <c r="E15" t="s">
        <v>201</v>
      </c>
      <c r="G15">
        <v>560155.31931600801</v>
      </c>
      <c r="H15">
        <v>646487.13335327199</v>
      </c>
      <c r="I15">
        <v>781765.08516279596</v>
      </c>
      <c r="J15">
        <v>911206.46216679399</v>
      </c>
      <c r="K15">
        <v>1035258.83016587</v>
      </c>
      <c r="L15">
        <v>1134473.11229771</v>
      </c>
      <c r="M15">
        <v>1194756.98050177</v>
      </c>
      <c r="N15">
        <v>1218734.5037203</v>
      </c>
      <c r="O15">
        <v>1183705.07889117</v>
      </c>
      <c r="P15">
        <v>1247929.6411049101</v>
      </c>
      <c r="Q15">
        <v>1264109.49113714</v>
      </c>
      <c r="R15">
        <v>1266736.7728254399</v>
      </c>
      <c r="S15">
        <v>1269586.45416339</v>
      </c>
      <c r="T15">
        <v>1121322.7302893701</v>
      </c>
      <c r="U15">
        <v>1079876.5586977</v>
      </c>
      <c r="V15">
        <v>1041181.80066499</v>
      </c>
      <c r="W15">
        <v>1085495.3239149801</v>
      </c>
      <c r="X15">
        <v>1109786.6594445901</v>
      </c>
      <c r="Y15">
        <v>1088381.6888584101</v>
      </c>
      <c r="Z15">
        <v>1092474.8348819399</v>
      </c>
      <c r="AA15">
        <v>1088172.81482781</v>
      </c>
      <c r="AB15">
        <v>1083416.28791715</v>
      </c>
      <c r="AC15">
        <v>1066231.38881444</v>
      </c>
      <c r="AD15">
        <v>1116405.81367191</v>
      </c>
      <c r="AE15">
        <v>1060953.2393456299</v>
      </c>
      <c r="AF15">
        <v>1094903.2005547101</v>
      </c>
    </row>
    <row r="16" spans="1:32" x14ac:dyDescent="0.3">
      <c r="A16" t="s">
        <v>30</v>
      </c>
      <c r="B16" t="s">
        <v>228</v>
      </c>
      <c r="C16" t="s">
        <v>200</v>
      </c>
      <c r="D16" t="s">
        <v>229</v>
      </c>
      <c r="E16" t="s">
        <v>201</v>
      </c>
      <c r="G16">
        <v>416867.94588860101</v>
      </c>
      <c r="H16">
        <v>505615.003321041</v>
      </c>
      <c r="I16">
        <v>600634.51746449596</v>
      </c>
      <c r="J16">
        <v>717067.92682148295</v>
      </c>
      <c r="K16">
        <v>833865.23001075396</v>
      </c>
      <c r="L16">
        <v>941255.30582002795</v>
      </c>
      <c r="M16">
        <v>968782.60430083703</v>
      </c>
      <c r="N16">
        <v>975765.87469719502</v>
      </c>
      <c r="O16">
        <v>966803.875470147</v>
      </c>
      <c r="P16">
        <v>1047239.64148809</v>
      </c>
      <c r="Q16">
        <v>1079614.59747719</v>
      </c>
      <c r="R16">
        <v>1092881.2819085501</v>
      </c>
      <c r="S16">
        <v>1086955.35760796</v>
      </c>
      <c r="T16">
        <v>958625.64343804203</v>
      </c>
      <c r="U16">
        <v>896164.73702090001</v>
      </c>
      <c r="V16">
        <v>892635.75140060205</v>
      </c>
      <c r="W16">
        <v>919216.96965708095</v>
      </c>
      <c r="X16">
        <v>936335.24625679199</v>
      </c>
      <c r="Y16">
        <v>930537.58172468201</v>
      </c>
      <c r="Z16">
        <v>903652.38764045003</v>
      </c>
      <c r="AA16">
        <v>894989.60704965796</v>
      </c>
      <c r="AB16">
        <v>891596.81647209404</v>
      </c>
      <c r="AC16">
        <v>891097.02281917701</v>
      </c>
      <c r="AD16">
        <v>938073.63291156897</v>
      </c>
      <c r="AE16">
        <v>892806.29180720996</v>
      </c>
      <c r="AF16">
        <v>930840.02290888096</v>
      </c>
    </row>
    <row r="17" spans="1:32" x14ac:dyDescent="0.3">
      <c r="A17" t="s">
        <v>30</v>
      </c>
      <c r="B17" t="s">
        <v>230</v>
      </c>
      <c r="C17" t="s">
        <v>200</v>
      </c>
      <c r="D17" t="s">
        <v>231</v>
      </c>
      <c r="E17" t="s">
        <v>201</v>
      </c>
      <c r="G17">
        <v>86978.961036989902</v>
      </c>
      <c r="H17">
        <v>98139.743682287793</v>
      </c>
      <c r="I17">
        <v>114230.515519095</v>
      </c>
      <c r="J17">
        <v>129949.353445527</v>
      </c>
      <c r="K17">
        <v>139866.16423782299</v>
      </c>
      <c r="L17">
        <v>164572.57513183</v>
      </c>
      <c r="M17">
        <v>179113.72327443401</v>
      </c>
      <c r="N17">
        <v>202028.12239907499</v>
      </c>
      <c r="O17">
        <v>210123.03799864001</v>
      </c>
      <c r="P17">
        <v>233581.377650437</v>
      </c>
      <c r="Q17">
        <v>221901.55986977299</v>
      </c>
      <c r="R17">
        <v>223015.110861277</v>
      </c>
      <c r="S17">
        <v>214465.83814262901</v>
      </c>
      <c r="T17">
        <v>186514.30129777</v>
      </c>
      <c r="U17">
        <v>180104.91957833301</v>
      </c>
      <c r="V17">
        <v>171644.53436748701</v>
      </c>
      <c r="W17">
        <v>184233.19254148201</v>
      </c>
      <c r="X17">
        <v>191929.648681989</v>
      </c>
      <c r="Y17">
        <v>187558.77886482701</v>
      </c>
      <c r="Z17">
        <v>247689.630873241</v>
      </c>
      <c r="AA17">
        <v>239370.23201107699</v>
      </c>
      <c r="AB17">
        <v>237480.67628879601</v>
      </c>
      <c r="AC17">
        <v>232754.53078674601</v>
      </c>
      <c r="AD17">
        <v>242844.90283882999</v>
      </c>
      <c r="AE17">
        <v>230922.57138242901</v>
      </c>
      <c r="AF17">
        <v>236865.56591018901</v>
      </c>
    </row>
    <row r="18" spans="1:32" x14ac:dyDescent="0.3">
      <c r="A18" t="s">
        <v>30</v>
      </c>
      <c r="B18" t="s">
        <v>232</v>
      </c>
      <c r="C18" t="s">
        <v>200</v>
      </c>
      <c r="D18" t="s">
        <v>233</v>
      </c>
      <c r="E18" t="s">
        <v>201</v>
      </c>
      <c r="G18">
        <v>98021.656590176499</v>
      </c>
      <c r="H18">
        <v>110298.253620227</v>
      </c>
      <c r="I18">
        <v>129112.92837934699</v>
      </c>
      <c r="J18">
        <v>145202.528217074</v>
      </c>
      <c r="K18">
        <v>161245.20901009699</v>
      </c>
      <c r="L18">
        <v>176187.584437699</v>
      </c>
      <c r="M18">
        <v>188998.516256159</v>
      </c>
      <c r="N18">
        <v>193487.86784662199</v>
      </c>
      <c r="O18">
        <v>192736.770926053</v>
      </c>
      <c r="P18">
        <v>203852.75671632399</v>
      </c>
      <c r="Q18">
        <v>205438.343468821</v>
      </c>
      <c r="R18">
        <v>208248.25517129901</v>
      </c>
      <c r="S18">
        <v>212824.19833848099</v>
      </c>
      <c r="T18">
        <v>191971.509234219</v>
      </c>
      <c r="U18">
        <v>193443.02544919401</v>
      </c>
      <c r="V18">
        <v>189028.74735441199</v>
      </c>
      <c r="W18">
        <v>200327.984748886</v>
      </c>
      <c r="X18">
        <v>207103.12755361799</v>
      </c>
      <c r="Y18">
        <v>202384.569935835</v>
      </c>
      <c r="Z18">
        <v>333180.82865168498</v>
      </c>
      <c r="AA18">
        <v>329634.67342384899</v>
      </c>
      <c r="AB18">
        <v>328300.38471297798</v>
      </c>
      <c r="AC18">
        <v>323497.96848654299</v>
      </c>
      <c r="AD18">
        <v>340263.18147793098</v>
      </c>
      <c r="AE18">
        <v>323556.15007390297</v>
      </c>
      <c r="AF18">
        <v>334863.858748534</v>
      </c>
    </row>
    <row r="19" spans="1:32" x14ac:dyDescent="0.3">
      <c r="A19" t="s">
        <v>30</v>
      </c>
      <c r="B19" t="s">
        <v>234</v>
      </c>
      <c r="C19" t="s">
        <v>200</v>
      </c>
      <c r="D19" t="s">
        <v>235</v>
      </c>
      <c r="E19" t="s">
        <v>201</v>
      </c>
      <c r="G19">
        <v>60590.655827777897</v>
      </c>
      <c r="H19">
        <v>70205.431330216103</v>
      </c>
      <c r="I19">
        <v>82147.297539233696</v>
      </c>
      <c r="J19">
        <v>93078.718703559003</v>
      </c>
      <c r="K19">
        <v>106593.136410301</v>
      </c>
      <c r="L19">
        <v>115269.24755185501</v>
      </c>
      <c r="M19">
        <v>113597.48916952001</v>
      </c>
      <c r="N19">
        <v>104486.108368869</v>
      </c>
      <c r="O19">
        <v>91947.422864666805</v>
      </c>
      <c r="P19">
        <v>96007.759799575302</v>
      </c>
      <c r="Q19">
        <v>96574.559673111697</v>
      </c>
      <c r="R19">
        <v>92974.917059926796</v>
      </c>
      <c r="S19">
        <v>93710.196589053201</v>
      </c>
      <c r="T19">
        <v>79099.042638572893</v>
      </c>
      <c r="U19">
        <v>67366.750998577001</v>
      </c>
      <c r="V19">
        <v>66666.329909243505</v>
      </c>
      <c r="W19">
        <v>70671.763406937302</v>
      </c>
      <c r="X19">
        <v>73021.615697546207</v>
      </c>
      <c r="Y19">
        <v>72792.764136392696</v>
      </c>
      <c r="Z19">
        <v>51384.13974092</v>
      </c>
      <c r="AA19">
        <v>50702.915518315996</v>
      </c>
      <c r="AB19">
        <v>50181.062941071199</v>
      </c>
      <c r="AC19">
        <v>48621.860417631797</v>
      </c>
      <c r="AD19">
        <v>51620.028613151197</v>
      </c>
      <c r="AE19">
        <v>49135.054779349703</v>
      </c>
      <c r="AF19">
        <v>50175.653091874003</v>
      </c>
    </row>
    <row r="20" spans="1:32" x14ac:dyDescent="0.3">
      <c r="A20" t="s">
        <v>30</v>
      </c>
      <c r="B20" t="s">
        <v>236</v>
      </c>
      <c r="C20" t="s">
        <v>200</v>
      </c>
      <c r="D20" t="s">
        <v>237</v>
      </c>
      <c r="E20" t="s">
        <v>201</v>
      </c>
      <c r="G20">
        <v>33668.440683151901</v>
      </c>
      <c r="H20">
        <v>35593.2874302735</v>
      </c>
      <c r="I20">
        <v>37169.385222067198</v>
      </c>
      <c r="J20">
        <v>38085.755522005697</v>
      </c>
      <c r="K20">
        <v>38766.3018581367</v>
      </c>
      <c r="L20">
        <v>42604.580773317102</v>
      </c>
      <c r="M20">
        <v>47656.108058828897</v>
      </c>
      <c r="N20">
        <v>51053.6444229927</v>
      </c>
      <c r="O20">
        <v>51652.596719471498</v>
      </c>
      <c r="P20">
        <v>59151.101375313097</v>
      </c>
      <c r="Q20">
        <v>59794.683416991997</v>
      </c>
      <c r="R20">
        <v>60359.623379458302</v>
      </c>
      <c r="S20">
        <v>62219.298397931903</v>
      </c>
      <c r="T20">
        <v>55476.378816010103</v>
      </c>
      <c r="U20">
        <v>56623.294934289399</v>
      </c>
      <c r="V20">
        <v>55740.376666479999</v>
      </c>
      <c r="W20">
        <v>61216.492885246102</v>
      </c>
      <c r="X20">
        <v>63430.407141072901</v>
      </c>
      <c r="Y20">
        <v>61713.837082005397</v>
      </c>
      <c r="Z20">
        <v>73113.891947854703</v>
      </c>
      <c r="AA20">
        <v>71278.636990037397</v>
      </c>
      <c r="AB20">
        <v>70536.095362162698</v>
      </c>
      <c r="AC20">
        <v>71496.878882589997</v>
      </c>
      <c r="AD20">
        <v>76592.997813989306</v>
      </c>
      <c r="AE20">
        <v>70545.831244389701</v>
      </c>
      <c r="AF20">
        <v>73508.117162510898</v>
      </c>
    </row>
    <row r="21" spans="1:32" x14ac:dyDescent="0.3">
      <c r="A21" t="s">
        <v>30</v>
      </c>
      <c r="B21" t="s">
        <v>238</v>
      </c>
      <c r="C21" t="s">
        <v>200</v>
      </c>
      <c r="D21" t="s">
        <v>239</v>
      </c>
      <c r="E21" t="s">
        <v>201</v>
      </c>
      <c r="G21">
        <v>45750.128357339301</v>
      </c>
      <c r="H21">
        <v>51147.154775129202</v>
      </c>
      <c r="I21">
        <v>55501.918417271103</v>
      </c>
      <c r="J21">
        <v>61022.8284225073</v>
      </c>
      <c r="K21">
        <v>64757.512777948803</v>
      </c>
      <c r="L21">
        <v>74611.082937359402</v>
      </c>
      <c r="M21">
        <v>79096.743220280303</v>
      </c>
      <c r="N21">
        <v>81391.884161408598</v>
      </c>
      <c r="O21">
        <v>79510.208371998306</v>
      </c>
      <c r="P21">
        <v>88339.5369734782</v>
      </c>
      <c r="Q21">
        <v>95053.561902494999</v>
      </c>
      <c r="R21">
        <v>98413.934608849493</v>
      </c>
      <c r="S21">
        <v>100431.670000881</v>
      </c>
      <c r="T21">
        <v>90236.875197218396</v>
      </c>
      <c r="U21">
        <v>87322.243461948296</v>
      </c>
      <c r="V21">
        <v>88253.806191521799</v>
      </c>
      <c r="W21">
        <v>92172.986459974403</v>
      </c>
      <c r="X21">
        <v>94859.462595665507</v>
      </c>
      <c r="Y21">
        <v>93838.1944901432</v>
      </c>
      <c r="Z21">
        <v>108708.56741572999</v>
      </c>
      <c r="AA21">
        <v>106993.593282175</v>
      </c>
      <c r="AB21">
        <v>107483.424049794</v>
      </c>
      <c r="AC21">
        <v>111608.76927416799</v>
      </c>
      <c r="AD21">
        <v>118730.97347162801</v>
      </c>
      <c r="AE21">
        <v>112905.051455664</v>
      </c>
      <c r="AF21">
        <v>119075.958082738</v>
      </c>
    </row>
    <row r="22" spans="1:32" x14ac:dyDescent="0.3">
      <c r="A22" t="s">
        <v>30</v>
      </c>
      <c r="B22" t="s">
        <v>240</v>
      </c>
      <c r="C22" t="s">
        <v>200</v>
      </c>
      <c r="D22" t="s">
        <v>241</v>
      </c>
      <c r="E22" t="s">
        <v>201</v>
      </c>
      <c r="G22">
        <v>12081.6876741874</v>
      </c>
      <c r="H22">
        <v>15553.8673448557</v>
      </c>
      <c r="I22">
        <v>18332.533195204</v>
      </c>
      <c r="J22">
        <v>22937.072900501698</v>
      </c>
      <c r="K22">
        <v>25991.2109198121</v>
      </c>
      <c r="L22">
        <v>32006.5021640423</v>
      </c>
      <c r="M22">
        <v>31440.635161451399</v>
      </c>
      <c r="N22">
        <v>30338.239738415999</v>
      </c>
      <c r="O22">
        <v>27857.611652526899</v>
      </c>
      <c r="P22">
        <v>29188.435598165099</v>
      </c>
      <c r="Q22">
        <v>35258.878485503003</v>
      </c>
      <c r="R22">
        <v>38054.3112293913</v>
      </c>
      <c r="S22">
        <v>38212.371602949199</v>
      </c>
      <c r="T22">
        <v>34760.496381208301</v>
      </c>
      <c r="U22">
        <v>30698.9485276589</v>
      </c>
      <c r="V22">
        <v>32513.4295250418</v>
      </c>
      <c r="W22">
        <v>30956.493574728302</v>
      </c>
      <c r="X22">
        <v>31429.055454592599</v>
      </c>
      <c r="Y22">
        <v>32124.357408137799</v>
      </c>
      <c r="Z22">
        <v>35594.675467875699</v>
      </c>
      <c r="AA22">
        <v>35714.956292137897</v>
      </c>
      <c r="AB22">
        <v>36947.328687631503</v>
      </c>
      <c r="AC22">
        <v>40111.890391578403</v>
      </c>
      <c r="AD22">
        <v>42137.975657638402</v>
      </c>
      <c r="AE22">
        <v>42359.2202112741</v>
      </c>
      <c r="AF22">
        <v>45567.840920226903</v>
      </c>
    </row>
    <row r="23" spans="1:32" x14ac:dyDescent="0.3">
      <c r="A23" t="s">
        <v>30</v>
      </c>
      <c r="B23" t="s">
        <v>242</v>
      </c>
      <c r="C23" t="s">
        <v>200</v>
      </c>
      <c r="D23" t="s">
        <v>243</v>
      </c>
      <c r="E23" t="s">
        <v>201</v>
      </c>
      <c r="G23">
        <v>63307.743406756803</v>
      </c>
      <c r="H23">
        <v>70961.796798145995</v>
      </c>
      <c r="I23">
        <v>84965.899797780803</v>
      </c>
      <c r="J23">
        <v>96801.685478049098</v>
      </c>
      <c r="K23">
        <v>108361.569916439</v>
      </c>
      <c r="L23">
        <v>117390.80712314699</v>
      </c>
      <c r="M23">
        <v>132776.79517440399</v>
      </c>
      <c r="N23">
        <v>142800.08320901901</v>
      </c>
      <c r="O23">
        <v>145735.166737536</v>
      </c>
      <c r="P23">
        <v>158329.31768572301</v>
      </c>
      <c r="Q23">
        <v>158851.217915708</v>
      </c>
      <c r="R23">
        <v>161871.55742928799</v>
      </c>
      <c r="S23">
        <v>166463.516025082</v>
      </c>
      <c r="T23">
        <v>151832.01184888199</v>
      </c>
      <c r="U23">
        <v>154835.27428848701</v>
      </c>
      <c r="V23">
        <v>151768.27311709299</v>
      </c>
      <c r="W23">
        <v>159820.11828937801</v>
      </c>
      <c r="X23">
        <v>163893.83844653601</v>
      </c>
      <c r="Y23">
        <v>159436.681547516</v>
      </c>
      <c r="Z23">
        <v>186314.95786516901</v>
      </c>
      <c r="AA23">
        <v>184386.936953973</v>
      </c>
      <c r="AB23">
        <v>184030.65962769199</v>
      </c>
      <c r="AC23">
        <v>179972.83447829299</v>
      </c>
      <c r="AD23">
        <v>188683.30534356699</v>
      </c>
      <c r="AE23">
        <v>179348.73910394</v>
      </c>
      <c r="AF23">
        <v>185273.44396178899</v>
      </c>
    </row>
    <row r="24" spans="1:32" x14ac:dyDescent="0.3">
      <c r="A24" t="s">
        <v>30</v>
      </c>
      <c r="B24" t="s">
        <v>244</v>
      </c>
      <c r="C24" t="s">
        <v>200</v>
      </c>
      <c r="D24" t="s">
        <v>245</v>
      </c>
      <c r="E24" t="s">
        <v>201</v>
      </c>
      <c r="G24">
        <v>624169.29788682098</v>
      </c>
      <c r="H24">
        <v>663474.46403022704</v>
      </c>
      <c r="I24">
        <v>712458.635338714</v>
      </c>
      <c r="J24">
        <v>757123.074637393</v>
      </c>
      <c r="K24">
        <v>772589.88192067598</v>
      </c>
      <c r="L24">
        <v>877210.521009636</v>
      </c>
      <c r="M24">
        <v>947363.48289746896</v>
      </c>
      <c r="N24">
        <v>995876.04426444997</v>
      </c>
      <c r="O24">
        <v>969497.83289134398</v>
      </c>
      <c r="P24">
        <v>1079496.5373262099</v>
      </c>
      <c r="Q24">
        <v>1165558.6606884699</v>
      </c>
      <c r="R24">
        <v>1242538.0269672</v>
      </c>
      <c r="S24">
        <v>1289502.8774115299</v>
      </c>
      <c r="T24">
        <v>1203710.60741265</v>
      </c>
      <c r="U24">
        <v>1248343.9282914</v>
      </c>
      <c r="V24">
        <v>1306182.4855148799</v>
      </c>
      <c r="W24">
        <v>1340199.65388248</v>
      </c>
      <c r="X24">
        <v>1369311.1328217101</v>
      </c>
      <c r="Y24">
        <v>1365108.0145646599</v>
      </c>
      <c r="Z24">
        <v>1256570.92482055</v>
      </c>
      <c r="AA24">
        <v>1242699.73092659</v>
      </c>
      <c r="AB24">
        <v>1244275.7075622999</v>
      </c>
      <c r="AC24">
        <v>1232816.10026535</v>
      </c>
      <c r="AD24">
        <v>1298071.1709457701</v>
      </c>
      <c r="AE24">
        <v>1237438.6357598</v>
      </c>
      <c r="AF24">
        <v>1286986.3668869401</v>
      </c>
    </row>
    <row r="25" spans="1:32" x14ac:dyDescent="0.3">
      <c r="A25" t="s">
        <v>30</v>
      </c>
      <c r="B25" t="s">
        <v>246</v>
      </c>
      <c r="C25" t="s">
        <v>200</v>
      </c>
      <c r="D25" t="s">
        <v>247</v>
      </c>
      <c r="E25" t="s">
        <v>201</v>
      </c>
      <c r="G25">
        <v>47109.606818439599</v>
      </c>
      <c r="H25">
        <v>43352.601492559297</v>
      </c>
      <c r="I25">
        <v>39716.450108347999</v>
      </c>
      <c r="J25">
        <v>34681.631801591197</v>
      </c>
      <c r="K25">
        <v>20061.9306831877</v>
      </c>
      <c r="L25">
        <v>20432.315861089501</v>
      </c>
      <c r="M25">
        <v>21722.737920355401</v>
      </c>
      <c r="N25">
        <v>17513.078373818898</v>
      </c>
      <c r="O25">
        <v>3469.9047157153</v>
      </c>
      <c r="P25">
        <v>4649.6581042744001</v>
      </c>
      <c r="Q25">
        <v>4282.3980180553699</v>
      </c>
      <c r="R25">
        <v>4230.53302786524</v>
      </c>
      <c r="S25">
        <v>3925.67628316215</v>
      </c>
      <c r="T25">
        <v>3113.9924844212301</v>
      </c>
      <c r="U25">
        <v>2943.3940270779999</v>
      </c>
      <c r="V25">
        <v>2505.9397680010502</v>
      </c>
      <c r="W25">
        <v>2980.8854378481601</v>
      </c>
      <c r="X25">
        <v>3474.9828888398401</v>
      </c>
      <c r="Y25">
        <v>3965.0181078870201</v>
      </c>
      <c r="Z25">
        <v>5896.2394191221902</v>
      </c>
      <c r="AA25">
        <v>6264.1702450902003</v>
      </c>
      <c r="AB25">
        <v>7129.5600644771603</v>
      </c>
      <c r="AC25">
        <v>8316.8049444202206</v>
      </c>
      <c r="AD25">
        <v>9411.2171336057108</v>
      </c>
      <c r="AE25">
        <v>10557.0681728575</v>
      </c>
      <c r="AF25">
        <v>9535.9768802026501</v>
      </c>
    </row>
    <row r="26" spans="1:32" x14ac:dyDescent="0.3">
      <c r="A26" t="s">
        <v>30</v>
      </c>
      <c r="B26" t="s">
        <v>248</v>
      </c>
      <c r="C26" t="s">
        <v>200</v>
      </c>
      <c r="D26" t="s">
        <v>249</v>
      </c>
      <c r="E26" t="s">
        <v>201</v>
      </c>
      <c r="G26">
        <v>427617.13591582398</v>
      </c>
      <c r="H26">
        <v>436580.50525665999</v>
      </c>
      <c r="I26">
        <v>453690.80736926699</v>
      </c>
      <c r="J26">
        <v>470301.020137274</v>
      </c>
      <c r="K26">
        <v>473290.40878347302</v>
      </c>
      <c r="L26">
        <v>516717.92615884502</v>
      </c>
      <c r="M26">
        <v>597385.33872598805</v>
      </c>
      <c r="N26">
        <v>662280.37934869505</v>
      </c>
      <c r="O26">
        <v>661610.48062967195</v>
      </c>
      <c r="P26">
        <v>795456.397882213</v>
      </c>
      <c r="Q26">
        <v>803316.72554807796</v>
      </c>
      <c r="R26">
        <v>828039.35096478905</v>
      </c>
      <c r="S26">
        <v>865940.80385359796</v>
      </c>
      <c r="T26">
        <v>742757.33938902605</v>
      </c>
      <c r="U26">
        <v>790353.85163162497</v>
      </c>
      <c r="V26">
        <v>824629.15208583802</v>
      </c>
      <c r="W26">
        <v>837740.80092177598</v>
      </c>
      <c r="X26">
        <v>828988.92776744603</v>
      </c>
      <c r="Y26">
        <v>777937.85970364197</v>
      </c>
      <c r="Z26">
        <v>705096.313650414</v>
      </c>
      <c r="AA26">
        <v>704561.638000548</v>
      </c>
      <c r="AB26">
        <v>698328.11716464104</v>
      </c>
      <c r="AC26">
        <v>666440.30134881998</v>
      </c>
      <c r="AD26">
        <v>696590.00915825902</v>
      </c>
      <c r="AE26">
        <v>627768.35077094799</v>
      </c>
      <c r="AF26">
        <v>660572.82410891901</v>
      </c>
    </row>
    <row r="27" spans="1:32" x14ac:dyDescent="0.3">
      <c r="A27" t="s">
        <v>30</v>
      </c>
      <c r="B27" t="s">
        <v>250</v>
      </c>
      <c r="C27" t="s">
        <v>200</v>
      </c>
      <c r="D27" t="s">
        <v>251</v>
      </c>
      <c r="E27" t="s">
        <v>201</v>
      </c>
      <c r="G27">
        <v>149442.55515255799</v>
      </c>
      <c r="H27">
        <v>183541.35728100801</v>
      </c>
      <c r="I27">
        <v>219051.377861099</v>
      </c>
      <c r="J27">
        <v>252140.42269852801</v>
      </c>
      <c r="K27">
        <v>279237.542454015</v>
      </c>
      <c r="L27">
        <v>340060.27898970101</v>
      </c>
      <c r="M27">
        <v>328255.40625112603</v>
      </c>
      <c r="N27">
        <v>316082.58654193598</v>
      </c>
      <c r="O27">
        <v>304417.44754595699</v>
      </c>
      <c r="P27">
        <v>279390.48133972601</v>
      </c>
      <c r="Q27">
        <v>357959.53712234099</v>
      </c>
      <c r="R27">
        <v>410268.142974541</v>
      </c>
      <c r="S27">
        <v>419636.39727476798</v>
      </c>
      <c r="T27">
        <v>457839.27553920401</v>
      </c>
      <c r="U27">
        <v>455046.68263270101</v>
      </c>
      <c r="V27">
        <v>479047.39366104099</v>
      </c>
      <c r="W27">
        <v>499477.96752285602</v>
      </c>
      <c r="X27">
        <v>536847.22216541902</v>
      </c>
      <c r="Y27">
        <v>583205.13675313198</v>
      </c>
      <c r="Z27">
        <v>545578.371751011</v>
      </c>
      <c r="AA27">
        <v>531873.92268095305</v>
      </c>
      <c r="AB27">
        <v>538818.03033318406</v>
      </c>
      <c r="AC27">
        <v>558058.99397211196</v>
      </c>
      <c r="AD27">
        <v>592069.94465390395</v>
      </c>
      <c r="AE27">
        <v>599113.21681599901</v>
      </c>
      <c r="AF27">
        <v>616877.565897814</v>
      </c>
    </row>
    <row r="28" spans="1:32" x14ac:dyDescent="0.3">
      <c r="A28" t="s">
        <v>30</v>
      </c>
      <c r="B28" t="s">
        <v>252</v>
      </c>
      <c r="C28" t="s">
        <v>200</v>
      </c>
      <c r="D28" t="s">
        <v>253</v>
      </c>
      <c r="E28" t="s">
        <v>201</v>
      </c>
      <c r="G28">
        <v>209019.817001252</v>
      </c>
      <c r="H28">
        <v>231029.262743108</v>
      </c>
      <c r="I28">
        <v>257673.57234884601</v>
      </c>
      <c r="J28">
        <v>291789.76897476398</v>
      </c>
      <c r="K28">
        <v>327695.21258881601</v>
      </c>
      <c r="L28">
        <v>353016.17499621602</v>
      </c>
      <c r="M28">
        <v>352717.15894551401</v>
      </c>
      <c r="N28">
        <v>346076.58136606799</v>
      </c>
      <c r="O28">
        <v>338644.00995882001</v>
      </c>
      <c r="P28">
        <v>347610.182646122</v>
      </c>
      <c r="Q28">
        <v>374021.74759584601</v>
      </c>
      <c r="R28">
        <v>404738.46782091202</v>
      </c>
      <c r="S28">
        <v>447165.65659253998</v>
      </c>
      <c r="T28">
        <v>416994.33213251497</v>
      </c>
      <c r="U28">
        <v>396742.76641308598</v>
      </c>
      <c r="V28">
        <v>358807.052789265</v>
      </c>
      <c r="W28">
        <v>335866.683709512</v>
      </c>
      <c r="X28">
        <v>323044.13380262</v>
      </c>
      <c r="Y28">
        <v>315295.468743896</v>
      </c>
      <c r="Z28">
        <v>361570.749991833</v>
      </c>
      <c r="AA28">
        <v>349783.79562121001</v>
      </c>
      <c r="AB28">
        <v>357455.72110906203</v>
      </c>
      <c r="AC28">
        <v>401856.20398657297</v>
      </c>
      <c r="AD28">
        <v>422055.48897246202</v>
      </c>
      <c r="AE28">
        <v>411078.37680908199</v>
      </c>
      <c r="AF28">
        <v>441795.72598418198</v>
      </c>
    </row>
    <row r="29" spans="1:32" x14ac:dyDescent="0.3">
      <c r="A29" t="s">
        <v>30</v>
      </c>
      <c r="B29" t="s">
        <v>254</v>
      </c>
      <c r="C29" t="s">
        <v>200</v>
      </c>
      <c r="D29" t="s">
        <v>255</v>
      </c>
      <c r="E29" t="s">
        <v>201</v>
      </c>
      <c r="G29">
        <v>71622.889648948301</v>
      </c>
      <c r="H29">
        <v>77596.656067343196</v>
      </c>
      <c r="I29">
        <v>85778.353558521194</v>
      </c>
      <c r="J29">
        <v>99146.639457948098</v>
      </c>
      <c r="K29">
        <v>113363.871930393</v>
      </c>
      <c r="L29">
        <v>122739.004216022</v>
      </c>
      <c r="M29">
        <v>128364.013441369</v>
      </c>
      <c r="N29">
        <v>134543.183340594</v>
      </c>
      <c r="O29">
        <v>136963.30508396399</v>
      </c>
      <c r="P29">
        <v>143324.65497820399</v>
      </c>
      <c r="Q29">
        <v>154146.21864663099</v>
      </c>
      <c r="R29">
        <v>166992.303276914</v>
      </c>
      <c r="S29">
        <v>185978.721942907</v>
      </c>
      <c r="T29">
        <v>174793.951907771</v>
      </c>
      <c r="U29">
        <v>161518.33197442099</v>
      </c>
      <c r="V29">
        <v>145593.11580858001</v>
      </c>
      <c r="W29">
        <v>132022.552798844</v>
      </c>
      <c r="X29">
        <v>121037.958377324</v>
      </c>
      <c r="Y29">
        <v>116634.827059877</v>
      </c>
      <c r="Z29">
        <v>125000.909962718</v>
      </c>
      <c r="AA29">
        <v>122976.66637777499</v>
      </c>
      <c r="AB29">
        <v>125484.737717568</v>
      </c>
      <c r="AC29">
        <v>140799.63911020101</v>
      </c>
      <c r="AD29">
        <v>149290.51700889599</v>
      </c>
      <c r="AE29">
        <v>146084.00218515599</v>
      </c>
      <c r="AF29">
        <v>153723.76809770201</v>
      </c>
    </row>
    <row r="30" spans="1:32" x14ac:dyDescent="0.3">
      <c r="A30" t="s">
        <v>30</v>
      </c>
      <c r="B30" t="s">
        <v>256</v>
      </c>
      <c r="C30" t="s">
        <v>200</v>
      </c>
      <c r="D30" t="s">
        <v>257</v>
      </c>
      <c r="E30" t="s">
        <v>201</v>
      </c>
      <c r="G30">
        <v>13167.095204655499</v>
      </c>
      <c r="H30">
        <v>15828.6345309071</v>
      </c>
      <c r="I30">
        <v>18419.412096362499</v>
      </c>
      <c r="J30">
        <v>20000.8776161305</v>
      </c>
      <c r="K30">
        <v>23845.693640482201</v>
      </c>
      <c r="L30">
        <v>26687.058239196998</v>
      </c>
      <c r="M30">
        <v>25240.635159877998</v>
      </c>
      <c r="N30">
        <v>24342.364262031901</v>
      </c>
      <c r="O30">
        <v>22988.311264764001</v>
      </c>
      <c r="P30">
        <v>24729.1990432315</v>
      </c>
      <c r="Q30">
        <v>27876.993328244698</v>
      </c>
      <c r="R30">
        <v>34275.630091665298</v>
      </c>
      <c r="S30">
        <v>36950.507384714801</v>
      </c>
      <c r="T30">
        <v>30989.092268891302</v>
      </c>
      <c r="U30">
        <v>31981.4086766152</v>
      </c>
      <c r="V30">
        <v>28162.341365849799</v>
      </c>
      <c r="W30">
        <v>23489.129789275401</v>
      </c>
      <c r="X30">
        <v>23433.4761619331</v>
      </c>
      <c r="Y30">
        <v>24223.748136318802</v>
      </c>
      <c r="Z30">
        <v>28252.4082020155</v>
      </c>
      <c r="AA30">
        <v>24506.6287641116</v>
      </c>
      <c r="AB30">
        <v>26244.4187079738</v>
      </c>
      <c r="AC30">
        <v>27731.296605567401</v>
      </c>
      <c r="AD30">
        <v>24184.4044582772</v>
      </c>
      <c r="AE30">
        <v>23998.813671456399</v>
      </c>
      <c r="AF30">
        <v>27922.049949343</v>
      </c>
    </row>
    <row r="31" spans="1:32" x14ac:dyDescent="0.3">
      <c r="A31" t="s">
        <v>30</v>
      </c>
      <c r="B31" t="s">
        <v>258</v>
      </c>
      <c r="C31" t="s">
        <v>200</v>
      </c>
      <c r="D31" t="s">
        <v>259</v>
      </c>
      <c r="E31" t="s">
        <v>201</v>
      </c>
      <c r="G31">
        <v>28464.932809414098</v>
      </c>
      <c r="H31">
        <v>28702.815917335502</v>
      </c>
      <c r="I31">
        <v>30728.480046068002</v>
      </c>
      <c r="J31">
        <v>31412.7416170162</v>
      </c>
      <c r="K31">
        <v>33481.002104648796</v>
      </c>
      <c r="L31">
        <v>30518.081942991699</v>
      </c>
      <c r="M31">
        <v>25995.821494650201</v>
      </c>
      <c r="N31">
        <v>18679.576653450898</v>
      </c>
      <c r="O31">
        <v>11350.906672363</v>
      </c>
      <c r="P31">
        <v>3904.7032186808101</v>
      </c>
      <c r="Q31">
        <v>9124.8539294528</v>
      </c>
      <c r="R31">
        <v>14380.7272739071</v>
      </c>
      <c r="S31">
        <v>19734.560073622801</v>
      </c>
      <c r="T31">
        <v>22641.2727274891</v>
      </c>
      <c r="U31">
        <v>25591.025054916001</v>
      </c>
      <c r="V31">
        <v>22115.092975545998</v>
      </c>
      <c r="W31">
        <v>22407.719796747999</v>
      </c>
      <c r="X31">
        <v>21662.261704263099</v>
      </c>
      <c r="Y31">
        <v>21007.2786688378</v>
      </c>
      <c r="Z31">
        <v>25131.767122521102</v>
      </c>
      <c r="AA31">
        <v>24467.041900663098</v>
      </c>
      <c r="AB31">
        <v>24672.772275525698</v>
      </c>
      <c r="AC31">
        <v>27585.4821117008</v>
      </c>
      <c r="AD31">
        <v>28872.774904946698</v>
      </c>
      <c r="AE31">
        <v>26698.5679890352</v>
      </c>
      <c r="AF31">
        <v>29578.171925957198</v>
      </c>
    </row>
    <row r="32" spans="1:32" x14ac:dyDescent="0.3">
      <c r="A32" t="s">
        <v>30</v>
      </c>
      <c r="B32" t="s">
        <v>260</v>
      </c>
      <c r="C32" t="s">
        <v>200</v>
      </c>
      <c r="D32" t="s">
        <v>261</v>
      </c>
      <c r="E32" t="s">
        <v>201</v>
      </c>
      <c r="G32">
        <v>93901.249626767501</v>
      </c>
      <c r="H32">
        <v>106318.410614544</v>
      </c>
      <c r="I32">
        <v>119528.457805668</v>
      </c>
      <c r="J32">
        <v>136952.288876468</v>
      </c>
      <c r="K32">
        <v>151865.82706579901</v>
      </c>
      <c r="L32">
        <v>165292.35911012001</v>
      </c>
      <c r="M32">
        <v>164315.73759281801</v>
      </c>
      <c r="N32">
        <v>156267.36036242699</v>
      </c>
      <c r="O32">
        <v>153091.30546886899</v>
      </c>
      <c r="P32">
        <v>156092.294896059</v>
      </c>
      <c r="Q32">
        <v>164783.95934317799</v>
      </c>
      <c r="R32">
        <v>173062.39335808301</v>
      </c>
      <c r="S32">
        <v>191065.29118143101</v>
      </c>
      <c r="T32">
        <v>177977.714934302</v>
      </c>
      <c r="U32">
        <v>171065.93055143801</v>
      </c>
      <c r="V32">
        <v>157184.79136218099</v>
      </c>
      <c r="W32">
        <v>153866.04102953599</v>
      </c>
      <c r="X32">
        <v>153675.261988279</v>
      </c>
      <c r="Y32">
        <v>150797.650268867</v>
      </c>
      <c r="Z32">
        <v>180949.056081805</v>
      </c>
      <c r="AA32">
        <v>175642.265931011</v>
      </c>
      <c r="AB32">
        <v>178634.621900242</v>
      </c>
      <c r="AC32">
        <v>202685.69055539701</v>
      </c>
      <c r="AD32">
        <v>216556.360199018</v>
      </c>
      <c r="AE32">
        <v>211119.13166405199</v>
      </c>
      <c r="AF32">
        <v>227057.92188929999</v>
      </c>
    </row>
    <row r="33" spans="1:32" x14ac:dyDescent="0.3">
      <c r="A33" t="s">
        <v>30</v>
      </c>
      <c r="B33" t="s">
        <v>262</v>
      </c>
      <c r="C33" t="s">
        <v>200</v>
      </c>
      <c r="D33" t="s">
        <v>263</v>
      </c>
      <c r="E33" t="s">
        <v>201</v>
      </c>
      <c r="G33">
        <v>1863.6497114669801</v>
      </c>
      <c r="H33">
        <v>2582.7456129778502</v>
      </c>
      <c r="I33">
        <v>3218.8688422258501</v>
      </c>
      <c r="J33">
        <v>4277.2214072010702</v>
      </c>
      <c r="K33">
        <v>5138.8178474932301</v>
      </c>
      <c r="L33">
        <v>7779.67148788534</v>
      </c>
      <c r="M33">
        <v>8800.9512567985003</v>
      </c>
      <c r="N33">
        <v>12244.096747564199</v>
      </c>
      <c r="O33">
        <v>14250.1814688593</v>
      </c>
      <c r="P33">
        <v>19559.330509945499</v>
      </c>
      <c r="Q33">
        <v>18089.722348339299</v>
      </c>
      <c r="R33">
        <v>16027.413820342201</v>
      </c>
      <c r="S33">
        <v>13436.5760098644</v>
      </c>
      <c r="T33">
        <v>10592.3002940604</v>
      </c>
      <c r="U33">
        <v>6586.0701556964696</v>
      </c>
      <c r="V33">
        <v>5751.7112771079801</v>
      </c>
      <c r="W33">
        <v>4081.2402951092399</v>
      </c>
      <c r="X33">
        <v>3235.1755708211799</v>
      </c>
      <c r="Y33">
        <v>2631.9646099951601</v>
      </c>
      <c r="Z33">
        <v>2236.6086227738801</v>
      </c>
      <c r="AA33">
        <v>2191.1926476492599</v>
      </c>
      <c r="AB33">
        <v>2419.1705077520801</v>
      </c>
      <c r="AC33">
        <v>3054.0956037062401</v>
      </c>
      <c r="AD33">
        <v>3151.4324013236701</v>
      </c>
      <c r="AE33">
        <v>3177.8612993819402</v>
      </c>
      <c r="AF33">
        <v>3513.81412187978</v>
      </c>
    </row>
    <row r="34" spans="1:32" x14ac:dyDescent="0.3">
      <c r="A34" t="s">
        <v>30</v>
      </c>
      <c r="B34" t="s">
        <v>264</v>
      </c>
      <c r="C34" t="s">
        <v>200</v>
      </c>
      <c r="D34" t="s">
        <v>265</v>
      </c>
      <c r="E34" t="s">
        <v>201</v>
      </c>
      <c r="G34">
        <v>82269.967660127702</v>
      </c>
      <c r="H34">
        <v>101806.26418220899</v>
      </c>
      <c r="I34">
        <v>124903.788181991</v>
      </c>
      <c r="J34">
        <v>152159.52820009601</v>
      </c>
      <c r="K34">
        <v>176312.057129233</v>
      </c>
      <c r="L34">
        <v>199300.800348969</v>
      </c>
      <c r="M34">
        <v>204553.53131003099</v>
      </c>
      <c r="N34">
        <v>200253.17791119</v>
      </c>
      <c r="O34">
        <v>196259.375095439</v>
      </c>
      <c r="P34">
        <v>211874.50808735401</v>
      </c>
      <c r="Q34">
        <v>216021.830590228</v>
      </c>
      <c r="R34">
        <v>218973.48719728901</v>
      </c>
      <c r="S34">
        <v>217074.75130111701</v>
      </c>
      <c r="T34">
        <v>195564.55887229301</v>
      </c>
      <c r="U34">
        <v>181416.003490754</v>
      </c>
      <c r="V34">
        <v>180950.59575903599</v>
      </c>
      <c r="W34">
        <v>184144.941324616</v>
      </c>
      <c r="X34">
        <v>186101.40331268299</v>
      </c>
      <c r="Y34">
        <v>185813.35272604099</v>
      </c>
      <c r="Z34">
        <v>164056.53089887599</v>
      </c>
      <c r="AA34">
        <v>162162.16481978699</v>
      </c>
      <c r="AB34">
        <v>164596.38738252601</v>
      </c>
      <c r="AC34">
        <v>163226.59372223899</v>
      </c>
      <c r="AD34">
        <v>171467.31419003801</v>
      </c>
      <c r="AE34">
        <v>162910.078604293</v>
      </c>
      <c r="AF34">
        <v>172053.82591086699</v>
      </c>
    </row>
    <row r="35" spans="1:32" x14ac:dyDescent="0.3">
      <c r="A35" t="s">
        <v>30</v>
      </c>
      <c r="B35" t="s">
        <v>266</v>
      </c>
      <c r="C35" t="s">
        <v>200</v>
      </c>
      <c r="D35" t="s">
        <v>267</v>
      </c>
      <c r="E35" t="s">
        <v>201</v>
      </c>
      <c r="G35">
        <v>1001988.0085630401</v>
      </c>
      <c r="H35">
        <v>1110400.8258262801</v>
      </c>
      <c r="I35">
        <v>1272041.3224333699</v>
      </c>
      <c r="J35">
        <v>1348266.59670967</v>
      </c>
      <c r="K35">
        <v>1475253.96981082</v>
      </c>
      <c r="L35">
        <v>1623399.2964335701</v>
      </c>
      <c r="M35">
        <v>1790656.73308329</v>
      </c>
      <c r="N35">
        <v>1816121.46640974</v>
      </c>
      <c r="O35">
        <v>1847454.9175660701</v>
      </c>
      <c r="P35">
        <v>1927125.4949980399</v>
      </c>
      <c r="Q35">
        <v>1870210.9765567901</v>
      </c>
      <c r="R35">
        <v>1861920.1412535899</v>
      </c>
      <c r="S35">
        <v>1903852.3269852099</v>
      </c>
      <c r="T35">
        <v>1712652.7746280599</v>
      </c>
      <c r="U35">
        <v>1771812.78952446</v>
      </c>
      <c r="V35">
        <v>1671066.6346083099</v>
      </c>
      <c r="W35">
        <v>1826774.10678689</v>
      </c>
      <c r="X35">
        <v>1924521.6394408699</v>
      </c>
      <c r="Y35">
        <v>1847641.6915138001</v>
      </c>
      <c r="Z35">
        <v>2008823.0337078699</v>
      </c>
      <c r="AA35">
        <v>1985576.87682107</v>
      </c>
      <c r="AB35">
        <v>1962564.03341204</v>
      </c>
      <c r="AC35">
        <v>1863955.1034473199</v>
      </c>
      <c r="AD35">
        <v>1941251.4162772901</v>
      </c>
      <c r="AE35">
        <v>1838570.6635464299</v>
      </c>
      <c r="AF35">
        <v>1850945.31837792</v>
      </c>
    </row>
    <row r="36" spans="1:32" x14ac:dyDescent="0.3">
      <c r="A36" t="s">
        <v>30</v>
      </c>
      <c r="B36" t="s">
        <v>268</v>
      </c>
      <c r="C36" t="s">
        <v>200</v>
      </c>
      <c r="D36" t="s">
        <v>269</v>
      </c>
      <c r="E36" t="s">
        <v>201</v>
      </c>
      <c r="G36">
        <v>53848.606179372502</v>
      </c>
      <c r="H36">
        <v>58549.071899145099</v>
      </c>
      <c r="I36">
        <v>64012.383101388397</v>
      </c>
      <c r="J36">
        <v>60599.464121233199</v>
      </c>
      <c r="K36">
        <v>67920.044827770194</v>
      </c>
      <c r="L36">
        <v>60775.982708673997</v>
      </c>
      <c r="M36">
        <v>61547.072761602598</v>
      </c>
      <c r="N36">
        <v>53098.976375227699</v>
      </c>
      <c r="O36">
        <v>44936.679868413499</v>
      </c>
      <c r="P36">
        <v>41112.773987696601</v>
      </c>
      <c r="Q36">
        <v>40582.898467316598</v>
      </c>
      <c r="R36">
        <v>39707.5049300096</v>
      </c>
      <c r="S36">
        <v>41822.658059289097</v>
      </c>
      <c r="T36">
        <v>37378.703959358201</v>
      </c>
      <c r="U36">
        <v>36906.297723088202</v>
      </c>
      <c r="V36">
        <v>34861.449240906099</v>
      </c>
      <c r="W36">
        <v>42829.355153385601</v>
      </c>
      <c r="X36">
        <v>46431.524393161599</v>
      </c>
      <c r="Y36">
        <v>40944.462365461302</v>
      </c>
      <c r="Z36">
        <v>47438.198000579403</v>
      </c>
      <c r="AA36">
        <v>45945.543755298197</v>
      </c>
      <c r="AB36">
        <v>43817.052031460902</v>
      </c>
      <c r="AC36">
        <v>38514.468132900503</v>
      </c>
      <c r="AD36">
        <v>39868.234708167998</v>
      </c>
      <c r="AE36">
        <v>35949.011170265097</v>
      </c>
      <c r="AF36">
        <v>33094.716102725499</v>
      </c>
    </row>
    <row r="37" spans="1:32" x14ac:dyDescent="0.3">
      <c r="A37" t="s">
        <v>30</v>
      </c>
      <c r="B37" t="s">
        <v>270</v>
      </c>
      <c r="C37" t="s">
        <v>200</v>
      </c>
      <c r="D37" t="s">
        <v>271</v>
      </c>
      <c r="E37" t="s">
        <v>201</v>
      </c>
      <c r="G37">
        <v>75127.030753219704</v>
      </c>
      <c r="H37">
        <v>83656.040251015598</v>
      </c>
      <c r="I37">
        <v>102087.82223243501</v>
      </c>
      <c r="J37">
        <v>112163.53790872901</v>
      </c>
      <c r="K37">
        <v>131183.85856196599</v>
      </c>
      <c r="L37">
        <v>115234.666845656</v>
      </c>
      <c r="M37">
        <v>138990.685070387</v>
      </c>
      <c r="N37">
        <v>159434.88798527501</v>
      </c>
      <c r="O37">
        <v>152561.18901213899</v>
      </c>
      <c r="P37">
        <v>129557.44375087399</v>
      </c>
      <c r="Q37">
        <v>117812.820437535</v>
      </c>
      <c r="R37">
        <v>107589.152708106</v>
      </c>
      <c r="S37">
        <v>96405.116090574695</v>
      </c>
      <c r="T37">
        <v>67298.679912601103</v>
      </c>
      <c r="U37">
        <v>80133.729326993896</v>
      </c>
      <c r="V37">
        <v>81947.791563668099</v>
      </c>
      <c r="W37">
        <v>107005.419498622</v>
      </c>
      <c r="X37">
        <v>127044.207813573</v>
      </c>
      <c r="Y37">
        <v>126944.302355148</v>
      </c>
      <c r="Z37">
        <v>156356.01814224399</v>
      </c>
      <c r="AA37">
        <v>156946.72913403099</v>
      </c>
      <c r="AB37">
        <v>152767.641705538</v>
      </c>
      <c r="AC37">
        <v>151226.97590569899</v>
      </c>
      <c r="AD37">
        <v>153841.432829208</v>
      </c>
      <c r="AE37">
        <v>148201.08656797401</v>
      </c>
      <c r="AF37">
        <v>147302.321144783</v>
      </c>
    </row>
    <row r="38" spans="1:32" x14ac:dyDescent="0.3">
      <c r="A38" t="s">
        <v>30</v>
      </c>
      <c r="B38" t="s">
        <v>272</v>
      </c>
      <c r="C38" t="s">
        <v>200</v>
      </c>
      <c r="D38" t="s">
        <v>273</v>
      </c>
      <c r="E38" t="s">
        <v>201</v>
      </c>
      <c r="G38">
        <v>873012.37163045001</v>
      </c>
      <c r="H38">
        <v>968195.713676124</v>
      </c>
      <c r="I38">
        <v>1105941.1170995401</v>
      </c>
      <c r="J38">
        <v>1175503.5946797</v>
      </c>
      <c r="K38">
        <v>1276150.0664210799</v>
      </c>
      <c r="L38">
        <v>1447388.6468792399</v>
      </c>
      <c r="M38">
        <v>1590118.9752513</v>
      </c>
      <c r="N38">
        <v>1603587.6020492399</v>
      </c>
      <c r="O38">
        <v>1649957.04868552</v>
      </c>
      <c r="P38">
        <v>1756455.27725947</v>
      </c>
      <c r="Q38">
        <v>1711815.25765194</v>
      </c>
      <c r="R38">
        <v>1714623.4836154699</v>
      </c>
      <c r="S38">
        <v>1765624.5528353399</v>
      </c>
      <c r="T38">
        <v>1607975.3907561</v>
      </c>
      <c r="U38">
        <v>1654772.76247438</v>
      </c>
      <c r="V38">
        <v>1554257.3938037399</v>
      </c>
      <c r="W38">
        <v>1676939.3321348799</v>
      </c>
      <c r="X38">
        <v>1751045.90723414</v>
      </c>
      <c r="Y38">
        <v>1679752.92679319</v>
      </c>
      <c r="Z38">
        <v>1805028.81756504</v>
      </c>
      <c r="AA38">
        <v>1782684.6039317399</v>
      </c>
      <c r="AB38">
        <v>1765979.33967504</v>
      </c>
      <c r="AC38">
        <v>1674213.65940872</v>
      </c>
      <c r="AD38">
        <v>1747541.7487399101</v>
      </c>
      <c r="AE38">
        <v>1654420.56580819</v>
      </c>
      <c r="AF38">
        <v>1670548.28113041</v>
      </c>
    </row>
    <row r="39" spans="1:32" x14ac:dyDescent="0.3">
      <c r="A39" t="s">
        <v>30</v>
      </c>
      <c r="B39" t="s">
        <v>274</v>
      </c>
      <c r="C39" t="s">
        <v>200</v>
      </c>
      <c r="D39" t="s">
        <v>275</v>
      </c>
      <c r="E39" t="s">
        <v>201</v>
      </c>
      <c r="G39">
        <v>912494.33642544004</v>
      </c>
      <c r="H39">
        <v>967793.96871199203</v>
      </c>
      <c r="I39">
        <v>1190697.2409449399</v>
      </c>
      <c r="J39">
        <v>1212505.7113266899</v>
      </c>
      <c r="K39">
        <v>1285770.8931337299</v>
      </c>
      <c r="L39">
        <v>1622791.05390962</v>
      </c>
      <c r="M39">
        <v>1695801.6412779901</v>
      </c>
      <c r="N39">
        <v>1834231.6810441201</v>
      </c>
      <c r="O39">
        <v>1797735.8758742199</v>
      </c>
      <c r="P39">
        <v>1529948.5302398701</v>
      </c>
      <c r="Q39">
        <v>1493755.35053738</v>
      </c>
      <c r="R39">
        <v>1455354.4013044301</v>
      </c>
      <c r="S39">
        <v>1534845.0197870899</v>
      </c>
      <c r="T39">
        <v>1919304.45809784</v>
      </c>
      <c r="U39">
        <v>1744423.52103087</v>
      </c>
      <c r="V39">
        <v>1491529.71537764</v>
      </c>
      <c r="W39">
        <v>1518492.1553444201</v>
      </c>
      <c r="X39">
        <v>1539255.5593648299</v>
      </c>
      <c r="Y39">
        <v>1552595.5815641901</v>
      </c>
      <c r="Z39">
        <v>1657358.49719101</v>
      </c>
      <c r="AA39">
        <v>1640109.5117431299</v>
      </c>
      <c r="AB39">
        <v>1648740.19843171</v>
      </c>
      <c r="AC39">
        <v>1643988.3057516301</v>
      </c>
      <c r="AD39">
        <v>1734362.6950012499</v>
      </c>
      <c r="AE39">
        <v>1657942.26823692</v>
      </c>
      <c r="AF39">
        <v>1733956.66840848</v>
      </c>
    </row>
    <row r="40" spans="1:32" x14ac:dyDescent="0.3">
      <c r="A40" t="s">
        <v>30</v>
      </c>
      <c r="B40" t="s">
        <v>276</v>
      </c>
      <c r="C40" t="s">
        <v>200</v>
      </c>
      <c r="D40" t="s">
        <v>277</v>
      </c>
      <c r="E40" t="s">
        <v>201</v>
      </c>
      <c r="G40">
        <v>61802.804973949504</v>
      </c>
      <c r="H40">
        <v>62274.589212128201</v>
      </c>
      <c r="I40">
        <v>65780.051456346395</v>
      </c>
      <c r="J40">
        <v>68178.599833615706</v>
      </c>
      <c r="K40">
        <v>80522.8240539283</v>
      </c>
      <c r="L40">
        <v>80896.255685899101</v>
      </c>
      <c r="M40">
        <v>80113.4108709266</v>
      </c>
      <c r="N40">
        <v>84306.171573837593</v>
      </c>
      <c r="O40">
        <v>83234.104207142605</v>
      </c>
      <c r="P40">
        <v>89141.712110581197</v>
      </c>
      <c r="Q40">
        <v>95745.939565632303</v>
      </c>
      <c r="R40">
        <v>107550.24337173</v>
      </c>
      <c r="S40">
        <v>105176.47330800899</v>
      </c>
      <c r="T40">
        <v>86027.874191591298</v>
      </c>
      <c r="U40">
        <v>76508.030441504598</v>
      </c>
      <c r="V40">
        <v>78459.047379894502</v>
      </c>
      <c r="W40">
        <v>78603.353775027193</v>
      </c>
      <c r="X40">
        <v>75465.525857356799</v>
      </c>
      <c r="Y40">
        <v>57558.014802209102</v>
      </c>
      <c r="Z40">
        <v>71942.415730337103</v>
      </c>
      <c r="AA40">
        <v>71099.602889451999</v>
      </c>
      <c r="AB40">
        <v>73473.447620754101</v>
      </c>
      <c r="AC40">
        <v>87770.003021433396</v>
      </c>
      <c r="AD40">
        <v>87267.265502373601</v>
      </c>
      <c r="AE40">
        <v>82882.348147924</v>
      </c>
      <c r="AF40">
        <v>81106.829545504195</v>
      </c>
    </row>
    <row r="41" spans="1:32" x14ac:dyDescent="0.3">
      <c r="A41" t="s">
        <v>30</v>
      </c>
      <c r="B41" t="s">
        <v>278</v>
      </c>
      <c r="C41" t="s">
        <v>200</v>
      </c>
      <c r="D41" t="s">
        <v>279</v>
      </c>
      <c r="E41" t="s">
        <v>201</v>
      </c>
    </row>
    <row r="42" spans="1:32" x14ac:dyDescent="0.3">
      <c r="A42" t="s">
        <v>30</v>
      </c>
      <c r="B42" t="s">
        <v>280</v>
      </c>
      <c r="C42" t="s">
        <v>200</v>
      </c>
      <c r="D42" t="s">
        <v>281</v>
      </c>
      <c r="E42" t="s">
        <v>201</v>
      </c>
    </row>
    <row r="43" spans="1:32" x14ac:dyDescent="0.3">
      <c r="A43" t="s">
        <v>30</v>
      </c>
      <c r="B43" t="s">
        <v>282</v>
      </c>
      <c r="C43" t="s">
        <v>200</v>
      </c>
      <c r="D43" t="s">
        <v>283</v>
      </c>
      <c r="E43" t="s">
        <v>201</v>
      </c>
      <c r="G43">
        <v>363203.24504983501</v>
      </c>
      <c r="H43">
        <v>380459.13018144702</v>
      </c>
      <c r="I43">
        <v>409661.46632804198</v>
      </c>
      <c r="J43">
        <v>435444.81256441498</v>
      </c>
      <c r="K43">
        <v>433267.67216433701</v>
      </c>
      <c r="L43">
        <v>486364.90513768903</v>
      </c>
      <c r="M43">
        <v>550707.12443344505</v>
      </c>
      <c r="N43">
        <v>532949.32551151398</v>
      </c>
      <c r="O43">
        <v>536000.710948347</v>
      </c>
      <c r="P43">
        <v>557860.37718186702</v>
      </c>
      <c r="Q43">
        <v>541377.25071029295</v>
      </c>
      <c r="R43">
        <v>529655.68729188503</v>
      </c>
      <c r="S43">
        <v>533968.22653389501</v>
      </c>
      <c r="T43">
        <v>515946.932128785</v>
      </c>
      <c r="U43">
        <v>485868.85640306899</v>
      </c>
      <c r="V43">
        <v>512732.36685754103</v>
      </c>
      <c r="W43">
        <v>597610.76976092695</v>
      </c>
      <c r="X43">
        <v>664738.97850165598</v>
      </c>
      <c r="Y43">
        <v>630197.10937249602</v>
      </c>
      <c r="Z43">
        <v>847338.96461437806</v>
      </c>
      <c r="AA43">
        <v>805423.88754268701</v>
      </c>
      <c r="AB43">
        <v>784994.06364985404</v>
      </c>
      <c r="AC43">
        <v>779749.96094375697</v>
      </c>
      <c r="AD43">
        <v>822266.05341139797</v>
      </c>
      <c r="AE43">
        <v>753754.439574391</v>
      </c>
      <c r="AF43">
        <v>824075.46093381802</v>
      </c>
    </row>
    <row r="44" spans="1:32" x14ac:dyDescent="0.3">
      <c r="A44" t="s">
        <v>30</v>
      </c>
      <c r="B44" t="s">
        <v>284</v>
      </c>
      <c r="C44" t="s">
        <v>200</v>
      </c>
      <c r="D44" t="s">
        <v>285</v>
      </c>
      <c r="E44" t="s">
        <v>201</v>
      </c>
      <c r="G44">
        <v>4708431.8801432503</v>
      </c>
      <c r="H44">
        <v>5186217.0719505996</v>
      </c>
      <c r="I44">
        <v>6006441.3270171098</v>
      </c>
      <c r="J44">
        <v>6540828.1472143903</v>
      </c>
      <c r="K44">
        <v>7087234.3417549301</v>
      </c>
      <c r="L44">
        <v>8044773.6498143198</v>
      </c>
      <c r="M44">
        <v>8572114.9477633499</v>
      </c>
      <c r="N44">
        <v>8803373.0196603108</v>
      </c>
      <c r="O44">
        <v>8717232.7037588898</v>
      </c>
      <c r="P44">
        <v>8882177.2054366805</v>
      </c>
      <c r="Q44">
        <v>8912018.4267044794</v>
      </c>
      <c r="R44">
        <v>8979109.6977414899</v>
      </c>
      <c r="S44">
        <v>9193845.0131206792</v>
      </c>
      <c r="T44">
        <v>8874348.1543327402</v>
      </c>
      <c r="U44">
        <v>8607490.2515987195</v>
      </c>
      <c r="V44">
        <v>8222261.2582210395</v>
      </c>
      <c r="W44">
        <v>8628217.4342606794</v>
      </c>
      <c r="X44">
        <v>8903559.9512129202</v>
      </c>
      <c r="Y44">
        <v>8745585.2912580203</v>
      </c>
      <c r="Z44">
        <v>9228571.4793272894</v>
      </c>
      <c r="AA44">
        <v>9085190.3379950393</v>
      </c>
      <c r="AB44">
        <v>9062747.0922920201</v>
      </c>
      <c r="AC44">
        <v>8968440.9419949409</v>
      </c>
      <c r="AD44">
        <v>9438272.2996921707</v>
      </c>
      <c r="AE44">
        <v>8958738.3035234101</v>
      </c>
      <c r="AF44">
        <v>9290625.3404210694</v>
      </c>
    </row>
    <row r="45" spans="1:32" x14ac:dyDescent="0.3">
      <c r="A45" t="s">
        <v>30</v>
      </c>
      <c r="B45" t="s">
        <v>286</v>
      </c>
      <c r="C45" t="s">
        <v>200</v>
      </c>
      <c r="D45" t="s">
        <v>287</v>
      </c>
      <c r="E45" t="s">
        <v>201</v>
      </c>
    </row>
    <row r="46" spans="1:32" x14ac:dyDescent="0.3">
      <c r="A46" t="s">
        <v>30</v>
      </c>
      <c r="B46" t="s">
        <v>288</v>
      </c>
      <c r="C46" t="s">
        <v>200</v>
      </c>
      <c r="D46" t="s">
        <v>289</v>
      </c>
      <c r="E46" t="s">
        <v>201</v>
      </c>
    </row>
    <row r="47" spans="1:32" x14ac:dyDescent="0.3">
      <c r="A47" t="s">
        <v>30</v>
      </c>
      <c r="B47" t="s">
        <v>290</v>
      </c>
      <c r="C47" t="s">
        <v>200</v>
      </c>
      <c r="D47" t="s">
        <v>291</v>
      </c>
      <c r="E47" t="s">
        <v>201</v>
      </c>
      <c r="G47">
        <v>249518.79215943601</v>
      </c>
      <c r="H47">
        <v>288727.640892594</v>
      </c>
      <c r="I47">
        <v>342408.66070580302</v>
      </c>
      <c r="J47">
        <v>337215.72774848097</v>
      </c>
      <c r="K47">
        <v>416882.72477981698</v>
      </c>
      <c r="L47">
        <v>488215.99922718102</v>
      </c>
      <c r="M47">
        <v>429948.74945831002</v>
      </c>
      <c r="N47">
        <v>479504.361037864</v>
      </c>
      <c r="O47">
        <v>464883.104392735</v>
      </c>
      <c r="P47">
        <v>393366.63285692898</v>
      </c>
      <c r="Q47">
        <v>376059.98164104798</v>
      </c>
      <c r="R47">
        <v>347874.88691705302</v>
      </c>
      <c r="S47">
        <v>312761.61799487</v>
      </c>
      <c r="T47">
        <v>292166.26485592901</v>
      </c>
      <c r="U47">
        <v>345448.412218048</v>
      </c>
      <c r="V47">
        <v>314139.120204443</v>
      </c>
      <c r="W47">
        <v>221938.88124713601</v>
      </c>
      <c r="X47">
        <v>153543.706404848</v>
      </c>
      <c r="Y47">
        <v>298870.23699682002</v>
      </c>
      <c r="Z47">
        <v>408899.22752809001</v>
      </c>
      <c r="AA47">
        <v>478127.619984116</v>
      </c>
      <c r="AB47">
        <v>538805.28255219699</v>
      </c>
      <c r="AC47">
        <v>316503.950289411</v>
      </c>
      <c r="AD47">
        <v>352927.81864735403</v>
      </c>
      <c r="AE47">
        <v>346097.78632791102</v>
      </c>
      <c r="AF47">
        <v>357128.47862377</v>
      </c>
    </row>
    <row r="48" spans="1:32" x14ac:dyDescent="0.3">
      <c r="A48" t="s">
        <v>30</v>
      </c>
      <c r="B48" t="s">
        <v>292</v>
      </c>
      <c r="C48" t="s">
        <v>200</v>
      </c>
      <c r="D48" t="s">
        <v>293</v>
      </c>
      <c r="E48" t="s">
        <v>201</v>
      </c>
      <c r="G48">
        <v>625522.08522109</v>
      </c>
      <c r="H48">
        <v>707197.30367461697</v>
      </c>
      <c r="I48">
        <v>810809.10932672198</v>
      </c>
      <c r="J48">
        <v>928442.75294931803</v>
      </c>
      <c r="K48">
        <v>956667.13127544604</v>
      </c>
      <c r="L48">
        <v>1104391.21458481</v>
      </c>
      <c r="M48">
        <v>1109249.12017377</v>
      </c>
      <c r="N48">
        <v>1124656.28439682</v>
      </c>
      <c r="O48">
        <v>1075673.0922314799</v>
      </c>
      <c r="P48">
        <v>1053528.1703595701</v>
      </c>
      <c r="Q48">
        <v>1028492.1439355901</v>
      </c>
      <c r="R48">
        <v>1004295.20981283</v>
      </c>
      <c r="S48">
        <v>968800.43336386897</v>
      </c>
      <c r="T48">
        <v>956794.00427050504</v>
      </c>
      <c r="U48">
        <v>946579.47800892801</v>
      </c>
      <c r="V48">
        <v>934490.36403213302</v>
      </c>
      <c r="W48">
        <v>946772.09851900395</v>
      </c>
      <c r="X48">
        <v>947478.29390942096</v>
      </c>
      <c r="Y48">
        <v>1024965.87877065</v>
      </c>
      <c r="Z48">
        <v>1184332.2422201301</v>
      </c>
      <c r="AA48">
        <v>1220187.0972293301</v>
      </c>
      <c r="AB48">
        <v>1249883.4059516899</v>
      </c>
      <c r="AC48">
        <v>1097317.33862236</v>
      </c>
      <c r="AD48">
        <v>1134909.58060975</v>
      </c>
      <c r="AE48">
        <v>1112141.1370031601</v>
      </c>
      <c r="AF48">
        <v>1149314.60646784</v>
      </c>
    </row>
    <row r="49" spans="1:32" x14ac:dyDescent="0.3">
      <c r="A49" t="s">
        <v>30</v>
      </c>
      <c r="B49" t="s">
        <v>294</v>
      </c>
      <c r="C49" t="s">
        <v>200</v>
      </c>
      <c r="D49" t="s">
        <v>295</v>
      </c>
      <c r="E49" t="s">
        <v>201</v>
      </c>
      <c r="G49">
        <v>73911.984982819195</v>
      </c>
      <c r="H49">
        <v>81132.703037329193</v>
      </c>
      <c r="I49">
        <v>92514.440298938993</v>
      </c>
      <c r="J49">
        <v>114175.59779361299</v>
      </c>
      <c r="K49">
        <v>100351.29976266601</v>
      </c>
      <c r="L49">
        <v>120863.05335098501</v>
      </c>
      <c r="M49">
        <v>156733.19828327399</v>
      </c>
      <c r="N49">
        <v>144727.141967581</v>
      </c>
      <c r="O49">
        <v>149731.425115538</v>
      </c>
      <c r="P49">
        <v>183468.96227812799</v>
      </c>
      <c r="Q49">
        <v>218904.8346952</v>
      </c>
      <c r="R49">
        <v>246279.50560561399</v>
      </c>
      <c r="S49">
        <v>264493.69246202102</v>
      </c>
      <c r="T49">
        <v>281095.35519048799</v>
      </c>
      <c r="U49">
        <v>259624.28261803399</v>
      </c>
      <c r="V49">
        <v>265720.38874636497</v>
      </c>
      <c r="W49">
        <v>298545.71936919499</v>
      </c>
      <c r="X49">
        <v>317326.07999266399</v>
      </c>
      <c r="Y49">
        <v>288282.122026194</v>
      </c>
      <c r="Z49">
        <v>228710.402332489</v>
      </c>
      <c r="AA49">
        <v>207386.52992854899</v>
      </c>
      <c r="AB49">
        <v>186749.39058094399</v>
      </c>
      <c r="AC49">
        <v>300294.78593179601</v>
      </c>
      <c r="AD49">
        <v>297757.27514990099</v>
      </c>
      <c r="AE49">
        <v>342181.841024664</v>
      </c>
      <c r="AF49">
        <v>363294.00837244099</v>
      </c>
    </row>
    <row r="50" spans="1:32" x14ac:dyDescent="0.3">
      <c r="A50" t="s">
        <v>30</v>
      </c>
      <c r="B50" t="s">
        <v>296</v>
      </c>
      <c r="C50" t="s">
        <v>200</v>
      </c>
      <c r="D50" t="s">
        <v>297</v>
      </c>
      <c r="E50" t="s">
        <v>201</v>
      </c>
      <c r="G50">
        <v>302091.30807883502</v>
      </c>
      <c r="H50">
        <v>337336.959744694</v>
      </c>
      <c r="I50">
        <v>375886.00832197902</v>
      </c>
      <c r="J50">
        <v>477051.42740722297</v>
      </c>
      <c r="K50">
        <v>439433.10673296201</v>
      </c>
      <c r="L50">
        <v>495312.162006645</v>
      </c>
      <c r="M50">
        <v>522567.17243218602</v>
      </c>
      <c r="N50">
        <v>500424.78139137197</v>
      </c>
      <c r="O50">
        <v>461058.56272320199</v>
      </c>
      <c r="P50">
        <v>476692.57522451598</v>
      </c>
      <c r="Q50">
        <v>433527.327599346</v>
      </c>
      <c r="R50">
        <v>410140.81729015999</v>
      </c>
      <c r="S50">
        <v>391545.12290697801</v>
      </c>
      <c r="T50">
        <v>383532.384224087</v>
      </c>
      <c r="U50">
        <v>341506.78317284503</v>
      </c>
      <c r="V50">
        <v>354630.85508132499</v>
      </c>
      <c r="W50">
        <v>426287.49790267303</v>
      </c>
      <c r="X50">
        <v>476608.50751190801</v>
      </c>
      <c r="Y50">
        <v>437813.51974763803</v>
      </c>
      <c r="Z50">
        <v>546722.61235955101</v>
      </c>
      <c r="AA50">
        <v>534672.94731666695</v>
      </c>
      <c r="AB50">
        <v>524328.73281855299</v>
      </c>
      <c r="AC50">
        <v>480518.60240115598</v>
      </c>
      <c r="AD50">
        <v>484224.48681248998</v>
      </c>
      <c r="AE50">
        <v>423861.50965058198</v>
      </c>
      <c r="AF50">
        <v>428892.11947163101</v>
      </c>
    </row>
    <row r="51" spans="1:32" x14ac:dyDescent="0.3">
      <c r="A51" t="s">
        <v>30</v>
      </c>
      <c r="B51" t="s">
        <v>298</v>
      </c>
      <c r="C51" t="s">
        <v>200</v>
      </c>
      <c r="D51" t="s">
        <v>299</v>
      </c>
      <c r="E51" t="s">
        <v>201</v>
      </c>
    </row>
    <row r="52" spans="1:32" x14ac:dyDescent="0.3">
      <c r="A52" t="s">
        <v>30</v>
      </c>
      <c r="B52" t="s">
        <v>300</v>
      </c>
      <c r="C52" t="s">
        <v>200</v>
      </c>
      <c r="D52" t="s">
        <v>301</v>
      </c>
      <c r="E52" t="s">
        <v>201</v>
      </c>
    </row>
    <row r="53" spans="1:32" x14ac:dyDescent="0.3">
      <c r="A53" t="s">
        <v>30</v>
      </c>
      <c r="B53" t="s">
        <v>302</v>
      </c>
      <c r="C53" t="s">
        <v>200</v>
      </c>
      <c r="D53" t="s">
        <v>303</v>
      </c>
      <c r="E53" t="s">
        <v>201</v>
      </c>
      <c r="G53">
        <v>50508.114782150697</v>
      </c>
      <c r="H53">
        <v>52936.896857421001</v>
      </c>
      <c r="I53">
        <v>61063.844687885598</v>
      </c>
      <c r="J53">
        <v>69553.867221094595</v>
      </c>
      <c r="K53">
        <v>75955.122453177304</v>
      </c>
      <c r="L53">
        <v>87231.369318199198</v>
      </c>
      <c r="M53">
        <v>94787.610010118806</v>
      </c>
      <c r="N53">
        <v>96575.577650271895</v>
      </c>
      <c r="O53">
        <v>105295.02909625199</v>
      </c>
      <c r="P53">
        <v>107902.841680654</v>
      </c>
      <c r="Q53">
        <v>98861.560510879106</v>
      </c>
      <c r="R53">
        <v>89603.051174741297</v>
      </c>
      <c r="S53">
        <v>84865.828242180796</v>
      </c>
      <c r="T53">
        <v>75550.405856567697</v>
      </c>
      <c r="U53">
        <v>63392.273141564598</v>
      </c>
      <c r="V53">
        <v>53407.613605211802</v>
      </c>
      <c r="W53">
        <v>61148.681659366703</v>
      </c>
      <c r="X53">
        <v>62525.432513539599</v>
      </c>
      <c r="Y53">
        <v>60252.862517057198</v>
      </c>
      <c r="Z53">
        <v>84386.422497686101</v>
      </c>
      <c r="AA53">
        <v>83189.438640995199</v>
      </c>
      <c r="AB53">
        <v>83202.913963119994</v>
      </c>
      <c r="AC53">
        <v>91072.254076348196</v>
      </c>
      <c r="AD53">
        <v>100675.75253524</v>
      </c>
      <c r="AE53">
        <v>86254.571609138206</v>
      </c>
      <c r="AF53">
        <v>82161.571694956103</v>
      </c>
    </row>
    <row r="54" spans="1:32" x14ac:dyDescent="0.3">
      <c r="A54" t="s">
        <v>30</v>
      </c>
      <c r="B54" t="s">
        <v>304</v>
      </c>
      <c r="C54" t="s">
        <v>200</v>
      </c>
      <c r="D54" t="s">
        <v>305</v>
      </c>
      <c r="E54" t="s">
        <v>201</v>
      </c>
      <c r="G54">
        <v>75122.0506069447</v>
      </c>
      <c r="H54">
        <v>83910.068460540293</v>
      </c>
      <c r="I54">
        <v>103872.508569956</v>
      </c>
      <c r="J54">
        <v>120974.98403101201</v>
      </c>
      <c r="K54">
        <v>128439.214647699</v>
      </c>
      <c r="L54">
        <v>137381.08051290899</v>
      </c>
      <c r="M54">
        <v>153181.05143718599</v>
      </c>
      <c r="N54">
        <v>154896.69914581001</v>
      </c>
      <c r="O54">
        <v>165845.961990563</v>
      </c>
      <c r="P54">
        <v>176670.52321522901</v>
      </c>
      <c r="Q54">
        <v>172753.87894090399</v>
      </c>
      <c r="R54">
        <v>175718.626694673</v>
      </c>
      <c r="S54">
        <v>178284.09260815001</v>
      </c>
      <c r="T54">
        <v>159994.24615413201</v>
      </c>
      <c r="U54">
        <v>142005.171249971</v>
      </c>
      <c r="V54">
        <v>135378.32062105701</v>
      </c>
      <c r="W54">
        <v>145366.63161721599</v>
      </c>
      <c r="X54">
        <v>146763.63993277799</v>
      </c>
      <c r="Y54">
        <v>135957.03472323899</v>
      </c>
      <c r="Z54">
        <v>179956.56049657299</v>
      </c>
      <c r="AA54">
        <v>176462.888571113</v>
      </c>
      <c r="AB54">
        <v>184593.58588316699</v>
      </c>
      <c r="AC54">
        <v>215939.773982518</v>
      </c>
      <c r="AD54">
        <v>247700.92374617999</v>
      </c>
      <c r="AE54">
        <v>235312.33526489601</v>
      </c>
      <c r="AF54">
        <v>220462.497048736</v>
      </c>
    </row>
    <row r="55" spans="1:32" x14ac:dyDescent="0.3">
      <c r="A55" t="s">
        <v>30</v>
      </c>
      <c r="B55" t="s">
        <v>306</v>
      </c>
      <c r="C55" t="s">
        <v>200</v>
      </c>
      <c r="D55" t="s">
        <v>307</v>
      </c>
      <c r="E55" t="s">
        <v>201</v>
      </c>
      <c r="G55">
        <v>24613.935824794</v>
      </c>
      <c r="H55">
        <v>30973.171603119401</v>
      </c>
      <c r="I55">
        <v>42808.663882070701</v>
      </c>
      <c r="J55">
        <v>51421.116809917803</v>
      </c>
      <c r="K55">
        <v>52484.092194521603</v>
      </c>
      <c r="L55">
        <v>50149.711194709504</v>
      </c>
      <c r="M55">
        <v>58393.441427067301</v>
      </c>
      <c r="N55">
        <v>58321.121495537802</v>
      </c>
      <c r="O55">
        <v>60550.932894310703</v>
      </c>
      <c r="P55">
        <v>68767.6815345754</v>
      </c>
      <c r="Q55">
        <v>73892.318430024796</v>
      </c>
      <c r="R55">
        <v>86115.575519931299</v>
      </c>
      <c r="S55">
        <v>93418.264365968906</v>
      </c>
      <c r="T55">
        <v>84443.840297563802</v>
      </c>
      <c r="U55">
        <v>78612.898108406502</v>
      </c>
      <c r="V55">
        <v>81970.707015845095</v>
      </c>
      <c r="W55">
        <v>84217.949957849298</v>
      </c>
      <c r="X55">
        <v>84238.207419238897</v>
      </c>
      <c r="Y55">
        <v>75704.172206182106</v>
      </c>
      <c r="Z55">
        <v>95570.137998887003</v>
      </c>
      <c r="AA55">
        <v>93273.4499301178</v>
      </c>
      <c r="AB55">
        <v>101390.671920047</v>
      </c>
      <c r="AC55">
        <v>124867.51990617</v>
      </c>
      <c r="AD55">
        <v>147025.17121094</v>
      </c>
      <c r="AE55">
        <v>149057.763655758</v>
      </c>
      <c r="AF55">
        <v>138300.92535378001</v>
      </c>
    </row>
    <row r="56" spans="1:32" x14ac:dyDescent="0.3">
      <c r="A56" t="s">
        <v>30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30</v>
      </c>
      <c r="B57" t="s">
        <v>310</v>
      </c>
      <c r="C57" t="s">
        <v>200</v>
      </c>
      <c r="D57" t="s">
        <v>311</v>
      </c>
      <c r="E57" t="s">
        <v>201</v>
      </c>
      <c r="G57">
        <v>5396207.57390441</v>
      </c>
      <c r="H57">
        <v>5957765.0497482996</v>
      </c>
      <c r="I57">
        <v>6886447.0238205399</v>
      </c>
      <c r="J57">
        <v>7542381.8387372801</v>
      </c>
      <c r="K57">
        <v>8129013.5723081902</v>
      </c>
      <c r="L57">
        <v>9236466.8475033902</v>
      </c>
      <c r="M57">
        <v>9771701.1241856702</v>
      </c>
      <c r="N57">
        <v>10022234.4113432</v>
      </c>
      <c r="O57">
        <v>9888654.4214724004</v>
      </c>
      <c r="P57">
        <v>10040024.0159833</v>
      </c>
      <c r="Q57">
        <v>10059950.697728099</v>
      </c>
      <c r="R57">
        <v>10123030.1092721</v>
      </c>
      <c r="S57">
        <v>10305613.9330127</v>
      </c>
      <c r="T57">
        <v>9951618.2532981206</v>
      </c>
      <c r="U57">
        <v>9664874.4188357592</v>
      </c>
      <c r="V57">
        <v>9273516.0788637307</v>
      </c>
      <c r="W57">
        <v>9686204.8421096001</v>
      </c>
      <c r="X57">
        <v>9954113.8826959599</v>
      </c>
      <c r="Y57">
        <v>9850951.2761304192</v>
      </c>
      <c r="Z57">
        <v>10510051.6151646</v>
      </c>
      <c r="AA57">
        <v>10400996.679399399</v>
      </c>
      <c r="AB57">
        <v>10413596.9810034</v>
      </c>
      <c r="AC57">
        <v>10186639.7446058</v>
      </c>
      <c r="AD57">
        <v>10697067.055017401</v>
      </c>
      <c r="AE57">
        <v>10189311.7622786</v>
      </c>
      <c r="AF57">
        <v>10555020.1508561</v>
      </c>
    </row>
    <row r="58" spans="1:32" x14ac:dyDescent="0.3">
      <c r="A58" t="s">
        <v>30</v>
      </c>
      <c r="B58" t="s">
        <v>312</v>
      </c>
      <c r="C58" t="s">
        <v>200</v>
      </c>
      <c r="D58" t="s">
        <v>313</v>
      </c>
      <c r="E58" t="s">
        <v>201</v>
      </c>
      <c r="G58">
        <v>5395756.7703382904</v>
      </c>
      <c r="H58">
        <v>5955688.96483735</v>
      </c>
      <c r="I58">
        <v>6883030.48780018</v>
      </c>
      <c r="J58">
        <v>7537449.4999973197</v>
      </c>
      <c r="K58">
        <v>8124424.2970842998</v>
      </c>
      <c r="L58">
        <v>9230061.1200850308</v>
      </c>
      <c r="M58">
        <v>9761477.4788080491</v>
      </c>
      <c r="N58">
        <v>10012335.475631</v>
      </c>
      <c r="O58">
        <v>9876139.9001975097</v>
      </c>
      <c r="P58">
        <v>10024847.0879068</v>
      </c>
      <c r="Q58">
        <v>10036256.510205699</v>
      </c>
      <c r="R58">
        <v>10090955.150926</v>
      </c>
      <c r="S58">
        <v>10267821.9197926</v>
      </c>
      <c r="T58">
        <v>9917170.0327948406</v>
      </c>
      <c r="U58">
        <v>9630577.7600491494</v>
      </c>
      <c r="V58">
        <v>9235210.66963307</v>
      </c>
      <c r="W58">
        <v>9653592.8865547199</v>
      </c>
      <c r="X58">
        <v>9926503.7709797006</v>
      </c>
      <c r="Y58">
        <v>9828109.1848308798</v>
      </c>
      <c r="Z58">
        <v>10484846.137277801</v>
      </c>
      <c r="AA58">
        <v>10376477.038113801</v>
      </c>
      <c r="AB58">
        <v>10386103.9458645</v>
      </c>
      <c r="AC58">
        <v>10153528.283638701</v>
      </c>
      <c r="AD58">
        <v>10660449.145804301</v>
      </c>
      <c r="AE58">
        <v>10153761.7886745</v>
      </c>
      <c r="AF58">
        <v>10521046.776434399</v>
      </c>
    </row>
    <row r="59" spans="1:32" x14ac:dyDescent="0.3">
      <c r="A59" t="s">
        <v>30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32</v>
      </c>
      <c r="B2" t="s">
        <v>197</v>
      </c>
      <c r="C2" t="s">
        <v>200</v>
      </c>
      <c r="D2" t="s">
        <v>198</v>
      </c>
      <c r="E2" t="s">
        <v>201</v>
      </c>
      <c r="G2">
        <v>177016.04183049299</v>
      </c>
      <c r="H2">
        <v>177637.67415625101</v>
      </c>
      <c r="I2">
        <v>188473.07749414601</v>
      </c>
      <c r="J2">
        <v>176840.49957556301</v>
      </c>
      <c r="K2">
        <v>135011.603651474</v>
      </c>
      <c r="L2">
        <v>159611.20773099101</v>
      </c>
      <c r="M2">
        <v>164145.27167710001</v>
      </c>
      <c r="N2">
        <v>188347.02879851701</v>
      </c>
      <c r="O2">
        <v>216108.43990815501</v>
      </c>
      <c r="P2">
        <v>213972.54803699299</v>
      </c>
      <c r="Q2">
        <v>149731.946958727</v>
      </c>
      <c r="R2">
        <v>146852.35746008399</v>
      </c>
      <c r="S2">
        <v>152807.473285791</v>
      </c>
      <c r="T2">
        <v>125013.435999831</v>
      </c>
      <c r="U2">
        <v>162580.52687796199</v>
      </c>
      <c r="V2">
        <v>169435.707648159</v>
      </c>
      <c r="W2">
        <v>148769.51466751</v>
      </c>
      <c r="X2">
        <v>165628.70554505201</v>
      </c>
      <c r="Y2">
        <v>117222.36506146799</v>
      </c>
      <c r="Z2">
        <v>178443.46897313601</v>
      </c>
      <c r="AA2">
        <v>105134.74609185199</v>
      </c>
      <c r="AB2">
        <v>198939.282223469</v>
      </c>
      <c r="AC2">
        <v>108641.19049296</v>
      </c>
      <c r="AD2">
        <v>76347.8476619508</v>
      </c>
      <c r="AE2">
        <v>70399.190038307104</v>
      </c>
    </row>
    <row r="3" spans="1:32" x14ac:dyDescent="0.3">
      <c r="A3" t="s">
        <v>32</v>
      </c>
      <c r="B3" t="s">
        <v>202</v>
      </c>
      <c r="C3" t="s">
        <v>200</v>
      </c>
      <c r="D3" t="s">
        <v>203</v>
      </c>
      <c r="E3" t="s">
        <v>201</v>
      </c>
      <c r="G3">
        <v>8780.80281854436</v>
      </c>
      <c r="H3">
        <v>9464.1713265779908</v>
      </c>
      <c r="I3">
        <v>10549.42613933</v>
      </c>
      <c r="J3">
        <v>7851.7795398665603</v>
      </c>
      <c r="K3">
        <v>11275.1687500399</v>
      </c>
      <c r="L3">
        <v>11189.3858223917</v>
      </c>
      <c r="M3">
        <v>22151.327981699898</v>
      </c>
      <c r="N3">
        <v>16162.9820512852</v>
      </c>
      <c r="O3">
        <v>14742.3102414717</v>
      </c>
      <c r="P3">
        <v>16395.081399696199</v>
      </c>
      <c r="Q3">
        <v>20406.349517594899</v>
      </c>
      <c r="R3">
        <v>24498.096893538201</v>
      </c>
      <c r="S3">
        <v>21340.759637168401</v>
      </c>
      <c r="T3">
        <v>13222.249496775499</v>
      </c>
      <c r="U3">
        <v>10606.448291139301</v>
      </c>
      <c r="V3">
        <v>7388.4965749313997</v>
      </c>
      <c r="W3">
        <v>8585.0292805389709</v>
      </c>
      <c r="X3">
        <v>10748.9506543396</v>
      </c>
      <c r="Y3">
        <v>12121.129560453501</v>
      </c>
      <c r="Z3">
        <v>9583.3353050199094</v>
      </c>
      <c r="AA3">
        <v>8946.1295397755093</v>
      </c>
      <c r="AB3">
        <v>12111.8469744297</v>
      </c>
      <c r="AC3">
        <v>6522.3528011357403</v>
      </c>
      <c r="AD3">
        <v>5302.08265862593</v>
      </c>
      <c r="AE3">
        <v>3682.5525245971899</v>
      </c>
    </row>
    <row r="4" spans="1:32" x14ac:dyDescent="0.3">
      <c r="A4" t="s">
        <v>32</v>
      </c>
      <c r="B4" t="s">
        <v>204</v>
      </c>
      <c r="C4" t="s">
        <v>200</v>
      </c>
      <c r="D4" t="s">
        <v>205</v>
      </c>
      <c r="E4" t="s">
        <v>201</v>
      </c>
      <c r="G4">
        <v>615354.67024958006</v>
      </c>
      <c r="H4">
        <v>576617.090928772</v>
      </c>
      <c r="I4">
        <v>569769.48224895797</v>
      </c>
      <c r="J4">
        <v>515872.112885518</v>
      </c>
      <c r="K4">
        <v>605784.06647941703</v>
      </c>
      <c r="L4">
        <v>723681.08845900698</v>
      </c>
      <c r="M4">
        <v>653766.23902353505</v>
      </c>
      <c r="N4">
        <v>745835.21578792203</v>
      </c>
      <c r="O4">
        <v>709650.38614426902</v>
      </c>
      <c r="P4">
        <v>865640.30390225397</v>
      </c>
      <c r="Q4">
        <v>782843.58492498705</v>
      </c>
      <c r="R4">
        <v>868132.56012121995</v>
      </c>
      <c r="S4">
        <v>844455.853306273</v>
      </c>
      <c r="T4">
        <v>528492.31823201699</v>
      </c>
      <c r="U4">
        <v>575449.85021077702</v>
      </c>
      <c r="V4">
        <v>648871.93892993405</v>
      </c>
      <c r="W4">
        <v>812583.00399520004</v>
      </c>
      <c r="X4">
        <v>648748.03085600503</v>
      </c>
      <c r="Y4">
        <v>685090.18458758295</v>
      </c>
      <c r="Z4">
        <v>750661.66646949796</v>
      </c>
      <c r="AA4">
        <v>859641.72032206506</v>
      </c>
      <c r="AB4">
        <v>770153.31091952103</v>
      </c>
      <c r="AC4">
        <v>882524.50593829004</v>
      </c>
      <c r="AD4">
        <v>826324.580382079</v>
      </c>
      <c r="AE4">
        <v>684158.54200219095</v>
      </c>
    </row>
    <row r="5" spans="1:32" x14ac:dyDescent="0.3">
      <c r="A5" t="s">
        <v>32</v>
      </c>
      <c r="B5" t="s">
        <v>206</v>
      </c>
      <c r="C5" t="s">
        <v>200</v>
      </c>
      <c r="D5" t="s">
        <v>207</v>
      </c>
      <c r="E5" t="s">
        <v>201</v>
      </c>
      <c r="G5">
        <v>67751.876293086607</v>
      </c>
      <c r="H5">
        <v>62563.153611483896</v>
      </c>
      <c r="I5">
        <v>58072.079128883401</v>
      </c>
      <c r="J5">
        <v>56797.937710463302</v>
      </c>
      <c r="K5">
        <v>62218.431193402001</v>
      </c>
      <c r="L5">
        <v>75301.542426365602</v>
      </c>
      <c r="M5">
        <v>84376.422039384299</v>
      </c>
      <c r="N5">
        <v>82238.065908740493</v>
      </c>
      <c r="O5">
        <v>87646.063627379801</v>
      </c>
      <c r="P5">
        <v>108967.30930285899</v>
      </c>
      <c r="Q5">
        <v>102331.840963233</v>
      </c>
      <c r="R5">
        <v>97692.410877497401</v>
      </c>
      <c r="S5">
        <v>83169.128679432193</v>
      </c>
      <c r="T5">
        <v>72672.664527389905</v>
      </c>
      <c r="U5">
        <v>86752.742154884996</v>
      </c>
      <c r="V5">
        <v>114673.51533420901</v>
      </c>
      <c r="W5">
        <v>121488.146911813</v>
      </c>
      <c r="X5">
        <v>94004.459358860695</v>
      </c>
      <c r="Y5">
        <v>110075.623731923</v>
      </c>
      <c r="Z5">
        <v>106207.06652470501</v>
      </c>
      <c r="AA5">
        <v>139274.971244232</v>
      </c>
      <c r="AB5">
        <v>142339.22642676899</v>
      </c>
      <c r="AC5">
        <v>152322.023878832</v>
      </c>
      <c r="AD5">
        <v>133852.57730644301</v>
      </c>
      <c r="AE5">
        <v>108087.893019258</v>
      </c>
    </row>
    <row r="6" spans="1:32" x14ac:dyDescent="0.3">
      <c r="A6" t="s">
        <v>32</v>
      </c>
      <c r="B6" t="s">
        <v>208</v>
      </c>
      <c r="C6" t="s">
        <v>200</v>
      </c>
      <c r="D6" t="s">
        <v>209</v>
      </c>
      <c r="E6" t="s">
        <v>201</v>
      </c>
      <c r="G6">
        <v>14239.282841738799</v>
      </c>
      <c r="H6">
        <v>12870.4173603381</v>
      </c>
      <c r="I6">
        <v>12058.6409769937</v>
      </c>
      <c r="J6">
        <v>9262.6453044766495</v>
      </c>
      <c r="K6">
        <v>10270.9976680534</v>
      </c>
      <c r="L6">
        <v>11136.344109329701</v>
      </c>
      <c r="M6">
        <v>8483.3773616858107</v>
      </c>
      <c r="N6">
        <v>5348.2418672242902</v>
      </c>
      <c r="O6">
        <v>4977.4771238797202</v>
      </c>
      <c r="P6">
        <v>6346.8592347720696</v>
      </c>
      <c r="Q6">
        <v>6149.6636151745997</v>
      </c>
      <c r="R6">
        <v>10447.701680068099</v>
      </c>
      <c r="S6">
        <v>13087.6984847762</v>
      </c>
      <c r="T6">
        <v>7101.1076392927798</v>
      </c>
      <c r="U6">
        <v>11697.896166975899</v>
      </c>
      <c r="V6">
        <v>16241.6375366498</v>
      </c>
      <c r="W6">
        <v>15521.9430903342</v>
      </c>
      <c r="X6">
        <v>14839.1351963861</v>
      </c>
      <c r="Y6">
        <v>10945.191143896</v>
      </c>
      <c r="Z6">
        <v>10251.425566644701</v>
      </c>
      <c r="AA6">
        <v>10482.563266937001</v>
      </c>
      <c r="AB6">
        <v>8969.5912632665295</v>
      </c>
      <c r="AC6">
        <v>8896.9082658518291</v>
      </c>
      <c r="AD6">
        <v>14253.092928895599</v>
      </c>
      <c r="AE6">
        <v>8542.9590441402597</v>
      </c>
    </row>
    <row r="7" spans="1:32" x14ac:dyDescent="0.3">
      <c r="A7" t="s">
        <v>32</v>
      </c>
      <c r="B7" t="s">
        <v>210</v>
      </c>
      <c r="C7" t="s">
        <v>200</v>
      </c>
      <c r="D7" t="s">
        <v>211</v>
      </c>
      <c r="E7" t="s">
        <v>201</v>
      </c>
      <c r="G7">
        <v>63288.758443848601</v>
      </c>
      <c r="H7">
        <v>56969.514675832703</v>
      </c>
      <c r="I7">
        <v>52111.237386162</v>
      </c>
      <c r="J7">
        <v>44116.653833200398</v>
      </c>
      <c r="K7">
        <v>51129.159814276602</v>
      </c>
      <c r="L7">
        <v>55461.324668568101</v>
      </c>
      <c r="M7">
        <v>50097.874974252998</v>
      </c>
      <c r="N7">
        <v>53252.997810868197</v>
      </c>
      <c r="O7">
        <v>44380.544004781601</v>
      </c>
      <c r="P7">
        <v>62241.785745244102</v>
      </c>
      <c r="Q7">
        <v>59612.503692204002</v>
      </c>
      <c r="R7">
        <v>70951.522914674497</v>
      </c>
      <c r="S7">
        <v>58737.099729293899</v>
      </c>
      <c r="T7">
        <v>40846.270619890798</v>
      </c>
      <c r="U7">
        <v>54113.639421596599</v>
      </c>
      <c r="V7">
        <v>51666.4837513323</v>
      </c>
      <c r="W7">
        <v>63133.941463719799</v>
      </c>
      <c r="X7">
        <v>62366.744991009997</v>
      </c>
      <c r="Y7">
        <v>60595.7960157247</v>
      </c>
      <c r="Z7">
        <v>64819.885402373897</v>
      </c>
      <c r="AA7">
        <v>72447.612622553002</v>
      </c>
      <c r="AB7">
        <v>55085.4000919502</v>
      </c>
      <c r="AC7">
        <v>62060.645793354</v>
      </c>
      <c r="AD7">
        <v>59020.948075935397</v>
      </c>
      <c r="AE7">
        <v>59211.092873147303</v>
      </c>
    </row>
    <row r="8" spans="1:32" x14ac:dyDescent="0.3">
      <c r="A8" t="s">
        <v>32</v>
      </c>
      <c r="B8" t="s">
        <v>212</v>
      </c>
      <c r="C8" t="s">
        <v>200</v>
      </c>
      <c r="D8" t="s">
        <v>213</v>
      </c>
      <c r="E8" t="s">
        <v>201</v>
      </c>
      <c r="G8">
        <v>8980.3665189658204</v>
      </c>
      <c r="H8">
        <v>4483.0285231158896</v>
      </c>
      <c r="I8">
        <v>4320.2411808684901</v>
      </c>
      <c r="J8">
        <v>4690.6734913488499</v>
      </c>
      <c r="K8">
        <v>3382.5506250119702</v>
      </c>
      <c r="L8">
        <v>3225.7688857345402</v>
      </c>
      <c r="M8">
        <v>5336.45628650044</v>
      </c>
      <c r="N8">
        <v>4777.7368327698396</v>
      </c>
      <c r="O8">
        <v>4644.8374733403998</v>
      </c>
      <c r="P8">
        <v>3998.8003413893198</v>
      </c>
      <c r="Q8">
        <v>5401.6807546574601</v>
      </c>
      <c r="R8">
        <v>4799.6271464891197</v>
      </c>
      <c r="S8">
        <v>5983.3905524771299</v>
      </c>
      <c r="T8">
        <v>3777.7855705072702</v>
      </c>
      <c r="U8">
        <v>3101.8858209935802</v>
      </c>
      <c r="V8">
        <v>1821.8210732707601</v>
      </c>
      <c r="W8">
        <v>3294.2554216021599</v>
      </c>
      <c r="X8">
        <v>3517.8383959656799</v>
      </c>
      <c r="Y8">
        <v>3547.64767623029</v>
      </c>
      <c r="Z8">
        <v>5137.4581016601596</v>
      </c>
      <c r="AA8">
        <v>3558.1197033198</v>
      </c>
      <c r="AB8">
        <v>3303.23099302628</v>
      </c>
      <c r="AC8">
        <v>2909.9727881990202</v>
      </c>
      <c r="AD8">
        <v>2300.9037952527601</v>
      </c>
      <c r="AE8">
        <v>2985.85339832204</v>
      </c>
    </row>
    <row r="9" spans="1:32" x14ac:dyDescent="0.3">
      <c r="A9" t="s">
        <v>32</v>
      </c>
      <c r="B9" t="s">
        <v>214</v>
      </c>
      <c r="C9" t="s">
        <v>200</v>
      </c>
      <c r="D9" t="s">
        <v>215</v>
      </c>
      <c r="E9" t="s">
        <v>201</v>
      </c>
      <c r="G9">
        <v>44852.171386894697</v>
      </c>
      <c r="H9">
        <v>44082.512723191503</v>
      </c>
      <c r="I9">
        <v>47471.066164761403</v>
      </c>
      <c r="J9">
        <v>41332.117201837602</v>
      </c>
      <c r="K9">
        <v>40070.1852663057</v>
      </c>
      <c r="L9">
        <v>55319.477702793003</v>
      </c>
      <c r="M9">
        <v>57410.314860505699</v>
      </c>
      <c r="N9">
        <v>64629.850967782499</v>
      </c>
      <c r="O9">
        <v>53635.627859441003</v>
      </c>
      <c r="P9">
        <v>73343.271315832797</v>
      </c>
      <c r="Q9">
        <v>56617.016672140002</v>
      </c>
      <c r="R9">
        <v>65050.882102960903</v>
      </c>
      <c r="S9">
        <v>79779.367571462601</v>
      </c>
      <c r="T9">
        <v>43357.548132727999</v>
      </c>
      <c r="U9">
        <v>49922.049654139897</v>
      </c>
      <c r="V9">
        <v>48531.169835909699</v>
      </c>
      <c r="W9">
        <v>48730.124357813002</v>
      </c>
      <c r="X9">
        <v>34489.390649344401</v>
      </c>
      <c r="Y9">
        <v>33316.029049545301</v>
      </c>
      <c r="Z9">
        <v>33831.0815600028</v>
      </c>
      <c r="AA9">
        <v>34727.741668488103</v>
      </c>
      <c r="AB9">
        <v>30149.370165903201</v>
      </c>
      <c r="AC9">
        <v>43797.389139225197</v>
      </c>
      <c r="AD9">
        <v>50545.731325104003</v>
      </c>
      <c r="AE9">
        <v>39816.749366783602</v>
      </c>
    </row>
    <row r="10" spans="1:32" x14ac:dyDescent="0.3">
      <c r="A10" t="s">
        <v>32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32</v>
      </c>
      <c r="B11" t="s">
        <v>218</v>
      </c>
      <c r="C11" t="s">
        <v>200</v>
      </c>
      <c r="D11" t="s">
        <v>219</v>
      </c>
      <c r="E11" t="s">
        <v>201</v>
      </c>
      <c r="G11">
        <v>27257.3587218793</v>
      </c>
      <c r="H11">
        <v>29057.384997870598</v>
      </c>
      <c r="I11">
        <v>27930.540042055502</v>
      </c>
      <c r="J11">
        <v>26949.816103716501</v>
      </c>
      <c r="K11">
        <v>32422.787815195701</v>
      </c>
      <c r="L11">
        <v>40048.008600448702</v>
      </c>
      <c r="M11">
        <v>43925.058850928297</v>
      </c>
      <c r="N11">
        <v>45375.808586389503</v>
      </c>
      <c r="O11">
        <v>38729.776288795998</v>
      </c>
      <c r="P11">
        <v>39109.430791247803</v>
      </c>
      <c r="Q11">
        <v>34534.968885850001</v>
      </c>
      <c r="R11">
        <v>32630.2542160181</v>
      </c>
      <c r="S11">
        <v>29479.820755189201</v>
      </c>
      <c r="T11">
        <v>23462.165491978601</v>
      </c>
      <c r="U11">
        <v>20974.7882437107</v>
      </c>
      <c r="V11">
        <v>24253.418493075798</v>
      </c>
      <c r="W11">
        <v>48992.011546465197</v>
      </c>
      <c r="X11">
        <v>40819.567563230099</v>
      </c>
      <c r="Y11">
        <v>36422.109229685899</v>
      </c>
      <c r="Z11">
        <v>32119.776373918099</v>
      </c>
      <c r="AA11">
        <v>48341.823076835601</v>
      </c>
      <c r="AB11">
        <v>37300.454373937202</v>
      </c>
      <c r="AC11">
        <v>38750.162705600203</v>
      </c>
      <c r="AD11">
        <v>35249.014155978301</v>
      </c>
      <c r="AE11">
        <v>33814.484300908101</v>
      </c>
    </row>
    <row r="12" spans="1:32" x14ac:dyDescent="0.3">
      <c r="A12" t="s">
        <v>32</v>
      </c>
      <c r="B12" t="s">
        <v>220</v>
      </c>
      <c r="C12" t="s">
        <v>200</v>
      </c>
      <c r="D12" t="s">
        <v>221</v>
      </c>
      <c r="E12" t="s">
        <v>201</v>
      </c>
      <c r="G12">
        <v>108050.301204484</v>
      </c>
      <c r="H12">
        <v>106051.06567012799</v>
      </c>
      <c r="I12">
        <v>104503.579866848</v>
      </c>
      <c r="J12">
        <v>86764.523724998595</v>
      </c>
      <c r="K12">
        <v>108137.84890630101</v>
      </c>
      <c r="L12">
        <v>124646.007813277</v>
      </c>
      <c r="M12">
        <v>99854.755972556304</v>
      </c>
      <c r="N12">
        <v>134842.51030390401</v>
      </c>
      <c r="O12">
        <v>126333.54476868499</v>
      </c>
      <c r="P12">
        <v>139701.24138794901</v>
      </c>
      <c r="Q12">
        <v>148528.990062047</v>
      </c>
      <c r="R12">
        <v>144414.32516577301</v>
      </c>
      <c r="S12">
        <v>130932.88453501</v>
      </c>
      <c r="T12">
        <v>82181.230731897798</v>
      </c>
      <c r="U12">
        <v>80369.564321494996</v>
      </c>
      <c r="V12">
        <v>95397.709623776303</v>
      </c>
      <c r="W12">
        <v>107327.53330319699</v>
      </c>
      <c r="X12">
        <v>90314.948669297199</v>
      </c>
      <c r="Y12">
        <v>101548.90519559001</v>
      </c>
      <c r="Z12">
        <v>107794.595563635</v>
      </c>
      <c r="AA12">
        <v>108318.317283604</v>
      </c>
      <c r="AB12">
        <v>108818.17099506401</v>
      </c>
      <c r="AC12">
        <v>134646.997102516</v>
      </c>
      <c r="AD12">
        <v>112954.983660329</v>
      </c>
      <c r="AE12">
        <v>106756.909826074</v>
      </c>
    </row>
    <row r="13" spans="1:32" x14ac:dyDescent="0.3">
      <c r="A13" t="s">
        <v>32</v>
      </c>
      <c r="B13" t="s">
        <v>222</v>
      </c>
      <c r="C13" t="s">
        <v>200</v>
      </c>
      <c r="D13" t="s">
        <v>223</v>
      </c>
      <c r="E13" t="s">
        <v>201</v>
      </c>
      <c r="G13">
        <v>103652.02729137</v>
      </c>
      <c r="H13">
        <v>91623.094166220806</v>
      </c>
      <c r="I13">
        <v>72998.175623226896</v>
      </c>
      <c r="J13">
        <v>75166.323959160305</v>
      </c>
      <c r="K13">
        <v>97967.242928582797</v>
      </c>
      <c r="L13">
        <v>119162.037270353</v>
      </c>
      <c r="M13">
        <v>101059.77231656499</v>
      </c>
      <c r="N13">
        <v>97861.028684368299</v>
      </c>
      <c r="O13">
        <v>107484.19729864399</v>
      </c>
      <c r="P13">
        <v>135040.78702794301</v>
      </c>
      <c r="Q13">
        <v>133094.281754569</v>
      </c>
      <c r="R13">
        <v>164175.09360310499</v>
      </c>
      <c r="S13">
        <v>153637.41413631101</v>
      </c>
      <c r="T13">
        <v>88123.470576889304</v>
      </c>
      <c r="U13">
        <v>94507.513454710293</v>
      </c>
      <c r="V13">
        <v>106347.742056059</v>
      </c>
      <c r="W13">
        <v>141082.07467373399</v>
      </c>
      <c r="X13">
        <v>97118.170990163795</v>
      </c>
      <c r="Y13">
        <v>116963.725549517</v>
      </c>
      <c r="Z13">
        <v>122455.783260221</v>
      </c>
      <c r="AA13">
        <v>133781.441390058</v>
      </c>
      <c r="AB13">
        <v>151042.551587219</v>
      </c>
      <c r="AC13">
        <v>149228.205463994</v>
      </c>
      <c r="AD13">
        <v>147499.60956160599</v>
      </c>
      <c r="AE13">
        <v>109250.730840833</v>
      </c>
    </row>
    <row r="14" spans="1:32" x14ac:dyDescent="0.3">
      <c r="A14" t="s">
        <v>32</v>
      </c>
      <c r="B14" t="s">
        <v>224</v>
      </c>
      <c r="C14" t="s">
        <v>200</v>
      </c>
      <c r="D14" t="s">
        <v>225</v>
      </c>
      <c r="E14" t="s">
        <v>201</v>
      </c>
      <c r="G14">
        <v>42423.3553246464</v>
      </c>
      <c r="H14">
        <v>39477.714148283201</v>
      </c>
      <c r="I14">
        <v>51610.0332344895</v>
      </c>
      <c r="J14">
        <v>42221.123544210903</v>
      </c>
      <c r="K14">
        <v>56094.0690637433</v>
      </c>
      <c r="L14">
        <v>64543.022597100004</v>
      </c>
      <c r="M14">
        <v>46046.841157112103</v>
      </c>
      <c r="N14">
        <v>57821.655723138203</v>
      </c>
      <c r="O14">
        <v>65572.3378396279</v>
      </c>
      <c r="P14">
        <v>70421.782585601293</v>
      </c>
      <c r="Q14">
        <v>53411.4197634718</v>
      </c>
      <c r="R14">
        <v>52059.534255024002</v>
      </c>
      <c r="S14">
        <v>61668.829120832401</v>
      </c>
      <c r="T14">
        <v>32673.354156962501</v>
      </c>
      <c r="U14">
        <v>36923.288270603101</v>
      </c>
      <c r="V14">
        <v>34723.757163872098</v>
      </c>
      <c r="W14">
        <v>49712.7058112757</v>
      </c>
      <c r="X14">
        <v>33967.796944813599</v>
      </c>
      <c r="Y14">
        <v>39700.358969043002</v>
      </c>
      <c r="Z14">
        <v>43838.828789490297</v>
      </c>
      <c r="AA14">
        <v>51625.690328505902</v>
      </c>
      <c r="AB14">
        <v>40909.384634717397</v>
      </c>
      <c r="AC14">
        <v>56934.108044239802</v>
      </c>
      <c r="AD14">
        <v>54173.314277958299</v>
      </c>
      <c r="AE14">
        <v>46205.173861514697</v>
      </c>
    </row>
    <row r="15" spans="1:32" x14ac:dyDescent="0.3">
      <c r="A15" t="s">
        <v>32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32</v>
      </c>
      <c r="B16" t="s">
        <v>228</v>
      </c>
      <c r="C16" t="s">
        <v>200</v>
      </c>
      <c r="D16" t="s">
        <v>229</v>
      </c>
      <c r="E16" t="s">
        <v>201</v>
      </c>
      <c r="G16">
        <v>15565.968632874101</v>
      </c>
      <c r="H16">
        <v>14544.9369861093</v>
      </c>
      <c r="I16">
        <v>14065.901519106699</v>
      </c>
      <c r="J16">
        <v>13868.0781483357</v>
      </c>
      <c r="K16">
        <v>18655.279204611499</v>
      </c>
      <c r="L16">
        <v>19757.834425124001</v>
      </c>
      <c r="M16">
        <v>16210.7445684259</v>
      </c>
      <c r="N16">
        <v>20635.756958559101</v>
      </c>
      <c r="O16">
        <v>20497.8697193066</v>
      </c>
      <c r="P16">
        <v>21293.611817898101</v>
      </c>
      <c r="Q16">
        <v>17605.478015179899</v>
      </c>
      <c r="R16">
        <v>18998.5241215194</v>
      </c>
      <c r="S16">
        <v>18249.341185055298</v>
      </c>
      <c r="T16">
        <v>10538.033433520301</v>
      </c>
      <c r="U16">
        <v>14608.8816085504</v>
      </c>
      <c r="V16">
        <v>14878.2054317112</v>
      </c>
      <c r="W16">
        <v>19066.751076545901</v>
      </c>
      <c r="X16">
        <v>13680.482650977699</v>
      </c>
      <c r="Y16">
        <v>13205.133017079401</v>
      </c>
      <c r="Z16">
        <v>12152.06435585</v>
      </c>
      <c r="AA16">
        <v>18400.561894310998</v>
      </c>
      <c r="AB16">
        <v>16816.448691770202</v>
      </c>
      <c r="AC16">
        <v>16757.429504456399</v>
      </c>
      <c r="AD16">
        <v>13705.3834760708</v>
      </c>
      <c r="AE16">
        <v>10550.0153407379</v>
      </c>
    </row>
    <row r="17" spans="1:31" x14ac:dyDescent="0.3">
      <c r="A17" t="s">
        <v>32</v>
      </c>
      <c r="B17" t="s">
        <v>230</v>
      </c>
      <c r="C17" t="s">
        <v>200</v>
      </c>
      <c r="D17" t="s">
        <v>231</v>
      </c>
      <c r="E17" t="s">
        <v>201</v>
      </c>
      <c r="G17">
        <v>39150.376090450598</v>
      </c>
      <c r="H17">
        <v>36318.235353486103</v>
      </c>
      <c r="I17">
        <v>40668.582020594702</v>
      </c>
      <c r="J17">
        <v>37732.941124908801</v>
      </c>
      <c r="K17">
        <v>47583.742887650697</v>
      </c>
      <c r="L17">
        <v>53311.288817215303</v>
      </c>
      <c r="M17">
        <v>50934.794280847702</v>
      </c>
      <c r="N17">
        <v>57095.299658519602</v>
      </c>
      <c r="O17">
        <v>65290.959788430402</v>
      </c>
      <c r="P17">
        <v>79692.173736732599</v>
      </c>
      <c r="Q17">
        <v>59114.07867304</v>
      </c>
      <c r="R17">
        <v>85004.642997519302</v>
      </c>
      <c r="S17">
        <v>96407.272749420095</v>
      </c>
      <c r="T17">
        <v>55124.101624412899</v>
      </c>
      <c r="U17">
        <v>47196.0696072137</v>
      </c>
      <c r="V17">
        <v>61444.500227204</v>
      </c>
      <c r="W17">
        <v>93053.505765939801</v>
      </c>
      <c r="X17">
        <v>68762.607656274398</v>
      </c>
      <c r="Y17">
        <v>69834.977115990201</v>
      </c>
      <c r="Z17">
        <v>93536.0555682634</v>
      </c>
      <c r="AA17">
        <v>96251.978269483996</v>
      </c>
      <c r="AB17">
        <v>67454.405452661202</v>
      </c>
      <c r="AC17">
        <v>96907.543254083401</v>
      </c>
      <c r="AD17">
        <v>92180.623995393398</v>
      </c>
      <c r="AE17">
        <v>65600.743108936993</v>
      </c>
    </row>
    <row r="18" spans="1:31" x14ac:dyDescent="0.3">
      <c r="A18" t="s">
        <v>32</v>
      </c>
      <c r="B18" t="s">
        <v>232</v>
      </c>
      <c r="C18" t="s">
        <v>200</v>
      </c>
      <c r="D18" t="s">
        <v>233</v>
      </c>
      <c r="E18" t="s">
        <v>201</v>
      </c>
      <c r="G18">
        <v>48394.197352204697</v>
      </c>
      <c r="H18">
        <v>50508.7880271057</v>
      </c>
      <c r="I18">
        <v>54053.250123424397</v>
      </c>
      <c r="J18">
        <v>51393.4660791266</v>
      </c>
      <c r="K18">
        <v>55555.831477469401</v>
      </c>
      <c r="L18">
        <v>69152.420487934098</v>
      </c>
      <c r="M18">
        <v>66051.232527250701</v>
      </c>
      <c r="N18">
        <v>85287.685163699905</v>
      </c>
      <c r="O18">
        <v>63210.179528501998</v>
      </c>
      <c r="P18">
        <v>87373.787459356696</v>
      </c>
      <c r="Q18">
        <v>68921.4451844258</v>
      </c>
      <c r="R18">
        <v>84093.4672957781</v>
      </c>
      <c r="S18">
        <v>83568.021382930601</v>
      </c>
      <c r="T18">
        <v>43444.534060833597</v>
      </c>
      <c r="U18">
        <v>41525.245668139803</v>
      </c>
      <c r="V18">
        <v>44735.828576981898</v>
      </c>
      <c r="W18">
        <v>61991.897479240797</v>
      </c>
      <c r="X18">
        <v>56969.438467999797</v>
      </c>
      <c r="Y18">
        <v>56663.817050900499</v>
      </c>
      <c r="Z18">
        <v>77259.466067273897</v>
      </c>
      <c r="AA18">
        <v>101863.88407789799</v>
      </c>
      <c r="AB18">
        <v>79677.935468149095</v>
      </c>
      <c r="AC18">
        <v>89506.749209432004</v>
      </c>
      <c r="AD18">
        <v>79631.279174834795</v>
      </c>
      <c r="AE18">
        <v>67281.229908856694</v>
      </c>
    </row>
    <row r="19" spans="1:31" x14ac:dyDescent="0.3">
      <c r="A19" t="s">
        <v>32</v>
      </c>
      <c r="B19" t="s">
        <v>234</v>
      </c>
      <c r="C19" t="s">
        <v>200</v>
      </c>
      <c r="D19" t="s">
        <v>235</v>
      </c>
      <c r="E19" t="s">
        <v>201</v>
      </c>
      <c r="G19">
        <v>31748.6301471361</v>
      </c>
      <c r="H19">
        <v>28067.244685606602</v>
      </c>
      <c r="I19">
        <v>29906.154981543499</v>
      </c>
      <c r="J19">
        <v>25575.812659734202</v>
      </c>
      <c r="K19">
        <v>22295.939628812601</v>
      </c>
      <c r="L19">
        <v>32616.010654763999</v>
      </c>
      <c r="M19">
        <v>23978.593827519599</v>
      </c>
      <c r="N19">
        <v>36668.577321957899</v>
      </c>
      <c r="O19">
        <v>27246.970823454401</v>
      </c>
      <c r="P19">
        <v>38109.4631554277</v>
      </c>
      <c r="Q19">
        <v>37520.216888995303</v>
      </c>
      <c r="R19">
        <v>37814.573744793102</v>
      </c>
      <c r="S19">
        <v>29755.584424082001</v>
      </c>
      <c r="T19">
        <v>25190.0516657136</v>
      </c>
      <c r="U19">
        <v>33756.285817762597</v>
      </c>
      <c r="V19">
        <v>34156.149825881803</v>
      </c>
      <c r="W19">
        <v>39188.113093520398</v>
      </c>
      <c r="X19">
        <v>37897.449321681299</v>
      </c>
      <c r="Y19">
        <v>32270.870842457101</v>
      </c>
      <c r="Z19">
        <v>41258.179335459303</v>
      </c>
      <c r="AA19">
        <v>40567.015495837601</v>
      </c>
      <c r="AB19">
        <v>28287.140775088301</v>
      </c>
      <c r="AC19">
        <v>29806.370788506902</v>
      </c>
      <c r="AD19">
        <v>30957.118648278702</v>
      </c>
      <c r="AE19">
        <v>26054.707112678301</v>
      </c>
    </row>
    <row r="20" spans="1:31" x14ac:dyDescent="0.3">
      <c r="A20" t="s">
        <v>32</v>
      </c>
      <c r="B20" t="s">
        <v>236</v>
      </c>
      <c r="C20" t="s">
        <v>200</v>
      </c>
      <c r="D20" t="s">
        <v>237</v>
      </c>
      <c r="E20" t="s">
        <v>201</v>
      </c>
      <c r="G20">
        <v>66041.835407428502</v>
      </c>
      <c r="H20">
        <v>56912.466193802997</v>
      </c>
      <c r="I20">
        <v>64419.990819448103</v>
      </c>
      <c r="J20">
        <v>59991.335583409702</v>
      </c>
      <c r="K20">
        <v>52077.765424377001</v>
      </c>
      <c r="L20">
        <v>58519.324406986103</v>
      </c>
      <c r="M20">
        <v>55037.796328982397</v>
      </c>
      <c r="N20">
        <v>64432.791082709598</v>
      </c>
      <c r="O20">
        <v>34440.985193323097</v>
      </c>
      <c r="P20">
        <v>46855.438733230701</v>
      </c>
      <c r="Q20">
        <v>21929.018209570098</v>
      </c>
      <c r="R20">
        <v>25850.3178608567</v>
      </c>
      <c r="S20">
        <v>37758.3232031074</v>
      </c>
      <c r="T20">
        <v>25254.805073634401</v>
      </c>
      <c r="U20">
        <v>23629.620220297398</v>
      </c>
      <c r="V20">
        <v>12369.6021839277</v>
      </c>
      <c r="W20">
        <v>14642.170730690001</v>
      </c>
      <c r="X20">
        <v>12383.666241118101</v>
      </c>
      <c r="Y20">
        <v>11187.3391783527</v>
      </c>
      <c r="Z20">
        <v>13317.089180995599</v>
      </c>
      <c r="AA20">
        <v>17722.5034235442</v>
      </c>
      <c r="AB20">
        <v>15539.763160943599</v>
      </c>
      <c r="AC20">
        <v>19612.398804207998</v>
      </c>
      <c r="AD20">
        <v>12262.4783530278</v>
      </c>
      <c r="AE20">
        <v>10587.9777093668</v>
      </c>
    </row>
    <row r="21" spans="1:31" x14ac:dyDescent="0.3">
      <c r="A21" t="s">
        <v>32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32</v>
      </c>
      <c r="B22" t="s">
        <v>240</v>
      </c>
      <c r="C22" t="s">
        <v>200</v>
      </c>
      <c r="D22" t="s">
        <v>241</v>
      </c>
      <c r="E22" t="s">
        <v>201</v>
      </c>
      <c r="G22">
        <v>6898.6970966161298</v>
      </c>
      <c r="H22">
        <v>4953.3274251962202</v>
      </c>
      <c r="I22">
        <v>4301.9851739018404</v>
      </c>
      <c r="J22">
        <v>3026.8430612335901</v>
      </c>
      <c r="K22">
        <v>2145.5461099058898</v>
      </c>
      <c r="L22">
        <v>3375.1160880452999</v>
      </c>
      <c r="M22">
        <v>3864.5985314469199</v>
      </c>
      <c r="N22">
        <v>3472.0643277212698</v>
      </c>
      <c r="O22">
        <v>1707.9673165869599</v>
      </c>
      <c r="P22">
        <v>2329.8054658580099</v>
      </c>
      <c r="Q22">
        <v>2178.4829362159298</v>
      </c>
      <c r="R22">
        <v>3547.3984113891602</v>
      </c>
      <c r="S22">
        <v>8214.06087509194</v>
      </c>
      <c r="T22">
        <v>12125.3889924376</v>
      </c>
      <c r="U22">
        <v>22998.7279275416</v>
      </c>
      <c r="V22">
        <v>37528.0527673213</v>
      </c>
      <c r="W22">
        <v>43356.6898738815</v>
      </c>
      <c r="X22">
        <v>46051.538225200697</v>
      </c>
      <c r="Y22">
        <v>42421.559040238302</v>
      </c>
      <c r="Z22">
        <v>48628.7998524836</v>
      </c>
      <c r="AA22">
        <v>67164.066641371101</v>
      </c>
      <c r="AB22">
        <v>57531.710321152997</v>
      </c>
      <c r="AC22">
        <v>73707.418196657294</v>
      </c>
      <c r="AD22">
        <v>59765.8143679282</v>
      </c>
      <c r="AE22">
        <v>62266.845209690997</v>
      </c>
    </row>
    <row r="23" spans="1:31" x14ac:dyDescent="0.3">
      <c r="A23" t="s">
        <v>32</v>
      </c>
      <c r="B23" t="s">
        <v>242</v>
      </c>
      <c r="C23" t="s">
        <v>200</v>
      </c>
      <c r="D23" t="s">
        <v>243</v>
      </c>
      <c r="E23" t="s">
        <v>201</v>
      </c>
      <c r="G23">
        <v>1038629.2788435</v>
      </c>
      <c r="H23">
        <v>858649.39646079601</v>
      </c>
      <c r="I23">
        <v>722384.51373126602</v>
      </c>
      <c r="J23">
        <v>751935.35489579197</v>
      </c>
      <c r="K23">
        <v>884485.73767358495</v>
      </c>
      <c r="L23">
        <v>794547.19866748794</v>
      </c>
      <c r="M23">
        <v>760797.42831692996</v>
      </c>
      <c r="N23">
        <v>624358.71546536998</v>
      </c>
      <c r="O23">
        <v>623922.84234283399</v>
      </c>
      <c r="P23">
        <v>664800.55675597501</v>
      </c>
      <c r="Q23">
        <v>633897.23967156198</v>
      </c>
      <c r="R23">
        <v>887731.03763605002</v>
      </c>
      <c r="S23">
        <v>627258.77625135297</v>
      </c>
      <c r="T23">
        <v>515468.89955474198</v>
      </c>
      <c r="U23">
        <v>689819.38225579797</v>
      </c>
      <c r="V23">
        <v>597658.52431465604</v>
      </c>
      <c r="W23">
        <v>725335.14828367694</v>
      </c>
      <c r="X23">
        <v>926266.39320440905</v>
      </c>
      <c r="Y23">
        <v>1017879.24577174</v>
      </c>
      <c r="Z23">
        <v>1007139.38246776</v>
      </c>
      <c r="AA23">
        <v>1026568.36468924</v>
      </c>
      <c r="AB23">
        <v>1229903.0064034499</v>
      </c>
      <c r="AC23">
        <v>1192185.7481583699</v>
      </c>
      <c r="AD23">
        <v>1188766.94778211</v>
      </c>
      <c r="AE23">
        <v>1199914.9523390201</v>
      </c>
    </row>
    <row r="24" spans="1:31" x14ac:dyDescent="0.3">
      <c r="A24" t="s">
        <v>32</v>
      </c>
      <c r="B24" t="s">
        <v>244</v>
      </c>
      <c r="C24" t="s">
        <v>200</v>
      </c>
      <c r="D24" t="s">
        <v>245</v>
      </c>
      <c r="E24" t="s">
        <v>201</v>
      </c>
      <c r="G24">
        <v>1759781.17027385</v>
      </c>
      <c r="H24">
        <v>1556806.1961294401</v>
      </c>
      <c r="I24">
        <v>1212640.7281253501</v>
      </c>
      <c r="J24">
        <v>1236146.6096317701</v>
      </c>
      <c r="K24">
        <v>1507791.64641372</v>
      </c>
      <c r="L24">
        <v>1407833.07228643</v>
      </c>
      <c r="M24">
        <v>1420502.1815384901</v>
      </c>
      <c r="N24">
        <v>1501757.7859394001</v>
      </c>
      <c r="O24">
        <v>1765325.78500105</v>
      </c>
      <c r="P24">
        <v>1869973.9283290701</v>
      </c>
      <c r="Q24">
        <v>1896280.6582870299</v>
      </c>
      <c r="R24">
        <v>1532582.2146604999</v>
      </c>
      <c r="S24">
        <v>1625431.5270951099</v>
      </c>
      <c r="T24">
        <v>1384500.1836507299</v>
      </c>
      <c r="U24">
        <v>1427163.51139149</v>
      </c>
      <c r="V24">
        <v>1503811.13056159</v>
      </c>
      <c r="W24">
        <v>1748883.88085454</v>
      </c>
      <c r="X24">
        <v>1656915.75399185</v>
      </c>
      <c r="Y24">
        <v>1840278.2531570501</v>
      </c>
      <c r="Z24">
        <v>1824704.49064853</v>
      </c>
      <c r="AA24">
        <v>1833862.6952047399</v>
      </c>
      <c r="AB24">
        <v>1710410.49211794</v>
      </c>
      <c r="AC24">
        <v>1602394.5265947101</v>
      </c>
      <c r="AD24">
        <v>1775944.6458070099</v>
      </c>
      <c r="AE24">
        <v>1528337.6942809799</v>
      </c>
    </row>
    <row r="25" spans="1:31" x14ac:dyDescent="0.3">
      <c r="A25" t="s">
        <v>32</v>
      </c>
      <c r="B25" t="s">
        <v>246</v>
      </c>
      <c r="C25" t="s">
        <v>200</v>
      </c>
      <c r="D25" t="s">
        <v>247</v>
      </c>
      <c r="E25" t="s">
        <v>201</v>
      </c>
      <c r="G25">
        <v>76860.484619657494</v>
      </c>
      <c r="H25">
        <v>76012.063516226001</v>
      </c>
      <c r="I25">
        <v>31205.471245526602</v>
      </c>
      <c r="J25">
        <v>63172.323305992097</v>
      </c>
      <c r="K25">
        <v>93065.472885986906</v>
      </c>
      <c r="L25">
        <v>107747.406057737</v>
      </c>
      <c r="M25">
        <v>80246.150791179796</v>
      </c>
      <c r="N25">
        <v>108691.710273912</v>
      </c>
      <c r="O25">
        <v>145489.203537422</v>
      </c>
      <c r="P25">
        <v>163385.912632641</v>
      </c>
      <c r="Q25">
        <v>156539.330786982</v>
      </c>
      <c r="R25">
        <v>93793.985268162302</v>
      </c>
      <c r="S25">
        <v>183833.296651621</v>
      </c>
      <c r="T25">
        <v>113573.58540428799</v>
      </c>
      <c r="U25">
        <v>43022.009397801798</v>
      </c>
      <c r="V25">
        <v>32589.401613609902</v>
      </c>
      <c r="W25">
        <v>29482.202621943099</v>
      </c>
      <c r="X25">
        <v>42911.954376149501</v>
      </c>
      <c r="Y25">
        <v>68425.330417590405</v>
      </c>
      <c r="Z25">
        <v>59888.835457084097</v>
      </c>
      <c r="AA25">
        <v>48093.246390003398</v>
      </c>
      <c r="AB25">
        <v>57293.526971608197</v>
      </c>
      <c r="AC25">
        <v>39337.763774841202</v>
      </c>
      <c r="AD25">
        <v>104388.05820359899</v>
      </c>
      <c r="AE25">
        <v>48051.107839522199</v>
      </c>
    </row>
    <row r="26" spans="1:31" x14ac:dyDescent="0.3">
      <c r="A26" t="s">
        <v>32</v>
      </c>
      <c r="B26" t="s">
        <v>248</v>
      </c>
      <c r="C26" t="s">
        <v>200</v>
      </c>
      <c r="D26" t="s">
        <v>249</v>
      </c>
      <c r="E26" t="s">
        <v>201</v>
      </c>
      <c r="G26">
        <v>629452.72012204805</v>
      </c>
      <c r="H26">
        <v>628628.892274015</v>
      </c>
      <c r="I26">
        <v>428706.17247800902</v>
      </c>
      <c r="J26">
        <v>410161.78856622498</v>
      </c>
      <c r="K26">
        <v>428801.260673435</v>
      </c>
      <c r="L26">
        <v>391825.22082333599</v>
      </c>
      <c r="M26">
        <v>443698.51412092103</v>
      </c>
      <c r="N26">
        <v>434937.11409507302</v>
      </c>
      <c r="O26">
        <v>462571.05878053902</v>
      </c>
      <c r="P26">
        <v>511210.96675452398</v>
      </c>
      <c r="Q26">
        <v>585001.95072305901</v>
      </c>
      <c r="R26">
        <v>531537.15679524699</v>
      </c>
      <c r="S26">
        <v>589267.46526893904</v>
      </c>
      <c r="T26">
        <v>523867.52067340101</v>
      </c>
      <c r="U26">
        <v>545847.76255389501</v>
      </c>
      <c r="V26">
        <v>573882.036643481</v>
      </c>
      <c r="W26">
        <v>658237.38810615498</v>
      </c>
      <c r="X26">
        <v>595277.16772773198</v>
      </c>
      <c r="Y26">
        <v>643333.25305168598</v>
      </c>
      <c r="Z26">
        <v>642175.49558678898</v>
      </c>
      <c r="AA26">
        <v>625996.67708615598</v>
      </c>
      <c r="AB26">
        <v>608486.38186094502</v>
      </c>
      <c r="AC26">
        <v>524697.68592042394</v>
      </c>
      <c r="AD26">
        <v>523576.30444314302</v>
      </c>
      <c r="AE26">
        <v>494123.92711323098</v>
      </c>
    </row>
    <row r="27" spans="1:31" x14ac:dyDescent="0.3">
      <c r="A27" t="s">
        <v>32</v>
      </c>
      <c r="B27" t="s">
        <v>250</v>
      </c>
      <c r="C27" t="s">
        <v>200</v>
      </c>
      <c r="D27" t="s">
        <v>251</v>
      </c>
      <c r="E27" t="s">
        <v>201</v>
      </c>
      <c r="G27">
        <v>1053467.9655321499</v>
      </c>
      <c r="H27">
        <v>852165.24033919803</v>
      </c>
      <c r="I27">
        <v>752729.08440181904</v>
      </c>
      <c r="J27">
        <v>762812.497759555</v>
      </c>
      <c r="K27">
        <v>985924.9128543</v>
      </c>
      <c r="L27">
        <v>908260.44540536101</v>
      </c>
      <c r="M27">
        <v>896557.51662638702</v>
      </c>
      <c r="N27">
        <v>958128.96157041402</v>
      </c>
      <c r="O27">
        <v>1157265.5226830901</v>
      </c>
      <c r="P27">
        <v>1195377.0489419</v>
      </c>
      <c r="Q27">
        <v>1154739.37677699</v>
      </c>
      <c r="R27">
        <v>907251.07259708503</v>
      </c>
      <c r="S27">
        <v>852330.76517455105</v>
      </c>
      <c r="T27">
        <v>747059.07757304504</v>
      </c>
      <c r="U27">
        <v>838293.73943978804</v>
      </c>
      <c r="V27">
        <v>897339.69230450201</v>
      </c>
      <c r="W27">
        <v>1061164.2901264401</v>
      </c>
      <c r="X27">
        <v>1018726.63188797</v>
      </c>
      <c r="Y27">
        <v>1128519.6696877701</v>
      </c>
      <c r="Z27">
        <v>1122640.15960466</v>
      </c>
      <c r="AA27">
        <v>1159772.7717285799</v>
      </c>
      <c r="AB27">
        <v>1044630.5832853901</v>
      </c>
      <c r="AC27">
        <v>1038359.07689945</v>
      </c>
      <c r="AD27">
        <v>1147980.28316027</v>
      </c>
      <c r="AE27">
        <v>986162.65932822705</v>
      </c>
    </row>
    <row r="28" spans="1:31" x14ac:dyDescent="0.3">
      <c r="A28" t="s">
        <v>32</v>
      </c>
      <c r="B28" t="s">
        <v>252</v>
      </c>
      <c r="C28" t="s">
        <v>200</v>
      </c>
      <c r="D28" t="s">
        <v>253</v>
      </c>
      <c r="E28" t="s">
        <v>201</v>
      </c>
      <c r="G28">
        <v>1439652.5348404299</v>
      </c>
      <c r="H28">
        <v>1659517.5364014299</v>
      </c>
      <c r="I28">
        <v>1236091.33135407</v>
      </c>
      <c r="J28">
        <v>1337963.6278258299</v>
      </c>
      <c r="K28">
        <v>1182252.69420873</v>
      </c>
      <c r="L28">
        <v>1068636.74867724</v>
      </c>
      <c r="M28">
        <v>1082293.74761497</v>
      </c>
      <c r="N28">
        <v>1469001.5951139799</v>
      </c>
      <c r="O28">
        <v>1319941.6402501201</v>
      </c>
      <c r="P28">
        <v>1585124.4553267299</v>
      </c>
      <c r="Q28">
        <v>1462154.9553857101</v>
      </c>
      <c r="R28">
        <v>1882553.75597814</v>
      </c>
      <c r="S28">
        <v>1871804.0111666</v>
      </c>
      <c r="T28">
        <v>1577921.38355504</v>
      </c>
      <c r="U28">
        <v>1674117.7958401199</v>
      </c>
      <c r="V28">
        <v>1371932.4804547301</v>
      </c>
      <c r="W28">
        <v>1844583.38425348</v>
      </c>
      <c r="X28">
        <v>1705565.31564403</v>
      </c>
      <c r="Y28">
        <v>1939183.6381349899</v>
      </c>
      <c r="Z28">
        <v>1947096.6205292</v>
      </c>
      <c r="AA28">
        <v>1812709.4979970099</v>
      </c>
      <c r="AB28">
        <v>1808769.2134540901</v>
      </c>
      <c r="AC28">
        <v>2013600.82554448</v>
      </c>
      <c r="AD28">
        <v>2070613.3371365999</v>
      </c>
      <c r="AE28">
        <v>1512135.68935689</v>
      </c>
    </row>
    <row r="29" spans="1:31" x14ac:dyDescent="0.3">
      <c r="A29" t="s">
        <v>32</v>
      </c>
      <c r="B29" t="s">
        <v>254</v>
      </c>
      <c r="C29" t="s">
        <v>200</v>
      </c>
      <c r="D29" t="s">
        <v>255</v>
      </c>
      <c r="E29" t="s">
        <v>201</v>
      </c>
      <c r="G29">
        <v>1033597.32803498</v>
      </c>
      <c r="H29">
        <v>1204070.2320393701</v>
      </c>
      <c r="I29">
        <v>842531.41381365305</v>
      </c>
      <c r="J29">
        <v>877955.91889749304</v>
      </c>
      <c r="K29">
        <v>831947.02253486798</v>
      </c>
      <c r="L29">
        <v>650194.41332995298</v>
      </c>
      <c r="M29">
        <v>643259.47675531998</v>
      </c>
      <c r="N29">
        <v>821054.46677454503</v>
      </c>
      <c r="O29">
        <v>742432.52133108396</v>
      </c>
      <c r="P29">
        <v>909503.16040452302</v>
      </c>
      <c r="Q29">
        <v>820637.59510019806</v>
      </c>
      <c r="R29">
        <v>812890.68865667505</v>
      </c>
      <c r="S29">
        <v>795457.302420547</v>
      </c>
      <c r="T29">
        <v>637054.99196975504</v>
      </c>
      <c r="U29">
        <v>740137.03307371505</v>
      </c>
      <c r="V29">
        <v>666399.95889441902</v>
      </c>
      <c r="W29">
        <v>839105.72715356306</v>
      </c>
      <c r="X29">
        <v>743056.107958765</v>
      </c>
      <c r="Y29">
        <v>960374.46346267103</v>
      </c>
      <c r="Z29">
        <v>903649.85773956298</v>
      </c>
      <c r="AA29">
        <v>742603.46692393196</v>
      </c>
      <c r="AB29">
        <v>683070.24729087902</v>
      </c>
      <c r="AC29">
        <v>985146.53581791196</v>
      </c>
      <c r="AD29">
        <v>1094858.5901136899</v>
      </c>
      <c r="AE29">
        <v>628587.99684077897</v>
      </c>
    </row>
    <row r="30" spans="1:31" x14ac:dyDescent="0.3">
      <c r="A30" t="s">
        <v>32</v>
      </c>
      <c r="B30" t="s">
        <v>256</v>
      </c>
      <c r="C30" t="s">
        <v>200</v>
      </c>
      <c r="D30" t="s">
        <v>257</v>
      </c>
      <c r="E30" t="s">
        <v>201</v>
      </c>
      <c r="G30">
        <v>127239.15557983601</v>
      </c>
      <c r="H30">
        <v>74796.118331093705</v>
      </c>
      <c r="I30">
        <v>97773.069814890303</v>
      </c>
      <c r="J30">
        <v>119492.213793355</v>
      </c>
      <c r="K30">
        <v>76425.709545406397</v>
      </c>
      <c r="L30">
        <v>130163.18893161201</v>
      </c>
      <c r="M30">
        <v>186442.19426901799</v>
      </c>
      <c r="N30">
        <v>256882.96074410799</v>
      </c>
      <c r="O30">
        <v>212526.81647300001</v>
      </c>
      <c r="P30">
        <v>129731.470738171</v>
      </c>
      <c r="Q30">
        <v>121304.571503214</v>
      </c>
      <c r="R30">
        <v>120044.79833532</v>
      </c>
      <c r="S30">
        <v>158649.24657009001</v>
      </c>
      <c r="T30">
        <v>207711.93584414301</v>
      </c>
      <c r="U30">
        <v>188759.444841872</v>
      </c>
      <c r="V30">
        <v>253803.67501117499</v>
      </c>
      <c r="W30">
        <v>252862.68456963499</v>
      </c>
      <c r="X30">
        <v>250984.743314666</v>
      </c>
      <c r="Y30">
        <v>249519.96425351099</v>
      </c>
      <c r="Z30">
        <v>301456.02300784801</v>
      </c>
      <c r="AA30">
        <v>370891.21479728201</v>
      </c>
      <c r="AB30">
        <v>370525.68375224702</v>
      </c>
      <c r="AC30">
        <v>341946.22564673697</v>
      </c>
      <c r="AD30">
        <v>281599.26570168498</v>
      </c>
      <c r="AE30">
        <v>145599.121330592</v>
      </c>
    </row>
    <row r="31" spans="1:31" x14ac:dyDescent="0.3">
      <c r="A31" t="s">
        <v>32</v>
      </c>
      <c r="B31" t="s">
        <v>258</v>
      </c>
      <c r="C31" t="s">
        <v>200</v>
      </c>
      <c r="D31" t="s">
        <v>259</v>
      </c>
      <c r="E31" t="s">
        <v>201</v>
      </c>
      <c r="G31">
        <v>186915.38715939299</v>
      </c>
      <c r="H31">
        <v>311089.26106790802</v>
      </c>
      <c r="I31">
        <v>220342.13249488099</v>
      </c>
      <c r="J31">
        <v>205368.581367426</v>
      </c>
      <c r="K31">
        <v>195165.09286831401</v>
      </c>
      <c r="L31">
        <v>196592.48216955399</v>
      </c>
      <c r="M31">
        <v>180820.27997953599</v>
      </c>
      <c r="N31">
        <v>297893.90194682102</v>
      </c>
      <c r="O31">
        <v>294312.04054139898</v>
      </c>
      <c r="P31">
        <v>456172.49064656999</v>
      </c>
      <c r="Q31">
        <v>416392.45952520898</v>
      </c>
      <c r="R31">
        <v>671979.58521446795</v>
      </c>
      <c r="S31">
        <v>840524.11433619901</v>
      </c>
      <c r="T31">
        <v>647823.04468818905</v>
      </c>
      <c r="U31">
        <v>607531.70733581297</v>
      </c>
      <c r="V31">
        <v>326445.96887981798</v>
      </c>
      <c r="W31">
        <v>564715.15332878998</v>
      </c>
      <c r="X31">
        <v>595877.98502748006</v>
      </c>
      <c r="Y31">
        <v>559734.493790076</v>
      </c>
      <c r="Z31">
        <v>541326.92274120403</v>
      </c>
      <c r="AA31">
        <v>563687.95576126396</v>
      </c>
      <c r="AB31">
        <v>636692.92226668703</v>
      </c>
      <c r="AC31">
        <v>568107.88294183998</v>
      </c>
      <c r="AD31">
        <v>571572.33757829305</v>
      </c>
      <c r="AE31">
        <v>674060.03161353001</v>
      </c>
    </row>
    <row r="32" spans="1:31" x14ac:dyDescent="0.3">
      <c r="A32" t="s">
        <v>32</v>
      </c>
      <c r="B32" t="s">
        <v>260</v>
      </c>
      <c r="C32" t="s">
        <v>200</v>
      </c>
      <c r="D32" t="s">
        <v>261</v>
      </c>
      <c r="E32" t="s">
        <v>201</v>
      </c>
      <c r="G32">
        <v>82258.907625532695</v>
      </c>
      <c r="H32">
        <v>58960.018508333502</v>
      </c>
      <c r="I32">
        <v>67549.750465883</v>
      </c>
      <c r="J32">
        <v>120085.541916239</v>
      </c>
      <c r="K32">
        <v>71739.867603074701</v>
      </c>
      <c r="L32">
        <v>78452.951821969094</v>
      </c>
      <c r="M32">
        <v>60893.777906560797</v>
      </c>
      <c r="N32">
        <v>84660.032953733098</v>
      </c>
      <c r="O32">
        <v>64573.792040970402</v>
      </c>
      <c r="P32">
        <v>78349.366968845294</v>
      </c>
      <c r="Q32">
        <v>61002.526757893102</v>
      </c>
      <c r="R32">
        <v>85698.717155516701</v>
      </c>
      <c r="S32">
        <v>64455.322855060098</v>
      </c>
      <c r="T32">
        <v>70748.634577299701</v>
      </c>
      <c r="U32">
        <v>109436.88321497101</v>
      </c>
      <c r="V32">
        <v>108537.847909059</v>
      </c>
      <c r="W32">
        <v>135305.63284847801</v>
      </c>
      <c r="X32">
        <v>94297.168655516303</v>
      </c>
      <c r="Y32">
        <v>139404.58678421599</v>
      </c>
      <c r="Z32">
        <v>129690.914913649</v>
      </c>
      <c r="AA32">
        <v>95421.179959694098</v>
      </c>
      <c r="AB32">
        <v>90497.844818523401</v>
      </c>
      <c r="AC32">
        <v>105905.15244722601</v>
      </c>
      <c r="AD32">
        <v>112077.856362693</v>
      </c>
      <c r="AE32">
        <v>59588.224876185202</v>
      </c>
    </row>
    <row r="33" spans="1:31" x14ac:dyDescent="0.3">
      <c r="A33" t="s">
        <v>32</v>
      </c>
      <c r="B33" t="s">
        <v>262</v>
      </c>
      <c r="C33" t="s">
        <v>200</v>
      </c>
      <c r="D33" t="s">
        <v>263</v>
      </c>
      <c r="E33" t="s">
        <v>201</v>
      </c>
      <c r="G33">
        <v>9641.7564406916608</v>
      </c>
      <c r="H33">
        <v>10601.906454727399</v>
      </c>
      <c r="I33">
        <v>7894.9647647635602</v>
      </c>
      <c r="J33">
        <v>15061.3718513189</v>
      </c>
      <c r="K33">
        <v>6975.0016570663302</v>
      </c>
      <c r="L33">
        <v>13233.7124241562</v>
      </c>
      <c r="M33">
        <v>10878.018704530999</v>
      </c>
      <c r="N33">
        <v>8510.2326947704605</v>
      </c>
      <c r="O33">
        <v>6096.4698636722596</v>
      </c>
      <c r="P33">
        <v>11367.966568617499</v>
      </c>
      <c r="Q33">
        <v>42817.802499192498</v>
      </c>
      <c r="R33">
        <v>191939.96661615901</v>
      </c>
      <c r="S33">
        <v>12718.0249847008</v>
      </c>
      <c r="T33">
        <v>14582.7764756507</v>
      </c>
      <c r="U33">
        <v>28252.727373744401</v>
      </c>
      <c r="V33">
        <v>16745.029760256399</v>
      </c>
      <c r="W33">
        <v>52594.186353013203</v>
      </c>
      <c r="X33">
        <v>21349.310687601301</v>
      </c>
      <c r="Y33">
        <v>30150.129844516301</v>
      </c>
      <c r="Z33">
        <v>70972.9021269363</v>
      </c>
      <c r="AA33">
        <v>40105.680554840197</v>
      </c>
      <c r="AB33">
        <v>27982.515325750799</v>
      </c>
      <c r="AC33">
        <v>12495.028690761899</v>
      </c>
      <c r="AD33">
        <v>10505.2873802377</v>
      </c>
      <c r="AE33">
        <v>4300.3146958062498</v>
      </c>
    </row>
    <row r="34" spans="1:31" x14ac:dyDescent="0.3">
      <c r="A34" t="s">
        <v>32</v>
      </c>
      <c r="B34" t="s">
        <v>264</v>
      </c>
      <c r="C34" t="s">
        <v>200</v>
      </c>
      <c r="D34" t="s">
        <v>265</v>
      </c>
      <c r="E34" t="s">
        <v>201</v>
      </c>
      <c r="G34">
        <v>364103.97141895897</v>
      </c>
      <c r="H34">
        <v>309328.968094996</v>
      </c>
      <c r="I34">
        <v>250071.63486468999</v>
      </c>
      <c r="J34">
        <v>293982.862512147</v>
      </c>
      <c r="K34">
        <v>295204.41818286298</v>
      </c>
      <c r="L34">
        <v>313101.192471608</v>
      </c>
      <c r="M34">
        <v>288470.70303441002</v>
      </c>
      <c r="N34">
        <v>196903.74989521701</v>
      </c>
      <c r="O34">
        <v>187913.96821492401</v>
      </c>
      <c r="P34">
        <v>138558.43182914</v>
      </c>
      <c r="Q34">
        <v>260080.925224248</v>
      </c>
      <c r="R34">
        <v>252680.370816209</v>
      </c>
      <c r="S34">
        <v>206127.80453283701</v>
      </c>
      <c r="T34">
        <v>162345.36412206301</v>
      </c>
      <c r="U34">
        <v>165300.496009077</v>
      </c>
      <c r="V34">
        <v>147871.14378047601</v>
      </c>
      <c r="W34">
        <v>198254.28082732999</v>
      </c>
      <c r="X34">
        <v>115306.92520109699</v>
      </c>
      <c r="Y34">
        <v>155997.95198534901</v>
      </c>
      <c r="Z34">
        <v>139304.15237193901</v>
      </c>
      <c r="AA34">
        <v>127482.345941801</v>
      </c>
      <c r="AB34">
        <v>132729.827174329</v>
      </c>
      <c r="AC34">
        <v>112886.875404273</v>
      </c>
      <c r="AD34">
        <v>108042.439081434</v>
      </c>
      <c r="AE34">
        <v>70764.725540232394</v>
      </c>
    </row>
    <row r="35" spans="1:31" x14ac:dyDescent="0.3">
      <c r="A35" t="s">
        <v>32</v>
      </c>
      <c r="B35" t="s">
        <v>266</v>
      </c>
      <c r="C35" t="s">
        <v>200</v>
      </c>
      <c r="D35" t="s">
        <v>267</v>
      </c>
      <c r="E35" t="s">
        <v>201</v>
      </c>
      <c r="G35">
        <v>198066.97266830201</v>
      </c>
      <c r="H35">
        <v>187988.32940265999</v>
      </c>
      <c r="I35">
        <v>201343.33317349901</v>
      </c>
      <c r="J35">
        <v>235961.270847418</v>
      </c>
      <c r="K35">
        <v>264966.46562593803</v>
      </c>
      <c r="L35">
        <v>302415.83303761302</v>
      </c>
      <c r="M35">
        <v>279006.04471495701</v>
      </c>
      <c r="N35">
        <v>261149.062199696</v>
      </c>
      <c r="O35">
        <v>178725.26799592399</v>
      </c>
      <c r="P35">
        <v>132660.20132559101</v>
      </c>
      <c r="Q35">
        <v>152747.52800670301</v>
      </c>
      <c r="R35">
        <v>93792.713820974895</v>
      </c>
      <c r="S35">
        <v>67911.482770615403</v>
      </c>
      <c r="T35">
        <v>75456.296000395203</v>
      </c>
      <c r="U35">
        <v>58035.283102460497</v>
      </c>
      <c r="V35">
        <v>42306.7338126209</v>
      </c>
      <c r="W35">
        <v>57599.556917104499</v>
      </c>
      <c r="X35">
        <v>41236.883419375503</v>
      </c>
      <c r="Y35">
        <v>39713.9448200224</v>
      </c>
      <c r="Z35">
        <v>43075.610236996697</v>
      </c>
      <c r="AA35">
        <v>45238.950513637501</v>
      </c>
      <c r="AB35">
        <v>49248.1711687555</v>
      </c>
      <c r="AC35">
        <v>38933.429028318002</v>
      </c>
      <c r="AD35">
        <v>40816.032541875102</v>
      </c>
      <c r="AE35">
        <v>38617.037284965103</v>
      </c>
    </row>
    <row r="36" spans="1:31" x14ac:dyDescent="0.3">
      <c r="A36" t="s">
        <v>32</v>
      </c>
      <c r="B36" t="s">
        <v>268</v>
      </c>
      <c r="C36" t="s">
        <v>200</v>
      </c>
      <c r="D36" t="s">
        <v>269</v>
      </c>
      <c r="E36" t="s">
        <v>201</v>
      </c>
      <c r="G36">
        <v>107721.943734179</v>
      </c>
      <c r="H36">
        <v>83350.989809317005</v>
      </c>
      <c r="I36">
        <v>72531.331285856897</v>
      </c>
      <c r="J36">
        <v>96542.656886961602</v>
      </c>
      <c r="K36">
        <v>70148.021382788604</v>
      </c>
      <c r="L36">
        <v>93175.337515592299</v>
      </c>
      <c r="M36">
        <v>86705.0327402775</v>
      </c>
      <c r="N36">
        <v>105950.035682384</v>
      </c>
      <c r="O36">
        <v>62893.9066732762</v>
      </c>
      <c r="P36">
        <v>69518.303702457299</v>
      </c>
      <c r="Q36">
        <v>79181.7084325982</v>
      </c>
      <c r="R36">
        <v>53800.079383485303</v>
      </c>
      <c r="S36">
        <v>32366.0257063752</v>
      </c>
      <c r="T36">
        <v>40476.223947084698</v>
      </c>
      <c r="U36">
        <v>33853.731556086903</v>
      </c>
      <c r="V36">
        <v>27144.5794382028</v>
      </c>
      <c r="W36">
        <v>41510.784104978702</v>
      </c>
      <c r="X36">
        <v>28864.293252986001</v>
      </c>
      <c r="Y36">
        <v>28135.648409724501</v>
      </c>
      <c r="Z36">
        <v>23691.595363724398</v>
      </c>
      <c r="AA36">
        <v>27185.0202701204</v>
      </c>
      <c r="AB36">
        <v>27056.842750796299</v>
      </c>
      <c r="AC36">
        <v>16200.4553826786</v>
      </c>
      <c r="AD36">
        <v>23258.152694828601</v>
      </c>
      <c r="AE36">
        <v>20498.496867731901</v>
      </c>
    </row>
    <row r="37" spans="1:31" x14ac:dyDescent="0.3">
      <c r="A37" t="s">
        <v>32</v>
      </c>
      <c r="B37" t="s">
        <v>270</v>
      </c>
      <c r="C37" t="s">
        <v>200</v>
      </c>
      <c r="D37" t="s">
        <v>271</v>
      </c>
      <c r="E37" t="s">
        <v>201</v>
      </c>
      <c r="G37">
        <v>16417.193966788502</v>
      </c>
      <c r="H37">
        <v>18653.355336587501</v>
      </c>
      <c r="I37">
        <v>23270.8765356117</v>
      </c>
      <c r="J37">
        <v>29215.829640358999</v>
      </c>
      <c r="K37">
        <v>28010.292164680501</v>
      </c>
      <c r="L37">
        <v>30132.205843387499</v>
      </c>
      <c r="M37">
        <v>20338.970791457701</v>
      </c>
      <c r="N37">
        <v>14801.717636117</v>
      </c>
      <c r="O37">
        <v>8358.2611324838999</v>
      </c>
      <c r="P37">
        <v>7201.6890940224403</v>
      </c>
      <c r="Q37">
        <v>11691.126644567301</v>
      </c>
      <c r="R37">
        <v>9560.6428148758805</v>
      </c>
      <c r="S37">
        <v>7465.4367045515601</v>
      </c>
      <c r="T37">
        <v>11026.963681167201</v>
      </c>
      <c r="U37">
        <v>5135.6911034821096</v>
      </c>
      <c r="V37">
        <v>4197.6348392856798</v>
      </c>
      <c r="W37">
        <v>6281.5271242260596</v>
      </c>
      <c r="X37">
        <v>4090.0672571729401</v>
      </c>
      <c r="Y37">
        <v>3055.8926832851598</v>
      </c>
      <c r="Z37">
        <v>3643.52374841036</v>
      </c>
      <c r="AA37">
        <v>4665.2152268810296</v>
      </c>
      <c r="AB37">
        <v>6054.2388793494702</v>
      </c>
      <c r="AC37">
        <v>2920.5268126685901</v>
      </c>
      <c r="AD37">
        <v>3323.7968543515499</v>
      </c>
      <c r="AE37">
        <v>4321.07434628587</v>
      </c>
    </row>
    <row r="38" spans="1:31" x14ac:dyDescent="0.3">
      <c r="A38" t="s">
        <v>32</v>
      </c>
      <c r="B38" t="s">
        <v>272</v>
      </c>
      <c r="C38" t="s">
        <v>200</v>
      </c>
      <c r="D38" t="s">
        <v>273</v>
      </c>
      <c r="E38" t="s">
        <v>201</v>
      </c>
      <c r="G38">
        <v>73927.834967333998</v>
      </c>
      <c r="H38">
        <v>85983.984256754993</v>
      </c>
      <c r="I38">
        <v>105541.12535202999</v>
      </c>
      <c r="J38">
        <v>110202.784320098</v>
      </c>
      <c r="K38">
        <v>166808.15207846899</v>
      </c>
      <c r="L38">
        <v>179108.28967863301</v>
      </c>
      <c r="M38">
        <v>171962.041183222</v>
      </c>
      <c r="N38">
        <v>140397.30888119599</v>
      </c>
      <c r="O38">
        <v>107473.100190164</v>
      </c>
      <c r="P38">
        <v>55940.208529110998</v>
      </c>
      <c r="Q38">
        <v>61874.692929537203</v>
      </c>
      <c r="R38">
        <v>30431.991622613699</v>
      </c>
      <c r="S38">
        <v>28080.0203596887</v>
      </c>
      <c r="T38">
        <v>23953.108372143299</v>
      </c>
      <c r="U38">
        <v>19045.860442891499</v>
      </c>
      <c r="V38">
        <v>10964.5195351324</v>
      </c>
      <c r="W38">
        <v>9807.2456878997691</v>
      </c>
      <c r="X38">
        <v>8282.5229092166192</v>
      </c>
      <c r="Y38">
        <v>8522.4037270127192</v>
      </c>
      <c r="Z38">
        <v>15740.491124861999</v>
      </c>
      <c r="AA38">
        <v>13388.715016636101</v>
      </c>
      <c r="AB38">
        <v>16137.0895386098</v>
      </c>
      <c r="AC38">
        <v>19812.4468329708</v>
      </c>
      <c r="AD38">
        <v>14234.082992694901</v>
      </c>
      <c r="AE38">
        <v>13797.466070947299</v>
      </c>
    </row>
    <row r="39" spans="1:31" x14ac:dyDescent="0.3">
      <c r="A39" t="s">
        <v>32</v>
      </c>
      <c r="B39" t="s">
        <v>274</v>
      </c>
      <c r="C39" t="s">
        <v>200</v>
      </c>
      <c r="D39" t="s">
        <v>275</v>
      </c>
      <c r="E39" t="s">
        <v>201</v>
      </c>
      <c r="G39">
        <v>48992.888453469102</v>
      </c>
      <c r="H39">
        <v>40646.125276250699</v>
      </c>
      <c r="I39">
        <v>43905.706884640203</v>
      </c>
      <c r="J39">
        <v>39564.811187899002</v>
      </c>
      <c r="K39">
        <v>44588.167329703298</v>
      </c>
      <c r="L39">
        <v>51511.496894073403</v>
      </c>
      <c r="M39">
        <v>53666.626428391202</v>
      </c>
      <c r="N39">
        <v>62822.156652165097</v>
      </c>
      <c r="O39">
        <v>56646.822229216697</v>
      </c>
      <c r="P39">
        <v>50084.974275901302</v>
      </c>
      <c r="Q39">
        <v>49415.375792607199</v>
      </c>
      <c r="R39">
        <v>43296.636550620598</v>
      </c>
      <c r="S39">
        <v>45174.598671202402</v>
      </c>
      <c r="T39">
        <v>54976.721591855799</v>
      </c>
      <c r="U39">
        <v>54032.849785049497</v>
      </c>
      <c r="V39">
        <v>44229.767167739999</v>
      </c>
      <c r="W39">
        <v>60993.638260573403</v>
      </c>
      <c r="X39">
        <v>56774.003001557299</v>
      </c>
      <c r="Y39">
        <v>71445.682368526701</v>
      </c>
      <c r="Z39">
        <v>60760.32177925</v>
      </c>
      <c r="AA39">
        <v>66181.026481748297</v>
      </c>
      <c r="AB39">
        <v>65764.326133886803</v>
      </c>
      <c r="AC39">
        <v>63015.962447896098</v>
      </c>
      <c r="AD39">
        <v>56022.005449632503</v>
      </c>
      <c r="AE39">
        <v>50859.036218085501</v>
      </c>
    </row>
    <row r="40" spans="1:31" x14ac:dyDescent="0.3">
      <c r="A40" t="s">
        <v>32</v>
      </c>
      <c r="B40" t="s">
        <v>276</v>
      </c>
      <c r="C40" t="s">
        <v>200</v>
      </c>
      <c r="D40" t="s">
        <v>277</v>
      </c>
      <c r="E40" t="s">
        <v>201</v>
      </c>
      <c r="G40">
        <v>198765.44561977699</v>
      </c>
      <c r="H40">
        <v>135586.707110238</v>
      </c>
      <c r="I40">
        <v>101073.54948729499</v>
      </c>
      <c r="J40">
        <v>117980.635423709</v>
      </c>
      <c r="K40">
        <v>104449.06323900601</v>
      </c>
      <c r="L40">
        <v>118547.006550744</v>
      </c>
      <c r="M40">
        <v>111260.07918081099</v>
      </c>
      <c r="N40">
        <v>105618.480196763</v>
      </c>
      <c r="O40">
        <v>87343.139444335902</v>
      </c>
      <c r="P40">
        <v>153254.023083746</v>
      </c>
      <c r="Q40">
        <v>108833.864093839</v>
      </c>
      <c r="R40">
        <v>88293.141048956095</v>
      </c>
      <c r="S40">
        <v>96432.311070756405</v>
      </c>
      <c r="T40">
        <v>92456.331067677995</v>
      </c>
      <c r="U40">
        <v>102062.049593982</v>
      </c>
      <c r="V40">
        <v>56982.5146806353</v>
      </c>
      <c r="W40">
        <v>87946.637164591099</v>
      </c>
      <c r="X40">
        <v>87848.242165920805</v>
      </c>
      <c r="Y40">
        <v>144763.73434395299</v>
      </c>
      <c r="Z40">
        <v>139205.35510075299</v>
      </c>
      <c r="AA40">
        <v>120569.427661065</v>
      </c>
      <c r="AB40">
        <v>120317.68647325999</v>
      </c>
      <c r="AC40">
        <v>176906.276744651</v>
      </c>
      <c r="AD40">
        <v>223087.62884407199</v>
      </c>
      <c r="AE40">
        <v>211995.59128086499</v>
      </c>
    </row>
    <row r="41" spans="1:31" x14ac:dyDescent="0.3">
      <c r="A41" t="s">
        <v>32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32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32</v>
      </c>
      <c r="B43" t="s">
        <v>282</v>
      </c>
      <c r="C43" t="s">
        <v>200</v>
      </c>
      <c r="D43" t="s">
        <v>283</v>
      </c>
      <c r="E43" t="s">
        <v>201</v>
      </c>
      <c r="G43">
        <v>252644.605176916</v>
      </c>
      <c r="H43">
        <v>399776.39962107502</v>
      </c>
      <c r="I43">
        <v>256109.881234762</v>
      </c>
      <c r="J43">
        <v>146102.17318752001</v>
      </c>
      <c r="K43">
        <v>132312.397258563</v>
      </c>
      <c r="L43">
        <v>154598.84279508801</v>
      </c>
      <c r="M43">
        <v>307375.950769722</v>
      </c>
      <c r="N43">
        <v>332222.97802306502</v>
      </c>
      <c r="O43">
        <v>317341.04643222201</v>
      </c>
      <c r="P43">
        <v>292575.4852085</v>
      </c>
      <c r="Q43">
        <v>656518.92123644298</v>
      </c>
      <c r="R43">
        <v>385506.28687133401</v>
      </c>
      <c r="S43">
        <v>250473.04995116801</v>
      </c>
      <c r="T43">
        <v>265987.37054767198</v>
      </c>
      <c r="U43">
        <v>313608.97706102103</v>
      </c>
      <c r="V43">
        <v>375390.00554164499</v>
      </c>
      <c r="W43">
        <v>429122.74701900303</v>
      </c>
      <c r="X43">
        <v>472468.092389834</v>
      </c>
      <c r="Y43">
        <v>475037.70533142198</v>
      </c>
      <c r="Z43">
        <v>563721.63217438501</v>
      </c>
      <c r="AA43">
        <v>717502.52931568702</v>
      </c>
      <c r="AB43">
        <v>759698.39111631003</v>
      </c>
      <c r="AC43">
        <v>787229.05271534598</v>
      </c>
      <c r="AD43">
        <v>839311.82355320302</v>
      </c>
      <c r="AE43">
        <v>620825.87167324603</v>
      </c>
    </row>
    <row r="44" spans="1:31" x14ac:dyDescent="0.3">
      <c r="A44" t="s">
        <v>32</v>
      </c>
      <c r="B44" t="s">
        <v>284</v>
      </c>
      <c r="C44" t="s">
        <v>200</v>
      </c>
      <c r="D44" t="s">
        <v>285</v>
      </c>
      <c r="E44" t="s">
        <v>201</v>
      </c>
      <c r="G44">
        <v>6372168.7363075102</v>
      </c>
      <c r="H44">
        <v>6268170.4810206303</v>
      </c>
      <c r="I44">
        <v>5089746.4646887695</v>
      </c>
      <c r="J44">
        <v>5237034.9819281399</v>
      </c>
      <c r="K44">
        <v>5650807.0729177296</v>
      </c>
      <c r="L44">
        <v>5703260.1952563403</v>
      </c>
      <c r="M44">
        <v>5576294.7558295699</v>
      </c>
      <c r="N44">
        <v>6043125.5156276897</v>
      </c>
      <c r="O44">
        <v>6092815.0682904301</v>
      </c>
      <c r="P44">
        <v>6450364.8606865797</v>
      </c>
      <c r="Q44">
        <v>6620560.0138334101</v>
      </c>
      <c r="R44">
        <v>6496195.3505408</v>
      </c>
      <c r="S44">
        <v>6230205.4127668096</v>
      </c>
      <c r="T44">
        <v>5024554.22418442</v>
      </c>
      <c r="U44">
        <v>5440307.4866909999</v>
      </c>
      <c r="V44">
        <v>5164862.7427225905</v>
      </c>
      <c r="W44">
        <v>6279948.9187142598</v>
      </c>
      <c r="X44">
        <v>6117423.2528510997</v>
      </c>
      <c r="Y44">
        <v>6649178.6571746198</v>
      </c>
      <c r="Z44">
        <v>6879649.1817500703</v>
      </c>
      <c r="AA44">
        <v>6963951.8833375201</v>
      </c>
      <c r="AB44">
        <v>7100445.1663733097</v>
      </c>
      <c r="AC44">
        <v>7237001.9803617196</v>
      </c>
      <c r="AD44">
        <v>7332780.3168796701</v>
      </c>
      <c r="AE44">
        <v>6057301.2607293203</v>
      </c>
    </row>
    <row r="45" spans="1:31" x14ac:dyDescent="0.3">
      <c r="A45" t="s">
        <v>32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32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32</v>
      </c>
      <c r="B47" t="s">
        <v>290</v>
      </c>
      <c r="C47" t="s">
        <v>200</v>
      </c>
      <c r="D47" t="s">
        <v>291</v>
      </c>
      <c r="E47" t="s">
        <v>201</v>
      </c>
      <c r="G47">
        <v>323392.97653297998</v>
      </c>
      <c r="H47">
        <v>314110.86518631998</v>
      </c>
      <c r="I47">
        <v>217619.590645608</v>
      </c>
      <c r="J47">
        <v>281236.46715521999</v>
      </c>
      <c r="K47">
        <v>253793.79840998899</v>
      </c>
      <c r="L47">
        <v>219150.67367459001</v>
      </c>
      <c r="M47">
        <v>279509.483987268</v>
      </c>
      <c r="N47">
        <v>307604.92885024502</v>
      </c>
      <c r="O47">
        <v>262433.31724373298</v>
      </c>
      <c r="P47">
        <v>271318.60316326597</v>
      </c>
      <c r="Q47">
        <v>234272.89495199599</v>
      </c>
      <c r="R47">
        <v>199284.51881151699</v>
      </c>
      <c r="S47">
        <v>180698.394684809</v>
      </c>
      <c r="T47">
        <v>192965.31032512101</v>
      </c>
      <c r="U47">
        <v>258657.25313768999</v>
      </c>
      <c r="V47">
        <v>213254.277854527</v>
      </c>
      <c r="W47">
        <v>159022.693533704</v>
      </c>
      <c r="X47">
        <v>242828.56705485401</v>
      </c>
      <c r="Y47">
        <v>258387.00575210599</v>
      </c>
      <c r="Z47">
        <v>369402.99696360301</v>
      </c>
      <c r="AA47">
        <v>293595.70580535999</v>
      </c>
      <c r="AB47">
        <v>345938.37308784301</v>
      </c>
      <c r="AC47">
        <v>309159.522773834</v>
      </c>
      <c r="AD47">
        <v>253399.53536414099</v>
      </c>
      <c r="AE47">
        <v>321476.88255267299</v>
      </c>
    </row>
    <row r="48" spans="1:31" x14ac:dyDescent="0.3">
      <c r="A48" t="s">
        <v>32</v>
      </c>
      <c r="B48" t="s">
        <v>292</v>
      </c>
      <c r="C48" t="s">
        <v>200</v>
      </c>
      <c r="D48" t="s">
        <v>293</v>
      </c>
      <c r="E48" t="s">
        <v>201</v>
      </c>
      <c r="G48">
        <v>638603.84134867997</v>
      </c>
      <c r="H48">
        <v>572034.43954958697</v>
      </c>
      <c r="I48">
        <v>466385.10608352401</v>
      </c>
      <c r="J48">
        <v>573995.67571310198</v>
      </c>
      <c r="K48">
        <v>535468.01409280498</v>
      </c>
      <c r="L48">
        <v>511284.36838892399</v>
      </c>
      <c r="M48">
        <v>654168.99044138403</v>
      </c>
      <c r="N48">
        <v>663088.88000335498</v>
      </c>
      <c r="O48">
        <v>678651.14474610495</v>
      </c>
      <c r="P48">
        <v>688693.38879577594</v>
      </c>
      <c r="Q48">
        <v>564075.51436135999</v>
      </c>
      <c r="R48">
        <v>463364.00410063699</v>
      </c>
      <c r="S48">
        <v>411956.43953805103</v>
      </c>
      <c r="T48">
        <v>388913.08294274902</v>
      </c>
      <c r="U48">
        <v>540028.315351689</v>
      </c>
      <c r="V48">
        <v>468511.65267612902</v>
      </c>
      <c r="W48">
        <v>475670.51769497897</v>
      </c>
      <c r="X48">
        <v>552984.65229916095</v>
      </c>
      <c r="Y48">
        <v>612856.136068783</v>
      </c>
      <c r="Z48">
        <v>674291.37584289606</v>
      </c>
      <c r="AA48">
        <v>604372.04674960696</v>
      </c>
      <c r="AB48">
        <v>650035.82026402</v>
      </c>
      <c r="AC48">
        <v>546874.19640291994</v>
      </c>
      <c r="AD48">
        <v>512001.11409146298</v>
      </c>
      <c r="AE48">
        <v>531083.79111488105</v>
      </c>
    </row>
    <row r="49" spans="1:31" x14ac:dyDescent="0.3">
      <c r="A49" t="s">
        <v>32</v>
      </c>
      <c r="B49" t="s">
        <v>294</v>
      </c>
      <c r="C49" t="s">
        <v>200</v>
      </c>
      <c r="D49" t="s">
        <v>295</v>
      </c>
      <c r="E49" t="s">
        <v>201</v>
      </c>
      <c r="G49">
        <v>73140.096204465997</v>
      </c>
      <c r="H49">
        <v>62862.022179691703</v>
      </c>
      <c r="I49">
        <v>61789.495958933097</v>
      </c>
      <c r="J49">
        <v>65567.457716028497</v>
      </c>
      <c r="K49">
        <v>60783.409716124297</v>
      </c>
      <c r="L49">
        <v>84575.627972852293</v>
      </c>
      <c r="M49">
        <v>104916.744349688</v>
      </c>
      <c r="N49">
        <v>113547.49025965801</v>
      </c>
      <c r="O49">
        <v>118443.35557018001</v>
      </c>
      <c r="P49">
        <v>139058.28187181399</v>
      </c>
      <c r="Q49">
        <v>134141.73874065999</v>
      </c>
      <c r="R49">
        <v>116890.919463454</v>
      </c>
      <c r="S49">
        <v>109496.047110332</v>
      </c>
      <c r="T49">
        <v>92555.746477428198</v>
      </c>
      <c r="U49">
        <v>109666.67289706301</v>
      </c>
      <c r="V49">
        <v>88560.746617328405</v>
      </c>
      <c r="W49">
        <v>95733.059070196294</v>
      </c>
      <c r="X49">
        <v>95567.943090401095</v>
      </c>
      <c r="Y49">
        <v>102881.782610678</v>
      </c>
      <c r="Z49">
        <v>96821.325762056804</v>
      </c>
      <c r="AA49">
        <v>97187.498182106705</v>
      </c>
      <c r="AB49">
        <v>78877.152197112402</v>
      </c>
      <c r="AC49">
        <v>68534.876356549401</v>
      </c>
      <c r="AD49">
        <v>79731.318470280501</v>
      </c>
      <c r="AE49">
        <v>61309.523112212599</v>
      </c>
    </row>
    <row r="50" spans="1:31" x14ac:dyDescent="0.3">
      <c r="A50" t="s">
        <v>32</v>
      </c>
      <c r="B50" t="s">
        <v>296</v>
      </c>
      <c r="C50" t="s">
        <v>200</v>
      </c>
      <c r="D50" t="s">
        <v>297</v>
      </c>
      <c r="E50" t="s">
        <v>201</v>
      </c>
      <c r="G50">
        <v>242070.768611234</v>
      </c>
      <c r="H50">
        <v>195061.55218357599</v>
      </c>
      <c r="I50">
        <v>186976.01947898301</v>
      </c>
      <c r="J50">
        <v>227191.75084185301</v>
      </c>
      <c r="K50">
        <v>220890.805966691</v>
      </c>
      <c r="L50">
        <v>207558.06674148201</v>
      </c>
      <c r="M50">
        <v>269742.76210442802</v>
      </c>
      <c r="N50">
        <v>241936.460893451</v>
      </c>
      <c r="O50">
        <v>297774.47193219198</v>
      </c>
      <c r="P50">
        <v>278316.50376069703</v>
      </c>
      <c r="Q50">
        <v>195660.88066870399</v>
      </c>
      <c r="R50">
        <v>147188.56582566601</v>
      </c>
      <c r="S50">
        <v>121761.99774291</v>
      </c>
      <c r="T50">
        <v>103392.026140199</v>
      </c>
      <c r="U50">
        <v>171704.389316935</v>
      </c>
      <c r="V50">
        <v>166696.62820427399</v>
      </c>
      <c r="W50">
        <v>220914.765091079</v>
      </c>
      <c r="X50">
        <v>214588.14215390701</v>
      </c>
      <c r="Y50">
        <v>251587.34770599799</v>
      </c>
      <c r="Z50">
        <v>208067.05311723601</v>
      </c>
      <c r="AA50">
        <v>213588.84276214</v>
      </c>
      <c r="AB50">
        <v>225220.29497906499</v>
      </c>
      <c r="AC50">
        <v>169179.797272536</v>
      </c>
      <c r="AD50">
        <v>178870.26025704099</v>
      </c>
      <c r="AE50">
        <v>148297.385449995</v>
      </c>
    </row>
    <row r="51" spans="1:31" x14ac:dyDescent="0.3">
      <c r="A51" t="s">
        <v>32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32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32</v>
      </c>
      <c r="B53" t="s">
        <v>302</v>
      </c>
      <c r="C53" t="s">
        <v>200</v>
      </c>
      <c r="D53" t="s">
        <v>303</v>
      </c>
      <c r="E53" t="s">
        <v>201</v>
      </c>
      <c r="G53">
        <v>243260.364809986</v>
      </c>
      <c r="H53">
        <v>268511.28772853501</v>
      </c>
      <c r="I53">
        <v>209075.52653534801</v>
      </c>
      <c r="J53">
        <v>246195.55517176501</v>
      </c>
      <c r="K53">
        <v>309553.65647695499</v>
      </c>
      <c r="L53">
        <v>416912.63481892302</v>
      </c>
      <c r="M53">
        <v>307675.33641084301</v>
      </c>
      <c r="N53">
        <v>344798.83650648902</v>
      </c>
      <c r="O53">
        <v>340046.66927231901</v>
      </c>
      <c r="P53">
        <v>269805.82236332598</v>
      </c>
      <c r="Q53">
        <v>289062.43013229402</v>
      </c>
      <c r="R53">
        <v>171029.166705132</v>
      </c>
      <c r="S53">
        <v>260452.840619728</v>
      </c>
      <c r="T53">
        <v>171333.702236796</v>
      </c>
      <c r="U53">
        <v>152161.64833887501</v>
      </c>
      <c r="V53">
        <v>130568.99804907601</v>
      </c>
      <c r="W53">
        <v>120797.04498659501</v>
      </c>
      <c r="X53">
        <v>151701.282422113</v>
      </c>
      <c r="Y53">
        <v>153347.23810334399</v>
      </c>
      <c r="Z53">
        <v>186853.880527603</v>
      </c>
      <c r="AA53">
        <v>170814.236178875</v>
      </c>
      <c r="AB53">
        <v>168286.64436538101</v>
      </c>
      <c r="AC53">
        <v>209425.82353447401</v>
      </c>
      <c r="AD53">
        <v>166680.91525808701</v>
      </c>
      <c r="AE53">
        <v>76832.162405878</v>
      </c>
    </row>
    <row r="54" spans="1:31" x14ac:dyDescent="0.3">
      <c r="A54" t="s">
        <v>32</v>
      </c>
      <c r="B54" t="s">
        <v>304</v>
      </c>
      <c r="C54" t="s">
        <v>200</v>
      </c>
      <c r="D54" t="s">
        <v>305</v>
      </c>
      <c r="E54" t="s">
        <v>201</v>
      </c>
      <c r="G54">
        <v>396205.26722942002</v>
      </c>
      <c r="H54">
        <v>429872.79960338498</v>
      </c>
      <c r="I54">
        <v>329685.373444697</v>
      </c>
      <c r="J54">
        <v>431795.70119416702</v>
      </c>
      <c r="K54">
        <v>532911.39580941095</v>
      </c>
      <c r="L54">
        <v>654239.68791936699</v>
      </c>
      <c r="M54">
        <v>485216.83986894198</v>
      </c>
      <c r="N54">
        <v>576659.39029064705</v>
      </c>
      <c r="O54">
        <v>666347.60702033597</v>
      </c>
      <c r="P54">
        <v>571393.65009764698</v>
      </c>
      <c r="Q54">
        <v>532375.027682018</v>
      </c>
      <c r="R54">
        <v>349171.603459896</v>
      </c>
      <c r="S54">
        <v>471447.69202050002</v>
      </c>
      <c r="T54">
        <v>283789.80736722698</v>
      </c>
      <c r="U54">
        <v>262964.01771827397</v>
      </c>
      <c r="V54">
        <v>206069.15898485901</v>
      </c>
      <c r="W54">
        <v>187239.87375073301</v>
      </c>
      <c r="X54">
        <v>259328.994477236</v>
      </c>
      <c r="Y54">
        <v>241599.658177423</v>
      </c>
      <c r="Z54">
        <v>293212.61176086601</v>
      </c>
      <c r="AA54">
        <v>275797.30717505101</v>
      </c>
      <c r="AB54">
        <v>289645.82520503103</v>
      </c>
      <c r="AC54">
        <v>335747.69423508801</v>
      </c>
      <c r="AD54">
        <v>273260.28210419201</v>
      </c>
      <c r="AE54">
        <v>204751.14655174399</v>
      </c>
    </row>
    <row r="55" spans="1:31" x14ac:dyDescent="0.3">
      <c r="A55" t="s">
        <v>32</v>
      </c>
      <c r="B55" t="s">
        <v>306</v>
      </c>
      <c r="C55" t="s">
        <v>200</v>
      </c>
      <c r="D55" t="s">
        <v>307</v>
      </c>
      <c r="E55" t="s">
        <v>201</v>
      </c>
      <c r="G55">
        <v>152944.90241943399</v>
      </c>
      <c r="H55">
        <v>161361.51187485</v>
      </c>
      <c r="I55">
        <v>120609.846909349</v>
      </c>
      <c r="J55">
        <v>185600.146022403</v>
      </c>
      <c r="K55">
        <v>223357.739332456</v>
      </c>
      <c r="L55">
        <v>237327.05310044499</v>
      </c>
      <c r="M55">
        <v>177541.503458099</v>
      </c>
      <c r="N55">
        <v>231860.55378415799</v>
      </c>
      <c r="O55">
        <v>326300.93774801702</v>
      </c>
      <c r="P55">
        <v>301587.82773432101</v>
      </c>
      <c r="Q55">
        <v>243312.597549723</v>
      </c>
      <c r="R55">
        <v>178142.436754764</v>
      </c>
      <c r="S55">
        <v>210994.851400771</v>
      </c>
      <c r="T55">
        <v>112456.10513043099</v>
      </c>
      <c r="U55">
        <v>110802.3693794</v>
      </c>
      <c r="V55">
        <v>75500.160935783395</v>
      </c>
      <c r="W55">
        <v>66442.828764137405</v>
      </c>
      <c r="X55">
        <v>107627.712055123</v>
      </c>
      <c r="Y55">
        <v>88252.420074078997</v>
      </c>
      <c r="Z55">
        <v>106358.731233263</v>
      </c>
      <c r="AA55">
        <v>104983.070996175</v>
      </c>
      <c r="AB55">
        <v>121359.18083965</v>
      </c>
      <c r="AC55">
        <v>126321.870700614</v>
      </c>
      <c r="AD55">
        <v>106579.366846105</v>
      </c>
      <c r="AE55">
        <v>127918.98414586599</v>
      </c>
    </row>
    <row r="56" spans="1:31" x14ac:dyDescent="0.3">
      <c r="A56" t="s">
        <v>32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32</v>
      </c>
      <c r="B57" t="s">
        <v>310</v>
      </c>
      <c r="C57" t="s">
        <v>200</v>
      </c>
      <c r="D57" t="s">
        <v>311</v>
      </c>
      <c r="E57" t="s">
        <v>201</v>
      </c>
      <c r="G57">
        <v>7209538.0232759696</v>
      </c>
      <c r="H57">
        <v>6975791.62768046</v>
      </c>
      <c r="I57">
        <v>5657205.1202595904</v>
      </c>
      <c r="J57">
        <v>5929011.29306495</v>
      </c>
      <c r="K57">
        <v>6290724.1502495399</v>
      </c>
      <c r="L57">
        <v>6333091.5701960102</v>
      </c>
      <c r="M57">
        <v>6341723.8254517596</v>
      </c>
      <c r="N57">
        <v>6811832.8758278098</v>
      </c>
      <c r="O57">
        <v>6858809.35248088</v>
      </c>
      <c r="P57">
        <v>7292312.2725660997</v>
      </c>
      <c r="Q57">
        <v>7293469.3922886103</v>
      </c>
      <c r="R57">
        <v>7047852.4956903998</v>
      </c>
      <c r="S57">
        <v>6738594.1633756198</v>
      </c>
      <c r="T57">
        <v>5505923.6381948497</v>
      </c>
      <c r="U57">
        <v>6082397.8516366696</v>
      </c>
      <c r="V57">
        <v>5690356.91007936</v>
      </c>
      <c r="W57">
        <v>6843566.0735738296</v>
      </c>
      <c r="X57">
        <v>6758256.1473161904</v>
      </c>
      <c r="Y57">
        <v>7406798.5275873598</v>
      </c>
      <c r="Z57">
        <v>7693145.9126937203</v>
      </c>
      <c r="AA57">
        <v>7688893.3577481899</v>
      </c>
      <c r="AB57">
        <v>7870798.6731105903</v>
      </c>
      <c r="AC57">
        <v>7960782.4535093</v>
      </c>
      <c r="AD57">
        <v>8067869.0598152</v>
      </c>
      <c r="AE57">
        <v>6800380.64312506</v>
      </c>
    </row>
    <row r="58" spans="1:31" x14ac:dyDescent="0.3">
      <c r="A58" t="s">
        <v>32</v>
      </c>
      <c r="B58" t="s">
        <v>312</v>
      </c>
      <c r="C58" t="s">
        <v>200</v>
      </c>
      <c r="D58" t="s">
        <v>313</v>
      </c>
      <c r="E58" t="s">
        <v>201</v>
      </c>
      <c r="G58">
        <v>7209538.0232759696</v>
      </c>
      <c r="H58">
        <v>6975791.62768046</v>
      </c>
      <c r="I58">
        <v>5657205.1202595904</v>
      </c>
      <c r="J58">
        <v>5929011.29306495</v>
      </c>
      <c r="K58">
        <v>6290724.1502495399</v>
      </c>
      <c r="L58">
        <v>6333091.5701960102</v>
      </c>
      <c r="M58">
        <v>6341723.8254517596</v>
      </c>
      <c r="N58">
        <v>6811832.8758278098</v>
      </c>
      <c r="O58">
        <v>6858809.35248088</v>
      </c>
      <c r="P58">
        <v>7292312.2725660997</v>
      </c>
      <c r="Q58">
        <v>7293469.3922886103</v>
      </c>
      <c r="R58">
        <v>7047852.4956903998</v>
      </c>
      <c r="S58">
        <v>6738594.1633756198</v>
      </c>
      <c r="T58">
        <v>5505923.6381948497</v>
      </c>
      <c r="U58">
        <v>6082397.8516366696</v>
      </c>
      <c r="V58">
        <v>5690356.91007936</v>
      </c>
      <c r="W58">
        <v>6843566.0735738296</v>
      </c>
      <c r="X58">
        <v>6758256.1473161904</v>
      </c>
      <c r="Y58">
        <v>7406798.5275873598</v>
      </c>
      <c r="Z58">
        <v>7693145.9126937203</v>
      </c>
      <c r="AA58">
        <v>7688893.3577481899</v>
      </c>
      <c r="AB58">
        <v>7870798.6731105903</v>
      </c>
      <c r="AC58">
        <v>7960782.4535093</v>
      </c>
      <c r="AD58">
        <v>8067869.0598152</v>
      </c>
      <c r="AE58">
        <v>6800380.64312506</v>
      </c>
    </row>
    <row r="59" spans="1:31" x14ac:dyDescent="0.3">
      <c r="A59" t="s">
        <v>32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34</v>
      </c>
      <c r="B2" t="s">
        <v>197</v>
      </c>
      <c r="C2" t="s">
        <v>200</v>
      </c>
      <c r="D2" t="s">
        <v>198</v>
      </c>
      <c r="E2" t="s">
        <v>201</v>
      </c>
      <c r="G2">
        <v>2019040.42642125</v>
      </c>
      <c r="H2">
        <v>1931648.0031632001</v>
      </c>
      <c r="I2">
        <v>1740054.0925735801</v>
      </c>
      <c r="J2">
        <v>1826937.2024849199</v>
      </c>
      <c r="K2">
        <v>1741081.2905270101</v>
      </c>
      <c r="L2">
        <v>1549498.49924748</v>
      </c>
      <c r="M2">
        <v>1309706.9300460201</v>
      </c>
      <c r="N2">
        <v>1195655.49690105</v>
      </c>
      <c r="O2">
        <v>1117465.2614595201</v>
      </c>
      <c r="P2">
        <v>1085009.6897479901</v>
      </c>
      <c r="Q2">
        <v>939729.26346767903</v>
      </c>
      <c r="R2">
        <v>879208.96121881797</v>
      </c>
      <c r="S2">
        <v>875903.99480038497</v>
      </c>
      <c r="T2">
        <v>851569.821296248</v>
      </c>
      <c r="U2">
        <v>868491.52618613595</v>
      </c>
      <c r="V2">
        <v>799630.95278139901</v>
      </c>
      <c r="W2">
        <v>873154.06441580702</v>
      </c>
      <c r="X2">
        <v>932897.68089053698</v>
      </c>
      <c r="Y2">
        <v>909705.26597568498</v>
      </c>
      <c r="Z2">
        <v>860240.21918938495</v>
      </c>
      <c r="AA2">
        <v>888356.42361982598</v>
      </c>
      <c r="AB2">
        <v>971693.16144612501</v>
      </c>
      <c r="AC2">
        <v>906091.07603464997</v>
      </c>
      <c r="AD2">
        <v>903213.23464446701</v>
      </c>
      <c r="AE2">
        <v>905739.68308149104</v>
      </c>
    </row>
    <row r="3" spans="1:32" x14ac:dyDescent="0.3">
      <c r="A3" t="s">
        <v>34</v>
      </c>
      <c r="B3" t="s">
        <v>202</v>
      </c>
      <c r="C3" t="s">
        <v>200</v>
      </c>
      <c r="D3" t="s">
        <v>203</v>
      </c>
      <c r="E3" t="s">
        <v>201</v>
      </c>
      <c r="G3">
        <v>112547.61994049601</v>
      </c>
      <c r="H3">
        <v>103954.67757693899</v>
      </c>
      <c r="I3">
        <v>96871.372931516802</v>
      </c>
      <c r="J3">
        <v>77985.044373281693</v>
      </c>
      <c r="K3">
        <v>105239.423007593</v>
      </c>
      <c r="L3">
        <v>80222.793308786902</v>
      </c>
      <c r="M3">
        <v>86792.857640556496</v>
      </c>
      <c r="N3">
        <v>48559.557470831503</v>
      </c>
      <c r="O3">
        <v>35281.972165911298</v>
      </c>
      <c r="P3">
        <v>26238.449113959101</v>
      </c>
      <c r="Q3">
        <v>34695.436131440103</v>
      </c>
      <c r="R3">
        <v>57540.627155300601</v>
      </c>
      <c r="S3">
        <v>76484.500015539204</v>
      </c>
      <c r="T3">
        <v>60187.171641022498</v>
      </c>
      <c r="U3">
        <v>47426.733039601102</v>
      </c>
      <c r="V3">
        <v>49656.814101051903</v>
      </c>
      <c r="W3">
        <v>61880.001129372497</v>
      </c>
      <c r="X3">
        <v>85594.9265539685</v>
      </c>
      <c r="Y3">
        <v>97156.002376199001</v>
      </c>
      <c r="Z3">
        <v>81323.731991682696</v>
      </c>
      <c r="AA3">
        <v>64809.253734597398</v>
      </c>
      <c r="AB3">
        <v>92486.840135590202</v>
      </c>
      <c r="AC3">
        <v>51129.453862532799</v>
      </c>
      <c r="AD3">
        <v>43929.431819476296</v>
      </c>
      <c r="AE3">
        <v>34315.594578348901</v>
      </c>
    </row>
    <row r="4" spans="1:32" x14ac:dyDescent="0.3">
      <c r="A4" t="s">
        <v>34</v>
      </c>
      <c r="B4" t="s">
        <v>204</v>
      </c>
      <c r="C4" t="s">
        <v>200</v>
      </c>
      <c r="D4" t="s">
        <v>205</v>
      </c>
      <c r="E4" t="s">
        <v>201</v>
      </c>
      <c r="G4">
        <v>13499283.1002915</v>
      </c>
      <c r="H4">
        <v>14229008.6966959</v>
      </c>
      <c r="I4">
        <v>14498281.6356271</v>
      </c>
      <c r="J4">
        <v>12648154.7850015</v>
      </c>
      <c r="K4">
        <v>12937554.7324729</v>
      </c>
      <c r="L4">
        <v>13239502.6876199</v>
      </c>
      <c r="M4">
        <v>10587506.1975332</v>
      </c>
      <c r="N4">
        <v>10774317.242102601</v>
      </c>
      <c r="O4">
        <v>11656230.8618242</v>
      </c>
      <c r="P4">
        <v>13470038.6304383</v>
      </c>
      <c r="Q4">
        <v>14017753.7933347</v>
      </c>
      <c r="R4">
        <v>15270281.7404576</v>
      </c>
      <c r="S4">
        <v>14689804.2842345</v>
      </c>
      <c r="T4">
        <v>10146932.079272401</v>
      </c>
      <c r="U4">
        <v>8988176.6243896894</v>
      </c>
      <c r="V4">
        <v>10123706.9695243</v>
      </c>
      <c r="W4">
        <v>10546560.771263501</v>
      </c>
      <c r="X4">
        <v>10007042.2040026</v>
      </c>
      <c r="Y4">
        <v>11024581.770144099</v>
      </c>
      <c r="Z4">
        <v>12714603.065127</v>
      </c>
      <c r="AA4">
        <v>12910791.974476499</v>
      </c>
      <c r="AB4">
        <v>13388594.949574299</v>
      </c>
      <c r="AC4">
        <v>14465740.816728299</v>
      </c>
      <c r="AD4">
        <v>13823127.8791952</v>
      </c>
      <c r="AE4">
        <v>12588806.310461899</v>
      </c>
    </row>
    <row r="5" spans="1:32" x14ac:dyDescent="0.3">
      <c r="A5" t="s">
        <v>34</v>
      </c>
      <c r="B5" t="s">
        <v>206</v>
      </c>
      <c r="C5" t="s">
        <v>200</v>
      </c>
      <c r="D5" t="s">
        <v>207</v>
      </c>
      <c r="E5" t="s">
        <v>201</v>
      </c>
      <c r="G5">
        <v>1004889.4637544299</v>
      </c>
      <c r="H5">
        <v>998604.01130585</v>
      </c>
      <c r="I5">
        <v>1003346.49994872</v>
      </c>
      <c r="J5">
        <v>938471.00457572797</v>
      </c>
      <c r="K5">
        <v>866146.81190160196</v>
      </c>
      <c r="L5">
        <v>954346.59685566998</v>
      </c>
      <c r="M5">
        <v>919983.91707965499</v>
      </c>
      <c r="N5">
        <v>799349.36113410699</v>
      </c>
      <c r="O5">
        <v>833283.129975933</v>
      </c>
      <c r="P5">
        <v>988348.29887657298</v>
      </c>
      <c r="Q5">
        <v>947444.62516400905</v>
      </c>
      <c r="R5">
        <v>1007111.08120164</v>
      </c>
      <c r="S5">
        <v>847105.67334918794</v>
      </c>
      <c r="T5">
        <v>765798.58590486902</v>
      </c>
      <c r="U5">
        <v>747579.08041268599</v>
      </c>
      <c r="V5">
        <v>881763.141822965</v>
      </c>
      <c r="W5">
        <v>879253.13501831901</v>
      </c>
      <c r="X5">
        <v>774036.91140722495</v>
      </c>
      <c r="Y5">
        <v>849545.55390727404</v>
      </c>
      <c r="Z5">
        <v>885525.08168721199</v>
      </c>
      <c r="AA5">
        <v>971633.27361853502</v>
      </c>
      <c r="AB5">
        <v>1074447.11794276</v>
      </c>
      <c r="AC5">
        <v>1071321.8379633799</v>
      </c>
      <c r="AD5">
        <v>1042452.39000186</v>
      </c>
      <c r="AE5">
        <v>885282.13732389698</v>
      </c>
    </row>
    <row r="6" spans="1:32" x14ac:dyDescent="0.3">
      <c r="A6" t="s">
        <v>34</v>
      </c>
      <c r="B6" t="s">
        <v>208</v>
      </c>
      <c r="C6" t="s">
        <v>200</v>
      </c>
      <c r="D6" t="s">
        <v>209</v>
      </c>
      <c r="E6" t="s">
        <v>201</v>
      </c>
      <c r="G6">
        <v>392238.71258132102</v>
      </c>
      <c r="H6">
        <v>425839.49937255803</v>
      </c>
      <c r="I6">
        <v>407124.14263624803</v>
      </c>
      <c r="J6">
        <v>292747.05097417999</v>
      </c>
      <c r="K6">
        <v>250221.88153825799</v>
      </c>
      <c r="L6">
        <v>244358.224899711</v>
      </c>
      <c r="M6">
        <v>207465.965661416</v>
      </c>
      <c r="N6">
        <v>165109.262721937</v>
      </c>
      <c r="O6">
        <v>178892.659562082</v>
      </c>
      <c r="P6">
        <v>234976.12198744001</v>
      </c>
      <c r="Q6">
        <v>189976.291349387</v>
      </c>
      <c r="R6">
        <v>208202.25979008101</v>
      </c>
      <c r="S6">
        <v>184266.32974896199</v>
      </c>
      <c r="T6">
        <v>109406.19775257399</v>
      </c>
      <c r="U6">
        <v>102414.345318223</v>
      </c>
      <c r="V6">
        <v>129942.831093204</v>
      </c>
      <c r="W6">
        <v>101031.16414747</v>
      </c>
      <c r="X6">
        <v>123860.60994151801</v>
      </c>
      <c r="Y6">
        <v>131368.26373332701</v>
      </c>
      <c r="Z6">
        <v>173944.02096739601</v>
      </c>
      <c r="AA6">
        <v>161637.36557225199</v>
      </c>
      <c r="AB6">
        <v>157014.285004515</v>
      </c>
      <c r="AC6">
        <v>139424.50629749801</v>
      </c>
      <c r="AD6">
        <v>150248.85728235001</v>
      </c>
      <c r="AE6">
        <v>109556.646881829</v>
      </c>
    </row>
    <row r="7" spans="1:32" x14ac:dyDescent="0.3">
      <c r="A7" t="s">
        <v>34</v>
      </c>
      <c r="B7" t="s">
        <v>210</v>
      </c>
      <c r="C7" t="s">
        <v>200</v>
      </c>
      <c r="D7" t="s">
        <v>211</v>
      </c>
      <c r="E7" t="s">
        <v>201</v>
      </c>
      <c r="G7">
        <v>867022.72267740802</v>
      </c>
      <c r="H7">
        <v>984616.09925923205</v>
      </c>
      <c r="I7">
        <v>907393.60423275502</v>
      </c>
      <c r="J7">
        <v>718676.91982877802</v>
      </c>
      <c r="K7">
        <v>691264.67483984504</v>
      </c>
      <c r="L7">
        <v>657800.70708117704</v>
      </c>
      <c r="M7">
        <v>548403.17313593498</v>
      </c>
      <c r="N7">
        <v>504690.38144844898</v>
      </c>
      <c r="O7">
        <v>475563.73340522801</v>
      </c>
      <c r="P7">
        <v>601300.20457486901</v>
      </c>
      <c r="Q7">
        <v>573405.63351418497</v>
      </c>
      <c r="R7">
        <v>642836.92530672101</v>
      </c>
      <c r="S7">
        <v>512285.82515136001</v>
      </c>
      <c r="T7">
        <v>368110.356133244</v>
      </c>
      <c r="U7">
        <v>342667.47223553102</v>
      </c>
      <c r="V7">
        <v>351297.71318396198</v>
      </c>
      <c r="W7">
        <v>331598.92504552403</v>
      </c>
      <c r="X7">
        <v>384630.15853627498</v>
      </c>
      <c r="Y7">
        <v>427569.29014734499</v>
      </c>
      <c r="Z7">
        <v>434897.16340012598</v>
      </c>
      <c r="AA7">
        <v>429257.554006789</v>
      </c>
      <c r="AB7">
        <v>384352.056614367</v>
      </c>
      <c r="AC7">
        <v>390141.87627705099</v>
      </c>
      <c r="AD7">
        <v>374432.82197685598</v>
      </c>
      <c r="AE7">
        <v>374137.06731487799</v>
      </c>
    </row>
    <row r="8" spans="1:32" x14ac:dyDescent="0.3">
      <c r="A8" t="s">
        <v>34</v>
      </c>
      <c r="B8" t="s">
        <v>212</v>
      </c>
      <c r="C8" t="s">
        <v>200</v>
      </c>
      <c r="D8" t="s">
        <v>213</v>
      </c>
      <c r="E8" t="s">
        <v>201</v>
      </c>
      <c r="G8">
        <v>230119.687199765</v>
      </c>
      <c r="H8">
        <v>129419.079865238</v>
      </c>
      <c r="I8">
        <v>130399.910298487</v>
      </c>
      <c r="J8">
        <v>136601.25419633699</v>
      </c>
      <c r="K8">
        <v>86584.265171949897</v>
      </c>
      <c r="L8">
        <v>86214.115847038105</v>
      </c>
      <c r="M8">
        <v>138746.328763425</v>
      </c>
      <c r="N8">
        <v>143642.632266967</v>
      </c>
      <c r="O8">
        <v>173571.081459885</v>
      </c>
      <c r="P8">
        <v>177560.19190476899</v>
      </c>
      <c r="Q8">
        <v>265898.64414526097</v>
      </c>
      <c r="R8">
        <v>251077.27570895501</v>
      </c>
      <c r="S8">
        <v>292792.22662198602</v>
      </c>
      <c r="T8">
        <v>241656.030860186</v>
      </c>
      <c r="U8">
        <v>167513.65323602699</v>
      </c>
      <c r="V8">
        <v>89179.584508011598</v>
      </c>
      <c r="W8">
        <v>136494.150401124</v>
      </c>
      <c r="X8">
        <v>154668.04170333399</v>
      </c>
      <c r="Y8">
        <v>167274.70745504601</v>
      </c>
      <c r="Z8">
        <v>206735.054953215</v>
      </c>
      <c r="AA8">
        <v>163388.07181764301</v>
      </c>
      <c r="AB8">
        <v>193972.39985193999</v>
      </c>
      <c r="AC8">
        <v>169765.76477794099</v>
      </c>
      <c r="AD8">
        <v>147029.11874273699</v>
      </c>
      <c r="AE8">
        <v>190742.530097782</v>
      </c>
    </row>
    <row r="9" spans="1:32" x14ac:dyDescent="0.3">
      <c r="A9" t="s">
        <v>34</v>
      </c>
      <c r="B9" t="s">
        <v>214</v>
      </c>
      <c r="C9" t="s">
        <v>200</v>
      </c>
      <c r="D9" t="s">
        <v>215</v>
      </c>
      <c r="E9" t="s">
        <v>201</v>
      </c>
      <c r="G9">
        <v>671498.12232075701</v>
      </c>
      <c r="H9">
        <v>752126.89315656398</v>
      </c>
      <c r="I9">
        <v>840195.41147616797</v>
      </c>
      <c r="J9">
        <v>703880.50589659298</v>
      </c>
      <c r="K9">
        <v>690653.31786137202</v>
      </c>
      <c r="L9">
        <v>757779.198367954</v>
      </c>
      <c r="M9">
        <v>690558.98296126095</v>
      </c>
      <c r="N9">
        <v>663811.50516988698</v>
      </c>
      <c r="O9">
        <v>560144.62469740806</v>
      </c>
      <c r="P9">
        <v>780407.99722588703</v>
      </c>
      <c r="Q9">
        <v>762293.41882150702</v>
      </c>
      <c r="R9">
        <v>848377.69823450199</v>
      </c>
      <c r="S9">
        <v>981903.65394146298</v>
      </c>
      <c r="T9">
        <v>747240.59907991101</v>
      </c>
      <c r="U9">
        <v>693494.63853935595</v>
      </c>
      <c r="V9">
        <v>736638.872397403</v>
      </c>
      <c r="W9">
        <v>624952.25359914103</v>
      </c>
      <c r="X9">
        <v>572989.72960605705</v>
      </c>
      <c r="Y9">
        <v>597635.73343574197</v>
      </c>
      <c r="Z9">
        <v>662828.17814814404</v>
      </c>
      <c r="AA9">
        <v>659597.01874215005</v>
      </c>
      <c r="AB9">
        <v>721220.87938687997</v>
      </c>
      <c r="AC9">
        <v>953635.39729646395</v>
      </c>
      <c r="AD9">
        <v>1082651.69601965</v>
      </c>
      <c r="AE9">
        <v>939777.82282739505</v>
      </c>
    </row>
    <row r="10" spans="1:32" x14ac:dyDescent="0.3">
      <c r="A10" t="s">
        <v>34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34</v>
      </c>
      <c r="B11" t="s">
        <v>218</v>
      </c>
      <c r="C11" t="s">
        <v>200</v>
      </c>
      <c r="D11" t="s">
        <v>219</v>
      </c>
      <c r="E11" t="s">
        <v>201</v>
      </c>
      <c r="G11">
        <v>243488.62287377199</v>
      </c>
      <c r="H11">
        <v>287488.09434412501</v>
      </c>
      <c r="I11">
        <v>274110.99559283</v>
      </c>
      <c r="J11">
        <v>249851.839496267</v>
      </c>
      <c r="K11">
        <v>293057.40621173999</v>
      </c>
      <c r="L11">
        <v>312771.67460624903</v>
      </c>
      <c r="M11">
        <v>313395.46157448302</v>
      </c>
      <c r="N11">
        <v>293698.61059146398</v>
      </c>
      <c r="O11">
        <v>260025.57345994501</v>
      </c>
      <c r="P11">
        <v>284119.374958842</v>
      </c>
      <c r="Q11">
        <v>330042.60293847998</v>
      </c>
      <c r="R11">
        <v>307595.06821949902</v>
      </c>
      <c r="S11">
        <v>264154.07568429603</v>
      </c>
      <c r="T11">
        <v>298209.73074872902</v>
      </c>
      <c r="U11">
        <v>227532.068201763</v>
      </c>
      <c r="V11">
        <v>295903.07659744599</v>
      </c>
      <c r="W11">
        <v>499214.85976679402</v>
      </c>
      <c r="X11">
        <v>535062.58286601305</v>
      </c>
      <c r="Y11">
        <v>531422.85539485805</v>
      </c>
      <c r="Z11">
        <v>506228.09565169999</v>
      </c>
      <c r="AA11">
        <v>752368.31116906996</v>
      </c>
      <c r="AB11">
        <v>710941.92900832999</v>
      </c>
      <c r="AC11">
        <v>682650.28535440203</v>
      </c>
      <c r="AD11">
        <v>627078.24579846801</v>
      </c>
      <c r="AE11">
        <v>666651.51817414397</v>
      </c>
    </row>
    <row r="12" spans="1:32" x14ac:dyDescent="0.3">
      <c r="A12" t="s">
        <v>34</v>
      </c>
      <c r="B12" t="s">
        <v>220</v>
      </c>
      <c r="C12" t="s">
        <v>200</v>
      </c>
      <c r="D12" t="s">
        <v>221</v>
      </c>
      <c r="E12" t="s">
        <v>201</v>
      </c>
      <c r="G12">
        <v>1201494.4833349099</v>
      </c>
      <c r="H12">
        <v>1238206.2837853599</v>
      </c>
      <c r="I12">
        <v>1198920.93382365</v>
      </c>
      <c r="J12">
        <v>987168.52315509098</v>
      </c>
      <c r="K12">
        <v>1078363.9648291699</v>
      </c>
      <c r="L12">
        <v>1079720.19906914</v>
      </c>
      <c r="M12">
        <v>791757.46306893998</v>
      </c>
      <c r="N12">
        <v>952936.94472819101</v>
      </c>
      <c r="O12">
        <v>969661.69474652503</v>
      </c>
      <c r="P12">
        <v>1042486.34794264</v>
      </c>
      <c r="Q12">
        <v>1207278.1545007599</v>
      </c>
      <c r="R12">
        <v>1198523.6039960701</v>
      </c>
      <c r="S12">
        <v>1068892.14834512</v>
      </c>
      <c r="T12">
        <v>848919.71795096702</v>
      </c>
      <c r="U12">
        <v>821119.02536070405</v>
      </c>
      <c r="V12">
        <v>870754.15566971002</v>
      </c>
      <c r="W12">
        <v>944515.66675479698</v>
      </c>
      <c r="X12">
        <v>972735.20464272995</v>
      </c>
      <c r="Y12">
        <v>1002264.5578834401</v>
      </c>
      <c r="Z12">
        <v>1081041.22342201</v>
      </c>
      <c r="AA12">
        <v>1016931.7698127</v>
      </c>
      <c r="AB12">
        <v>1058149.6020762399</v>
      </c>
      <c r="AC12">
        <v>1159668.1954663901</v>
      </c>
      <c r="AD12">
        <v>1134793.6809010201</v>
      </c>
      <c r="AE12">
        <v>1082032.3963500599</v>
      </c>
    </row>
    <row r="13" spans="1:32" x14ac:dyDescent="0.3">
      <c r="A13" t="s">
        <v>34</v>
      </c>
      <c r="B13" t="s">
        <v>222</v>
      </c>
      <c r="C13" t="s">
        <v>200</v>
      </c>
      <c r="D13" t="s">
        <v>223</v>
      </c>
      <c r="E13" t="s">
        <v>201</v>
      </c>
      <c r="G13">
        <v>1695992.30312533</v>
      </c>
      <c r="H13">
        <v>1618692.9644240399</v>
      </c>
      <c r="I13">
        <v>1487070.2062489099</v>
      </c>
      <c r="J13">
        <v>1397283.5776565899</v>
      </c>
      <c r="K13">
        <v>1433905.5657295201</v>
      </c>
      <c r="L13">
        <v>1474006.47577568</v>
      </c>
      <c r="M13">
        <v>1085999.03140298</v>
      </c>
      <c r="N13">
        <v>898108.82520595798</v>
      </c>
      <c r="O13">
        <v>1015385.4333789099</v>
      </c>
      <c r="P13">
        <v>1216508.8926252101</v>
      </c>
      <c r="Q13">
        <v>1464469.8495899299</v>
      </c>
      <c r="R13">
        <v>1705559.63742313</v>
      </c>
      <c r="S13">
        <v>1730025.3438072701</v>
      </c>
      <c r="T13">
        <v>1291286.4900634401</v>
      </c>
      <c r="U13">
        <v>1253792.3101061899</v>
      </c>
      <c r="V13">
        <v>1249834.4656058</v>
      </c>
      <c r="W13">
        <v>1295105.5987329299</v>
      </c>
      <c r="X13">
        <v>1126712.9919819301</v>
      </c>
      <c r="Y13">
        <v>1328307.65660985</v>
      </c>
      <c r="Z13">
        <v>1394731.84907897</v>
      </c>
      <c r="AA13">
        <v>1372518.9821019301</v>
      </c>
      <c r="AB13">
        <v>1712132.00893</v>
      </c>
      <c r="AC13">
        <v>1585594.5879176101</v>
      </c>
      <c r="AD13">
        <v>1677099.5467930499</v>
      </c>
      <c r="AE13">
        <v>1479639.4386425801</v>
      </c>
    </row>
    <row r="14" spans="1:32" x14ac:dyDescent="0.3">
      <c r="A14" t="s">
        <v>34</v>
      </c>
      <c r="B14" t="s">
        <v>224</v>
      </c>
      <c r="C14" t="s">
        <v>200</v>
      </c>
      <c r="D14" t="s">
        <v>225</v>
      </c>
      <c r="E14" t="s">
        <v>201</v>
      </c>
      <c r="G14">
        <v>2150012.9271194101</v>
      </c>
      <c r="H14">
        <v>2182561.1461612298</v>
      </c>
      <c r="I14">
        <v>2370681.4010645002</v>
      </c>
      <c r="J14">
        <v>2079111.8252013901</v>
      </c>
      <c r="K14">
        <v>2574547.3300473499</v>
      </c>
      <c r="L14">
        <v>2578180.2482273001</v>
      </c>
      <c r="M14">
        <v>1656770.1045977999</v>
      </c>
      <c r="N14">
        <v>1698944.7270961199</v>
      </c>
      <c r="O14">
        <v>2266565.2135096602</v>
      </c>
      <c r="P14">
        <v>2128639.0270291399</v>
      </c>
      <c r="Q14">
        <v>2511658.06838373</v>
      </c>
      <c r="R14">
        <v>2468852.6145233801</v>
      </c>
      <c r="S14">
        <v>2465250.9596593799</v>
      </c>
      <c r="T14">
        <v>1467178.1443940001</v>
      </c>
      <c r="U14">
        <v>1267136.7461677</v>
      </c>
      <c r="V14">
        <v>1511159.6532638599</v>
      </c>
      <c r="W14">
        <v>1528164.5491909599</v>
      </c>
      <c r="X14">
        <v>1235542.7999517</v>
      </c>
      <c r="Y14">
        <v>1509392.8445086</v>
      </c>
      <c r="Z14">
        <v>2042025.5209026099</v>
      </c>
      <c r="AA14">
        <v>1759807.8345496999</v>
      </c>
      <c r="AB14">
        <v>1853978.1804578099</v>
      </c>
      <c r="AC14">
        <v>2442002.25261151</v>
      </c>
      <c r="AD14">
        <v>2143677.51774895</v>
      </c>
      <c r="AE14">
        <v>2159460.2498977599</v>
      </c>
    </row>
    <row r="15" spans="1:32" x14ac:dyDescent="0.3">
      <c r="A15" t="s">
        <v>34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34</v>
      </c>
      <c r="B16" t="s">
        <v>228</v>
      </c>
      <c r="C16" t="s">
        <v>200</v>
      </c>
      <c r="D16" t="s">
        <v>229</v>
      </c>
      <c r="E16" t="s">
        <v>201</v>
      </c>
      <c r="G16">
        <v>1307763.1481300199</v>
      </c>
      <c r="H16">
        <v>1387660.13411061</v>
      </c>
      <c r="I16">
        <v>1268262.0990847501</v>
      </c>
      <c r="J16">
        <v>1206576.45124466</v>
      </c>
      <c r="K16">
        <v>1294404.34830244</v>
      </c>
      <c r="L16">
        <v>1262341.1944576299</v>
      </c>
      <c r="M16">
        <v>888404.35620104906</v>
      </c>
      <c r="N16">
        <v>909295.52899259306</v>
      </c>
      <c r="O16">
        <v>1011720.69035526</v>
      </c>
      <c r="P16">
        <v>1048836.93729196</v>
      </c>
      <c r="Q16">
        <v>1156614.2372437799</v>
      </c>
      <c r="R16">
        <v>1226566.02963916</v>
      </c>
      <c r="S16">
        <v>964919.688347082</v>
      </c>
      <c r="T16">
        <v>623547.16348362505</v>
      </c>
      <c r="U16">
        <v>654549.71945039195</v>
      </c>
      <c r="V16">
        <v>807683.28241915104</v>
      </c>
      <c r="W16">
        <v>733407.34457513504</v>
      </c>
      <c r="X16">
        <v>708944.95563246298</v>
      </c>
      <c r="Y16">
        <v>792895.97861758305</v>
      </c>
      <c r="Z16">
        <v>920179.51693153102</v>
      </c>
      <c r="AA16">
        <v>990742.39835463301</v>
      </c>
      <c r="AB16">
        <v>1189330.77125713</v>
      </c>
      <c r="AC16">
        <v>1117558.04331173</v>
      </c>
      <c r="AD16">
        <v>944233.75105853903</v>
      </c>
      <c r="AE16">
        <v>942976.48493369401</v>
      </c>
    </row>
    <row r="17" spans="1:31" x14ac:dyDescent="0.3">
      <c r="A17" t="s">
        <v>34</v>
      </c>
      <c r="B17" t="s">
        <v>230</v>
      </c>
      <c r="C17" t="s">
        <v>200</v>
      </c>
      <c r="D17" t="s">
        <v>231</v>
      </c>
      <c r="E17" t="s">
        <v>201</v>
      </c>
      <c r="G17">
        <v>1456990.5143530599</v>
      </c>
      <c r="H17">
        <v>1525289.8520856099</v>
      </c>
      <c r="I17">
        <v>1698903.9733609101</v>
      </c>
      <c r="J17">
        <v>1393988.6693416701</v>
      </c>
      <c r="K17">
        <v>1451247.6545325699</v>
      </c>
      <c r="L17">
        <v>1375860.3230298299</v>
      </c>
      <c r="M17">
        <v>1086429.66823755</v>
      </c>
      <c r="N17">
        <v>1112979.6839846</v>
      </c>
      <c r="O17">
        <v>1450202.8239983299</v>
      </c>
      <c r="P17">
        <v>1774712.6472457401</v>
      </c>
      <c r="Q17">
        <v>1513579.4343123899</v>
      </c>
      <c r="R17">
        <v>2036345.67041376</v>
      </c>
      <c r="S17">
        <v>2117770.9434440299</v>
      </c>
      <c r="T17">
        <v>1305632.89054016</v>
      </c>
      <c r="U17">
        <v>962110.25285817403</v>
      </c>
      <c r="V17">
        <v>1219120.59263328</v>
      </c>
      <c r="W17">
        <v>1352481.7017458</v>
      </c>
      <c r="X17">
        <v>1124003.1516867899</v>
      </c>
      <c r="Y17">
        <v>1230374.0084809801</v>
      </c>
      <c r="Z17">
        <v>1498428.06307622</v>
      </c>
      <c r="AA17">
        <v>1401971.78513956</v>
      </c>
      <c r="AB17">
        <v>1213338.0278530701</v>
      </c>
      <c r="AC17">
        <v>1561369.9529210699</v>
      </c>
      <c r="AD17">
        <v>1514082.06677263</v>
      </c>
      <c r="AE17">
        <v>1130463.27671272</v>
      </c>
    </row>
    <row r="18" spans="1:31" x14ac:dyDescent="0.3">
      <c r="A18" t="s">
        <v>34</v>
      </c>
      <c r="B18" t="s">
        <v>232</v>
      </c>
      <c r="C18" t="s">
        <v>200</v>
      </c>
      <c r="D18" t="s">
        <v>233</v>
      </c>
      <c r="E18" t="s">
        <v>201</v>
      </c>
      <c r="G18">
        <v>2020028.8000391601</v>
      </c>
      <c r="H18">
        <v>2419517.6589929401</v>
      </c>
      <c r="I18">
        <v>2615426.6843085401</v>
      </c>
      <c r="J18">
        <v>2292862.2458089599</v>
      </c>
      <c r="K18">
        <v>2028342.86771666</v>
      </c>
      <c r="L18">
        <v>2219632.6786626098</v>
      </c>
      <c r="M18">
        <v>2089853.8433051801</v>
      </c>
      <c r="N18">
        <v>2396724.6573077301</v>
      </c>
      <c r="O18">
        <v>2247198.0260270801</v>
      </c>
      <c r="P18">
        <v>2902052.5894057499</v>
      </c>
      <c r="Q18">
        <v>2799961.5756188598</v>
      </c>
      <c r="R18">
        <v>3060160.6581027699</v>
      </c>
      <c r="S18">
        <v>3006498.1392827001</v>
      </c>
      <c r="T18">
        <v>1861265.5993912199</v>
      </c>
      <c r="U18">
        <v>1515932.6913234901</v>
      </c>
      <c r="V18">
        <v>1703228.72366608</v>
      </c>
      <c r="W18">
        <v>1897288.5876821</v>
      </c>
      <c r="X18">
        <v>2041538.5272965101</v>
      </c>
      <c r="Y18">
        <v>2193784.5144089502</v>
      </c>
      <c r="Z18">
        <v>2584088.8905391302</v>
      </c>
      <c r="AA18">
        <v>2929560.2604679498</v>
      </c>
      <c r="AB18">
        <v>2887989.0707852799</v>
      </c>
      <c r="AC18">
        <v>2973896.7500512302</v>
      </c>
      <c r="AD18">
        <v>2747332.7201386802</v>
      </c>
      <c r="AE18">
        <v>2416439.9538899902</v>
      </c>
    </row>
    <row r="19" spans="1:31" x14ac:dyDescent="0.3">
      <c r="A19" t="s">
        <v>34</v>
      </c>
      <c r="B19" t="s">
        <v>234</v>
      </c>
      <c r="C19" t="s">
        <v>200</v>
      </c>
      <c r="D19" t="s">
        <v>235</v>
      </c>
      <c r="E19" t="s">
        <v>201</v>
      </c>
      <c r="G19">
        <v>257743.59278218201</v>
      </c>
      <c r="H19">
        <v>278986.97983256797</v>
      </c>
      <c r="I19">
        <v>296445.77355068002</v>
      </c>
      <c r="J19">
        <v>250934.917625309</v>
      </c>
      <c r="K19">
        <v>198814.643790406</v>
      </c>
      <c r="L19">
        <v>236491.05073989401</v>
      </c>
      <c r="M19">
        <v>169737.90154356</v>
      </c>
      <c r="N19">
        <v>235025.12145455999</v>
      </c>
      <c r="O19">
        <v>214016.177247958</v>
      </c>
      <c r="P19">
        <v>290089.99936948798</v>
      </c>
      <c r="Q19">
        <v>295131.25775242201</v>
      </c>
      <c r="R19">
        <v>309073.21789787698</v>
      </c>
      <c r="S19">
        <v>253939.276851659</v>
      </c>
      <c r="T19">
        <v>218680.572969492</v>
      </c>
      <c r="U19">
        <v>232334.621179462</v>
      </c>
      <c r="V19">
        <v>277200.87666338502</v>
      </c>
      <c r="W19">
        <v>223052.83460343</v>
      </c>
      <c r="X19">
        <v>252316.53875001401</v>
      </c>
      <c r="Y19">
        <v>262745.80556108902</v>
      </c>
      <c r="Z19">
        <v>323950.40636871097</v>
      </c>
      <c r="AA19">
        <v>301377.34912356199</v>
      </c>
      <c r="AB19">
        <v>231728.62040594401</v>
      </c>
      <c r="AC19">
        <v>218711.36648208299</v>
      </c>
      <c r="AD19">
        <v>238015.46596042399</v>
      </c>
      <c r="AE19">
        <v>211646.787415161</v>
      </c>
    </row>
    <row r="20" spans="1:31" x14ac:dyDescent="0.3">
      <c r="A20" t="s">
        <v>34</v>
      </c>
      <c r="B20" t="s">
        <v>236</v>
      </c>
      <c r="C20" t="s">
        <v>200</v>
      </c>
      <c r="D20" t="s">
        <v>237</v>
      </c>
      <c r="E20" t="s">
        <v>201</v>
      </c>
      <c r="G20">
        <v>3346266.4701528498</v>
      </c>
      <c r="H20">
        <v>3350380.8574556201</v>
      </c>
      <c r="I20">
        <v>3201886.9421332902</v>
      </c>
      <c r="J20">
        <v>3131300.2915327698</v>
      </c>
      <c r="K20">
        <v>2665885.3374789902</v>
      </c>
      <c r="L20">
        <v>2611172.4691769602</v>
      </c>
      <c r="M20">
        <v>2383687.11290253</v>
      </c>
      <c r="N20">
        <v>2260646.5914524398</v>
      </c>
      <c r="O20">
        <v>1866789.50620837</v>
      </c>
      <c r="P20">
        <v>1812568.33858537</v>
      </c>
      <c r="Q20">
        <v>1709429.9082405199</v>
      </c>
      <c r="R20">
        <v>1808618.9213981901</v>
      </c>
      <c r="S20">
        <v>2067555.8783966999</v>
      </c>
      <c r="T20">
        <v>2036038.25173782</v>
      </c>
      <c r="U20">
        <v>2032631.25723585</v>
      </c>
      <c r="V20">
        <v>2036731.1821153201</v>
      </c>
      <c r="W20">
        <v>2149766.2878683498</v>
      </c>
      <c r="X20">
        <v>2198884.89083539</v>
      </c>
      <c r="Y20">
        <v>2082272.1804098999</v>
      </c>
      <c r="Z20">
        <v>2255915.6429618099</v>
      </c>
      <c r="AA20">
        <v>2222344.7151601398</v>
      </c>
      <c r="AB20">
        <v>2084371.6040628201</v>
      </c>
      <c r="AC20">
        <v>2218999.25857887</v>
      </c>
      <c r="AD20">
        <v>1907826.5106832599</v>
      </c>
      <c r="AE20">
        <v>1850795.95973456</v>
      </c>
    </row>
    <row r="21" spans="1:31" x14ac:dyDescent="0.3">
      <c r="A21" t="s">
        <v>34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34</v>
      </c>
      <c r="B22" t="s">
        <v>240</v>
      </c>
      <c r="C22" t="s">
        <v>200</v>
      </c>
      <c r="D22" t="s">
        <v>241</v>
      </c>
      <c r="E22" t="s">
        <v>201</v>
      </c>
      <c r="G22">
        <v>183307.28233821501</v>
      </c>
      <c r="H22">
        <v>179185.020504905</v>
      </c>
      <c r="I22">
        <v>164619.13313235599</v>
      </c>
      <c r="J22">
        <v>143154.10103479301</v>
      </c>
      <c r="K22">
        <v>110691.57821072701</v>
      </c>
      <c r="L22">
        <v>128892.887596453</v>
      </c>
      <c r="M22">
        <v>143492.713795738</v>
      </c>
      <c r="N22">
        <v>116837.48648005399</v>
      </c>
      <c r="O22">
        <v>91157.179044728196</v>
      </c>
      <c r="P22">
        <v>87315.700120417998</v>
      </c>
      <c r="Q22">
        <v>90744.789429826997</v>
      </c>
      <c r="R22">
        <v>80514.921102266904</v>
      </c>
      <c r="S22">
        <v>93927.9605841093</v>
      </c>
      <c r="T22">
        <v>127877.078417803</v>
      </c>
      <c r="U22">
        <v>145147.57400566299</v>
      </c>
      <c r="V22">
        <v>193873.17539132299</v>
      </c>
      <c r="W22">
        <v>203563.98016269499</v>
      </c>
      <c r="X22">
        <v>268239.57360620901</v>
      </c>
      <c r="Y22">
        <v>252244.932751935</v>
      </c>
      <c r="Z22">
        <v>264325.67777188902</v>
      </c>
      <c r="AA22">
        <v>275794.19478437601</v>
      </c>
      <c r="AB22">
        <v>249696.283640118</v>
      </c>
      <c r="AC22">
        <v>257783.38731671101</v>
      </c>
      <c r="AD22">
        <v>291733.09023704502</v>
      </c>
      <c r="AE22">
        <v>347107.83920910698</v>
      </c>
    </row>
    <row r="23" spans="1:31" x14ac:dyDescent="0.3">
      <c r="A23" t="s">
        <v>34</v>
      </c>
      <c r="B23" t="s">
        <v>242</v>
      </c>
      <c r="C23" t="s">
        <v>200</v>
      </c>
      <c r="D23" t="s">
        <v>243</v>
      </c>
      <c r="E23" t="s">
        <v>201</v>
      </c>
      <c r="G23">
        <v>1128390.37884985</v>
      </c>
      <c r="H23">
        <v>1036850.54493887</v>
      </c>
      <c r="I23">
        <v>973431.81690872402</v>
      </c>
      <c r="J23">
        <v>1006771.6316738999</v>
      </c>
      <c r="K23">
        <v>1113023.4930417601</v>
      </c>
      <c r="L23">
        <v>937692.75115612405</v>
      </c>
      <c r="M23">
        <v>812002.19278506597</v>
      </c>
      <c r="N23">
        <v>592894.89037761604</v>
      </c>
      <c r="O23">
        <v>590871.64880152501</v>
      </c>
      <c r="P23">
        <v>567331.35202510701</v>
      </c>
      <c r="Q23">
        <v>599293.86950024799</v>
      </c>
      <c r="R23">
        <v>942765.64944363001</v>
      </c>
      <c r="S23">
        <v>793925.04443213297</v>
      </c>
      <c r="T23">
        <v>660546.64755775395</v>
      </c>
      <c r="U23">
        <v>835946.83940954995</v>
      </c>
      <c r="V23">
        <v>899396.37785068597</v>
      </c>
      <c r="W23">
        <v>893081.62401668401</v>
      </c>
      <c r="X23">
        <v>1036494.84317794</v>
      </c>
      <c r="Y23">
        <v>1071489.08227125</v>
      </c>
      <c r="Z23">
        <v>1038540.79719293</v>
      </c>
      <c r="AA23">
        <v>955658.44976507698</v>
      </c>
      <c r="AB23">
        <v>1140837.6712941499</v>
      </c>
      <c r="AC23">
        <v>1043260.5556677399</v>
      </c>
      <c r="AD23">
        <v>1089868.2846641501</v>
      </c>
      <c r="AE23">
        <v>1218604.9595147599</v>
      </c>
    </row>
    <row r="24" spans="1:31" x14ac:dyDescent="0.3">
      <c r="A24" t="s">
        <v>34</v>
      </c>
      <c r="B24" t="s">
        <v>244</v>
      </c>
      <c r="C24" t="s">
        <v>200</v>
      </c>
      <c r="D24" t="s">
        <v>245</v>
      </c>
      <c r="E24" t="s">
        <v>201</v>
      </c>
      <c r="G24">
        <v>2047802.44922055</v>
      </c>
      <c r="H24">
        <v>2060654.4678915101</v>
      </c>
      <c r="I24">
        <v>1813739.52654256</v>
      </c>
      <c r="J24">
        <v>1873442.8938855799</v>
      </c>
      <c r="K24">
        <v>2143805.68820264</v>
      </c>
      <c r="L24">
        <v>1795540.3808839601</v>
      </c>
      <c r="M24">
        <v>1637536.3647702599</v>
      </c>
      <c r="N24">
        <v>1518761.98294372</v>
      </c>
      <c r="O24">
        <v>1718294.0386167101</v>
      </c>
      <c r="P24">
        <v>1763068.8011082001</v>
      </c>
      <c r="Q24">
        <v>1903496.2572854301</v>
      </c>
      <c r="R24">
        <v>1916024.12265755</v>
      </c>
      <c r="S24">
        <v>1929933.1513956699</v>
      </c>
      <c r="T24">
        <v>1771362.1849205</v>
      </c>
      <c r="U24">
        <v>1767537.94935031</v>
      </c>
      <c r="V24">
        <v>1707203.98520595</v>
      </c>
      <c r="W24">
        <v>1805344.1489459099</v>
      </c>
      <c r="X24">
        <v>1891094.4942844999</v>
      </c>
      <c r="Y24">
        <v>2031423.30275753</v>
      </c>
      <c r="Z24">
        <v>2105518.0574687398</v>
      </c>
      <c r="AA24">
        <v>1981535.3255455501</v>
      </c>
      <c r="AB24">
        <v>1982395.7808183001</v>
      </c>
      <c r="AC24">
        <v>1793686.8939392101</v>
      </c>
      <c r="AD24">
        <v>2085594.19026771</v>
      </c>
      <c r="AE24">
        <v>1949387.4856269499</v>
      </c>
    </row>
    <row r="25" spans="1:31" x14ac:dyDescent="0.3">
      <c r="A25" t="s">
        <v>34</v>
      </c>
      <c r="B25" t="s">
        <v>246</v>
      </c>
      <c r="C25" t="s">
        <v>200</v>
      </c>
      <c r="D25" t="s">
        <v>247</v>
      </c>
      <c r="E25" t="s">
        <v>201</v>
      </c>
      <c r="G25">
        <v>320296.97208030499</v>
      </c>
      <c r="H25">
        <v>293524.80948467698</v>
      </c>
      <c r="I25">
        <v>145443.830429733</v>
      </c>
      <c r="J25">
        <v>244523.90821150001</v>
      </c>
      <c r="K25">
        <v>301507.46520556899</v>
      </c>
      <c r="L25">
        <v>224290.65826768</v>
      </c>
      <c r="M25">
        <v>154417.56853920501</v>
      </c>
      <c r="N25">
        <v>172023.22868453199</v>
      </c>
      <c r="O25">
        <v>204514.93973963999</v>
      </c>
      <c r="P25">
        <v>247447.851143865</v>
      </c>
      <c r="Q25">
        <v>205812.67554359199</v>
      </c>
      <c r="R25">
        <v>197410.67784862401</v>
      </c>
      <c r="S25">
        <v>287508.18491614301</v>
      </c>
      <c r="T25">
        <v>231397.282380099</v>
      </c>
      <c r="U25">
        <v>105575.50950104601</v>
      </c>
      <c r="V25">
        <v>94370.931291165398</v>
      </c>
      <c r="W25">
        <v>98470.870205321</v>
      </c>
      <c r="X25">
        <v>110321.90602449</v>
      </c>
      <c r="Y25">
        <v>178031.42868190099</v>
      </c>
      <c r="Z25">
        <v>121675.760201552</v>
      </c>
      <c r="AA25">
        <v>88619.805390895097</v>
      </c>
      <c r="AB25">
        <v>99463.701430797999</v>
      </c>
      <c r="AC25">
        <v>59479.675625260701</v>
      </c>
      <c r="AD25">
        <v>182881.997107128</v>
      </c>
      <c r="AE25">
        <v>106680.191967947</v>
      </c>
    </row>
    <row r="26" spans="1:31" x14ac:dyDescent="0.3">
      <c r="A26" t="s">
        <v>34</v>
      </c>
      <c r="B26" t="s">
        <v>248</v>
      </c>
      <c r="C26" t="s">
        <v>200</v>
      </c>
      <c r="D26" t="s">
        <v>249</v>
      </c>
      <c r="E26" t="s">
        <v>201</v>
      </c>
      <c r="G26">
        <v>763398.91537230997</v>
      </c>
      <c r="H26">
        <v>879278.37490264501</v>
      </c>
      <c r="I26">
        <v>726406.43998641602</v>
      </c>
      <c r="J26">
        <v>688250.16356756398</v>
      </c>
      <c r="K26">
        <v>685624.77294490498</v>
      </c>
      <c r="L26">
        <v>562871.03490712005</v>
      </c>
      <c r="M26">
        <v>562618.20703437505</v>
      </c>
      <c r="N26">
        <v>470777.13018655701</v>
      </c>
      <c r="O26">
        <v>473551.79972873401</v>
      </c>
      <c r="P26">
        <v>484511.96218921302</v>
      </c>
      <c r="Q26">
        <v>580904.15606439603</v>
      </c>
      <c r="R26">
        <v>623679.52759453002</v>
      </c>
      <c r="S26">
        <v>642631.32765026204</v>
      </c>
      <c r="T26">
        <v>594130.498579251</v>
      </c>
      <c r="U26">
        <v>600219.74124733498</v>
      </c>
      <c r="V26">
        <v>566001.18266629602</v>
      </c>
      <c r="W26">
        <v>587182.11643854994</v>
      </c>
      <c r="X26">
        <v>588831.47388447996</v>
      </c>
      <c r="Y26">
        <v>602747.437105536</v>
      </c>
      <c r="Z26">
        <v>646662.43465991598</v>
      </c>
      <c r="AA26">
        <v>593125.84828903805</v>
      </c>
      <c r="AB26">
        <v>621294.38866042602</v>
      </c>
      <c r="AC26">
        <v>519099.83821512898</v>
      </c>
      <c r="AD26">
        <v>529492.86445196497</v>
      </c>
      <c r="AE26">
        <v>548313.02392054198</v>
      </c>
    </row>
    <row r="27" spans="1:31" x14ac:dyDescent="0.3">
      <c r="A27" t="s">
        <v>34</v>
      </c>
      <c r="B27" t="s">
        <v>250</v>
      </c>
      <c r="C27" t="s">
        <v>200</v>
      </c>
      <c r="D27" t="s">
        <v>251</v>
      </c>
      <c r="E27" t="s">
        <v>201</v>
      </c>
      <c r="G27">
        <v>964106.56176793098</v>
      </c>
      <c r="H27">
        <v>887851.28350418794</v>
      </c>
      <c r="I27">
        <v>941889.25612641103</v>
      </c>
      <c r="J27">
        <v>940668.82210651296</v>
      </c>
      <c r="K27">
        <v>1156673.4500521701</v>
      </c>
      <c r="L27">
        <v>1008378.68770916</v>
      </c>
      <c r="M27">
        <v>920500.58919668396</v>
      </c>
      <c r="N27">
        <v>875961.62407262495</v>
      </c>
      <c r="O27">
        <v>1040227.29914834</v>
      </c>
      <c r="P27">
        <v>1031108.98777512</v>
      </c>
      <c r="Q27">
        <v>1116779.4256774499</v>
      </c>
      <c r="R27">
        <v>1094933.9172143999</v>
      </c>
      <c r="S27">
        <v>999793.63882926002</v>
      </c>
      <c r="T27">
        <v>945834.403961148</v>
      </c>
      <c r="U27">
        <v>1061742.6986019299</v>
      </c>
      <c r="V27">
        <v>1046831.87124848</v>
      </c>
      <c r="W27">
        <v>1119691.16230204</v>
      </c>
      <c r="X27">
        <v>1191941.11437553</v>
      </c>
      <c r="Y27">
        <v>1250644.43697009</v>
      </c>
      <c r="Z27">
        <v>1337179.86260727</v>
      </c>
      <c r="AA27">
        <v>1299789.67186562</v>
      </c>
      <c r="AB27">
        <v>1261637.69072707</v>
      </c>
      <c r="AC27">
        <v>1215107.38009883</v>
      </c>
      <c r="AD27">
        <v>1373219.32870862</v>
      </c>
      <c r="AE27">
        <v>1294394.26973846</v>
      </c>
    </row>
    <row r="28" spans="1:31" x14ac:dyDescent="0.3">
      <c r="A28" t="s">
        <v>34</v>
      </c>
      <c r="B28" t="s">
        <v>252</v>
      </c>
      <c r="C28" t="s">
        <v>200</v>
      </c>
      <c r="D28" t="s">
        <v>253</v>
      </c>
      <c r="E28" t="s">
        <v>201</v>
      </c>
      <c r="G28">
        <v>1306959.2365590101</v>
      </c>
      <c r="H28">
        <v>1477534.4951281401</v>
      </c>
      <c r="I28">
        <v>1188857.6887336301</v>
      </c>
      <c r="J28">
        <v>1237872.4102284401</v>
      </c>
      <c r="K28">
        <v>1171219.4745507799</v>
      </c>
      <c r="L28">
        <v>991310.01048149099</v>
      </c>
      <c r="M28">
        <v>806297.49791667203</v>
      </c>
      <c r="N28">
        <v>978724.49795508198</v>
      </c>
      <c r="O28">
        <v>924833.76464782399</v>
      </c>
      <c r="P28">
        <v>842234.18720761698</v>
      </c>
      <c r="Q28">
        <v>781843.70730676199</v>
      </c>
      <c r="R28">
        <v>962779.78062808199</v>
      </c>
      <c r="S28">
        <v>912535.77297185594</v>
      </c>
      <c r="T28">
        <v>920147.93227405695</v>
      </c>
      <c r="U28">
        <v>771393.78610564803</v>
      </c>
      <c r="V28">
        <v>691648.48212179495</v>
      </c>
      <c r="W28">
        <v>975853.58694214595</v>
      </c>
      <c r="X28">
        <v>865404.51905436802</v>
      </c>
      <c r="Y28">
        <v>982949.36145135097</v>
      </c>
      <c r="Z28">
        <v>837167.74654685799</v>
      </c>
      <c r="AA28">
        <v>905509.63564283098</v>
      </c>
      <c r="AB28">
        <v>1002457.3612966801</v>
      </c>
      <c r="AC28">
        <v>1166590.3906681801</v>
      </c>
      <c r="AD28">
        <v>1146946.6620622401</v>
      </c>
      <c r="AE28">
        <v>1201346.8242297401</v>
      </c>
    </row>
    <row r="29" spans="1:31" x14ac:dyDescent="0.3">
      <c r="A29" t="s">
        <v>34</v>
      </c>
      <c r="B29" t="s">
        <v>254</v>
      </c>
      <c r="C29" t="s">
        <v>200</v>
      </c>
      <c r="D29" t="s">
        <v>255</v>
      </c>
      <c r="E29" t="s">
        <v>201</v>
      </c>
      <c r="G29">
        <v>828032.61079230404</v>
      </c>
      <c r="H29">
        <v>1042793.9791212</v>
      </c>
      <c r="I29">
        <v>729117.11163890804</v>
      </c>
      <c r="J29">
        <v>685079.94224140805</v>
      </c>
      <c r="K29">
        <v>737670.64452368801</v>
      </c>
      <c r="L29">
        <v>557673.26770280302</v>
      </c>
      <c r="M29">
        <v>463344.339379173</v>
      </c>
      <c r="N29">
        <v>534800.25992522505</v>
      </c>
      <c r="O29">
        <v>506448.071864756</v>
      </c>
      <c r="P29">
        <v>517706.51461952197</v>
      </c>
      <c r="Q29">
        <v>474159.456697613</v>
      </c>
      <c r="R29">
        <v>532929.98985608097</v>
      </c>
      <c r="S29">
        <v>517496.28355322097</v>
      </c>
      <c r="T29">
        <v>468633.68962915399</v>
      </c>
      <c r="U29">
        <v>448094.96944312501</v>
      </c>
      <c r="V29">
        <v>412494.307589904</v>
      </c>
      <c r="W29">
        <v>565304.34422760399</v>
      </c>
      <c r="X29">
        <v>537177.72055013699</v>
      </c>
      <c r="Y29">
        <v>591062.70324036095</v>
      </c>
      <c r="Z29">
        <v>505768.92334043002</v>
      </c>
      <c r="AA29">
        <v>528782.74112372601</v>
      </c>
      <c r="AB29">
        <v>554457.606450213</v>
      </c>
      <c r="AC29">
        <v>697887.080456745</v>
      </c>
      <c r="AD29">
        <v>756328.09867152502</v>
      </c>
      <c r="AE29">
        <v>773144.22771543195</v>
      </c>
    </row>
    <row r="30" spans="1:31" x14ac:dyDescent="0.3">
      <c r="A30" t="s">
        <v>34</v>
      </c>
      <c r="B30" t="s">
        <v>256</v>
      </c>
      <c r="C30" t="s">
        <v>200</v>
      </c>
      <c r="D30" t="s">
        <v>257</v>
      </c>
      <c r="E30" t="s">
        <v>201</v>
      </c>
      <c r="G30">
        <v>88109.892809662793</v>
      </c>
      <c r="H30">
        <v>61492.917193813999</v>
      </c>
      <c r="I30">
        <v>83774.786551521203</v>
      </c>
      <c r="J30">
        <v>80669.571596481197</v>
      </c>
      <c r="K30">
        <v>68608.504825175594</v>
      </c>
      <c r="L30">
        <v>107251.64292646899</v>
      </c>
      <c r="M30">
        <v>138363.30591920199</v>
      </c>
      <c r="N30">
        <v>193050.389105396</v>
      </c>
      <c r="O30">
        <v>199247.901736033</v>
      </c>
      <c r="P30">
        <v>105867.376322486</v>
      </c>
      <c r="Q30">
        <v>99295.255202418106</v>
      </c>
      <c r="R30">
        <v>85514.517039046797</v>
      </c>
      <c r="S30">
        <v>131259.32396056899</v>
      </c>
      <c r="T30">
        <v>167516.01647806299</v>
      </c>
      <c r="U30">
        <v>83399.545858076104</v>
      </c>
      <c r="V30">
        <v>90405.083516192593</v>
      </c>
      <c r="W30">
        <v>107234.989005237</v>
      </c>
      <c r="X30">
        <v>106099.481402171</v>
      </c>
      <c r="Y30">
        <v>101468.788101207</v>
      </c>
      <c r="Z30">
        <v>99620.469913231602</v>
      </c>
      <c r="AA30">
        <v>153659.397465691</v>
      </c>
      <c r="AB30">
        <v>185885.01551276699</v>
      </c>
      <c r="AC30">
        <v>177317.112272742</v>
      </c>
      <c r="AD30">
        <v>126652.849716172</v>
      </c>
      <c r="AE30">
        <v>118169.274354586</v>
      </c>
    </row>
    <row r="31" spans="1:31" x14ac:dyDescent="0.3">
      <c r="A31" t="s">
        <v>34</v>
      </c>
      <c r="B31" t="s">
        <v>258</v>
      </c>
      <c r="C31" t="s">
        <v>200</v>
      </c>
      <c r="D31" t="s">
        <v>259</v>
      </c>
      <c r="E31" t="s">
        <v>201</v>
      </c>
      <c r="G31">
        <v>41066.303129340296</v>
      </c>
      <c r="H31">
        <v>74926.088631483202</v>
      </c>
      <c r="I31">
        <v>50935.9992544528</v>
      </c>
      <c r="J31">
        <v>34343.153857404497</v>
      </c>
      <c r="K31">
        <v>39702.875728044201</v>
      </c>
      <c r="L31">
        <v>28901.464783764299</v>
      </c>
      <c r="M31">
        <v>18698.157420805899</v>
      </c>
      <c r="N31">
        <v>23960.740111285701</v>
      </c>
      <c r="O31">
        <v>22039.108104564701</v>
      </c>
      <c r="P31">
        <v>21119.620988649302</v>
      </c>
      <c r="Q31">
        <v>24029.5663417457</v>
      </c>
      <c r="R31">
        <v>41597.377938465899</v>
      </c>
      <c r="S31">
        <v>74026.615767477793</v>
      </c>
      <c r="T31">
        <v>67823.562945439306</v>
      </c>
      <c r="U31">
        <v>42371.258594833998</v>
      </c>
      <c r="V31">
        <v>22287.729433981</v>
      </c>
      <c r="W31">
        <v>45902.969376433801</v>
      </c>
      <c r="X31">
        <v>48281.733033190998</v>
      </c>
      <c r="Y31">
        <v>43628.352808315904</v>
      </c>
      <c r="Z31">
        <v>34288.131488000203</v>
      </c>
      <c r="AA31">
        <v>44762.146702477999</v>
      </c>
      <c r="AB31">
        <v>61223.1482149976</v>
      </c>
      <c r="AC31">
        <v>56465.505748365002</v>
      </c>
      <c r="AD31">
        <v>49273.591804626398</v>
      </c>
      <c r="AE31">
        <v>104858.57762958499</v>
      </c>
    </row>
    <row r="32" spans="1:31" x14ac:dyDescent="0.3">
      <c r="A32" t="s">
        <v>34</v>
      </c>
      <c r="B32" t="s">
        <v>260</v>
      </c>
      <c r="C32" t="s">
        <v>200</v>
      </c>
      <c r="D32" t="s">
        <v>261</v>
      </c>
      <c r="E32" t="s">
        <v>201</v>
      </c>
      <c r="G32">
        <v>317955.82412403898</v>
      </c>
      <c r="H32">
        <v>259313.58655220299</v>
      </c>
      <c r="I32">
        <v>296588.19414004998</v>
      </c>
      <c r="J32">
        <v>397630.71441363898</v>
      </c>
      <c r="K32">
        <v>302026.29761979298</v>
      </c>
      <c r="L32">
        <v>267698.41484214098</v>
      </c>
      <c r="M32">
        <v>167829.01107962901</v>
      </c>
      <c r="N32">
        <v>214512.574402709</v>
      </c>
      <c r="O32">
        <v>187159.17213899599</v>
      </c>
      <c r="P32">
        <v>182736.77381149301</v>
      </c>
      <c r="Q32">
        <v>151198.813056888</v>
      </c>
      <c r="R32">
        <v>196111.83956809199</v>
      </c>
      <c r="S32">
        <v>182131.852654836</v>
      </c>
      <c r="T32">
        <v>207765.39516941499</v>
      </c>
      <c r="U32">
        <v>188385.619138654</v>
      </c>
      <c r="V32">
        <v>161872.15298572599</v>
      </c>
      <c r="W32">
        <v>240250.132361895</v>
      </c>
      <c r="X32">
        <v>166901.63183052899</v>
      </c>
      <c r="Y32">
        <v>237356.00782908901</v>
      </c>
      <c r="Z32">
        <v>179444.505982078</v>
      </c>
      <c r="AA32">
        <v>165521.09610788399</v>
      </c>
      <c r="AB32">
        <v>190090.447416229</v>
      </c>
      <c r="AC32">
        <v>229935.441269562</v>
      </c>
      <c r="AD32">
        <v>211056.754418528</v>
      </c>
      <c r="AE32">
        <v>202489.38164560599</v>
      </c>
    </row>
    <row r="33" spans="1:31" x14ac:dyDescent="0.3">
      <c r="A33" t="s">
        <v>34</v>
      </c>
      <c r="B33" t="s">
        <v>262</v>
      </c>
      <c r="C33" t="s">
        <v>200</v>
      </c>
      <c r="D33" t="s">
        <v>263</v>
      </c>
      <c r="E33" t="s">
        <v>201</v>
      </c>
      <c r="G33">
        <v>31794.6057036661</v>
      </c>
      <c r="H33">
        <v>39007.923629438199</v>
      </c>
      <c r="I33">
        <v>28441.597148699198</v>
      </c>
      <c r="J33">
        <v>40149.028119512099</v>
      </c>
      <c r="K33">
        <v>23211.1518540789</v>
      </c>
      <c r="L33">
        <v>29785.220226312598</v>
      </c>
      <c r="M33">
        <v>18062.6841178629</v>
      </c>
      <c r="N33">
        <v>12400.5344104656</v>
      </c>
      <c r="O33">
        <v>9939.5108034741697</v>
      </c>
      <c r="P33">
        <v>14803.901465467699</v>
      </c>
      <c r="Q33">
        <v>33160.6160080974</v>
      </c>
      <c r="R33">
        <v>106626.056226396</v>
      </c>
      <c r="S33">
        <v>7621.6970357523896</v>
      </c>
      <c r="T33">
        <v>8409.2680519857804</v>
      </c>
      <c r="U33">
        <v>9142.3930709590804</v>
      </c>
      <c r="V33">
        <v>4589.2085959915603</v>
      </c>
      <c r="W33">
        <v>17161.151970975901</v>
      </c>
      <c r="X33">
        <v>6943.9522383397898</v>
      </c>
      <c r="Y33">
        <v>9433.5094723777493</v>
      </c>
      <c r="Z33">
        <v>18045.7158231182</v>
      </c>
      <c r="AA33">
        <v>12784.2542430512</v>
      </c>
      <c r="AB33">
        <v>10801.1437024725</v>
      </c>
      <c r="AC33">
        <v>4985.2509207663797</v>
      </c>
      <c r="AD33">
        <v>3635.3674513924698</v>
      </c>
      <c r="AE33">
        <v>2685.3628845325902</v>
      </c>
    </row>
    <row r="34" spans="1:31" x14ac:dyDescent="0.3">
      <c r="A34" t="s">
        <v>34</v>
      </c>
      <c r="B34" t="s">
        <v>264</v>
      </c>
      <c r="C34" t="s">
        <v>200</v>
      </c>
      <c r="D34" t="s">
        <v>265</v>
      </c>
      <c r="E34" t="s">
        <v>201</v>
      </c>
      <c r="G34">
        <v>447879.23399535002</v>
      </c>
      <c r="H34">
        <v>449371.80508763302</v>
      </c>
      <c r="I34">
        <v>406658.99662753899</v>
      </c>
      <c r="J34">
        <v>477492.742280329</v>
      </c>
      <c r="K34">
        <v>506528.08992864401</v>
      </c>
      <c r="L34">
        <v>511496.46822323999</v>
      </c>
      <c r="M34">
        <v>438344.67890529899</v>
      </c>
      <c r="N34">
        <v>339713.29828126798</v>
      </c>
      <c r="O34">
        <v>386580.91916270001</v>
      </c>
      <c r="P34">
        <v>355821.411075941</v>
      </c>
      <c r="Q34">
        <v>651237.32416829502</v>
      </c>
      <c r="R34">
        <v>739622.21792143804</v>
      </c>
      <c r="S34">
        <v>552222.07367990201</v>
      </c>
      <c r="T34">
        <v>411934.31042749999</v>
      </c>
      <c r="U34">
        <v>417010.69755973999</v>
      </c>
      <c r="V34">
        <v>411644.85485402698</v>
      </c>
      <c r="W34">
        <v>500412.22778254602</v>
      </c>
      <c r="X34">
        <v>347853.80035595398</v>
      </c>
      <c r="Y34">
        <v>475083.93822489999</v>
      </c>
      <c r="Z34">
        <v>487644.50282192201</v>
      </c>
      <c r="AA34">
        <v>371465.20783293399</v>
      </c>
      <c r="AB34">
        <v>396743.54773840198</v>
      </c>
      <c r="AC34">
        <v>381873.10853579198</v>
      </c>
      <c r="AD34">
        <v>344661.75531833997</v>
      </c>
      <c r="AE34">
        <v>291582.21592012298</v>
      </c>
    </row>
    <row r="35" spans="1:31" x14ac:dyDescent="0.3">
      <c r="A35" t="s">
        <v>34</v>
      </c>
      <c r="B35" t="s">
        <v>266</v>
      </c>
      <c r="C35" t="s">
        <v>200</v>
      </c>
      <c r="D35" t="s">
        <v>267</v>
      </c>
      <c r="E35" t="s">
        <v>201</v>
      </c>
      <c r="G35">
        <v>271320.15521369601</v>
      </c>
      <c r="H35">
        <v>298782.32018271001</v>
      </c>
      <c r="I35">
        <v>322938.03805252799</v>
      </c>
      <c r="J35">
        <v>379119.45101207198</v>
      </c>
      <c r="K35">
        <v>386486.20472537802</v>
      </c>
      <c r="L35">
        <v>440006.78912275098</v>
      </c>
      <c r="M35">
        <v>426018.46320752002</v>
      </c>
      <c r="N35">
        <v>422478.33019696199</v>
      </c>
      <c r="O35">
        <v>370562.092719557</v>
      </c>
      <c r="P35">
        <v>327279.586658085</v>
      </c>
      <c r="Q35">
        <v>431698.961060734</v>
      </c>
      <c r="R35">
        <v>323728.57190851698</v>
      </c>
      <c r="S35">
        <v>313008.83274588501</v>
      </c>
      <c r="T35">
        <v>394190.688637182</v>
      </c>
      <c r="U35">
        <v>312428.67085703003</v>
      </c>
      <c r="V35">
        <v>296927.48023690202</v>
      </c>
      <c r="W35">
        <v>339444.63642028801</v>
      </c>
      <c r="X35">
        <v>297094.01832976303</v>
      </c>
      <c r="Y35">
        <v>290279.554500142</v>
      </c>
      <c r="Z35">
        <v>298782.79555918602</v>
      </c>
      <c r="AA35">
        <v>315957.75026617298</v>
      </c>
      <c r="AB35">
        <v>334452.41108491801</v>
      </c>
      <c r="AC35">
        <v>316263.63355984702</v>
      </c>
      <c r="AD35">
        <v>334800.04613437603</v>
      </c>
      <c r="AE35">
        <v>325697.13450678502</v>
      </c>
    </row>
    <row r="36" spans="1:31" x14ac:dyDescent="0.3">
      <c r="A36" t="s">
        <v>34</v>
      </c>
      <c r="B36" t="s">
        <v>268</v>
      </c>
      <c r="C36" t="s">
        <v>200</v>
      </c>
      <c r="D36" t="s">
        <v>269</v>
      </c>
      <c r="E36" t="s">
        <v>201</v>
      </c>
      <c r="G36">
        <v>180202.317986126</v>
      </c>
      <c r="H36">
        <v>205777.18898975401</v>
      </c>
      <c r="I36">
        <v>187827.68010473601</v>
      </c>
      <c r="J36">
        <v>242887.450222946</v>
      </c>
      <c r="K36">
        <v>186531.88229382801</v>
      </c>
      <c r="L36">
        <v>241712.39417066899</v>
      </c>
      <c r="M36">
        <v>250874.62491750601</v>
      </c>
      <c r="N36">
        <v>253613.71278630101</v>
      </c>
      <c r="O36">
        <v>207032.775806436</v>
      </c>
      <c r="P36">
        <v>212092.095027314</v>
      </c>
      <c r="Q36">
        <v>245497.99557192301</v>
      </c>
      <c r="R36">
        <v>177085.44899032399</v>
      </c>
      <c r="S36">
        <v>137902.184055347</v>
      </c>
      <c r="T36">
        <v>169299.87151991599</v>
      </c>
      <c r="U36">
        <v>154230.67738819099</v>
      </c>
      <c r="V36">
        <v>143316.68303987099</v>
      </c>
      <c r="W36">
        <v>175303.613984736</v>
      </c>
      <c r="X36">
        <v>153651.48892986099</v>
      </c>
      <c r="Y36">
        <v>157270.396365869</v>
      </c>
      <c r="Z36">
        <v>123953.273022839</v>
      </c>
      <c r="AA36">
        <v>138246.430083702</v>
      </c>
      <c r="AB36">
        <v>133875.68920239701</v>
      </c>
      <c r="AC36">
        <v>102468.23442735701</v>
      </c>
      <c r="AD36">
        <v>153824.259584427</v>
      </c>
      <c r="AE36">
        <v>125642.373185645</v>
      </c>
    </row>
    <row r="37" spans="1:31" x14ac:dyDescent="0.3">
      <c r="A37" t="s">
        <v>34</v>
      </c>
      <c r="B37" t="s">
        <v>270</v>
      </c>
      <c r="C37" t="s">
        <v>200</v>
      </c>
      <c r="D37" t="s">
        <v>271</v>
      </c>
      <c r="E37" t="s">
        <v>201</v>
      </c>
      <c r="G37">
        <v>57574.198242108199</v>
      </c>
      <c r="H37">
        <v>57048.5653825388</v>
      </c>
      <c r="I37">
        <v>81956.553724069498</v>
      </c>
      <c r="J37">
        <v>87381.165855396495</v>
      </c>
      <c r="K37">
        <v>104833.616074102</v>
      </c>
      <c r="L37">
        <v>102963.954660189</v>
      </c>
      <c r="M37">
        <v>75161.2377196858</v>
      </c>
      <c r="N37">
        <v>67774.050708123701</v>
      </c>
      <c r="O37">
        <v>54515.8964390248</v>
      </c>
      <c r="P37">
        <v>52831.591142112702</v>
      </c>
      <c r="Q37">
        <v>98723.986694492603</v>
      </c>
      <c r="R37">
        <v>92769.973788147399</v>
      </c>
      <c r="S37">
        <v>100347.11363360799</v>
      </c>
      <c r="T37">
        <v>153066.21328240901</v>
      </c>
      <c r="U37">
        <v>83728.530333858595</v>
      </c>
      <c r="V37">
        <v>88780.251587208593</v>
      </c>
      <c r="W37">
        <v>114266.472341872</v>
      </c>
      <c r="X37">
        <v>91590.864193209098</v>
      </c>
      <c r="Y37">
        <v>74738.740149244099</v>
      </c>
      <c r="Z37">
        <v>79189.204685097502</v>
      </c>
      <c r="AA37">
        <v>98601.632113485903</v>
      </c>
      <c r="AB37">
        <v>114933.765941766</v>
      </c>
      <c r="AC37">
        <v>73811.364618336404</v>
      </c>
      <c r="AD37">
        <v>82365.8622187812</v>
      </c>
      <c r="AE37">
        <v>105700.33078534</v>
      </c>
    </row>
    <row r="38" spans="1:31" x14ac:dyDescent="0.3">
      <c r="A38" t="s">
        <v>34</v>
      </c>
      <c r="B38" t="s">
        <v>272</v>
      </c>
      <c r="C38" t="s">
        <v>200</v>
      </c>
      <c r="D38" t="s">
        <v>273</v>
      </c>
      <c r="E38" t="s">
        <v>201</v>
      </c>
      <c r="G38">
        <v>33543.638985461497</v>
      </c>
      <c r="H38">
        <v>35956.565810417902</v>
      </c>
      <c r="I38">
        <v>53153.804223722698</v>
      </c>
      <c r="J38">
        <v>48850.8349337291</v>
      </c>
      <c r="K38">
        <v>95120.706357448405</v>
      </c>
      <c r="L38">
        <v>95330.440291893596</v>
      </c>
      <c r="M38">
        <v>99982.600570328897</v>
      </c>
      <c r="N38">
        <v>101090.56670253701</v>
      </c>
      <c r="O38">
        <v>109013.420474096</v>
      </c>
      <c r="P38">
        <v>62355.900488658503</v>
      </c>
      <c r="Q38">
        <v>87476.9787943189</v>
      </c>
      <c r="R38">
        <v>53873.149130045596</v>
      </c>
      <c r="S38">
        <v>74759.535056930501</v>
      </c>
      <c r="T38">
        <v>71824.603834856796</v>
      </c>
      <c r="U38">
        <v>74469.463134980804</v>
      </c>
      <c r="V38">
        <v>64830.545609822897</v>
      </c>
      <c r="W38">
        <v>49874.550093679398</v>
      </c>
      <c r="X38">
        <v>51851.665206692996</v>
      </c>
      <c r="Y38">
        <v>58270.417985029097</v>
      </c>
      <c r="Z38">
        <v>95640.317851249696</v>
      </c>
      <c r="AA38">
        <v>79109.688068985299</v>
      </c>
      <c r="AB38">
        <v>85642.955940755099</v>
      </c>
      <c r="AC38">
        <v>139984.034514153</v>
      </c>
      <c r="AD38">
        <v>98609.924331167495</v>
      </c>
      <c r="AE38">
        <v>94354.430535799896</v>
      </c>
    </row>
    <row r="39" spans="1:31" x14ac:dyDescent="0.3">
      <c r="A39" t="s">
        <v>34</v>
      </c>
      <c r="B39" t="s">
        <v>274</v>
      </c>
      <c r="C39" t="s">
        <v>200</v>
      </c>
      <c r="D39" t="s">
        <v>275</v>
      </c>
      <c r="E39" t="s">
        <v>201</v>
      </c>
      <c r="G39">
        <v>182889.88240330599</v>
      </c>
      <c r="H39">
        <v>168863.93831181899</v>
      </c>
      <c r="I39">
        <v>201271.60904424</v>
      </c>
      <c r="J39">
        <v>170853.508979896</v>
      </c>
      <c r="K39">
        <v>183205.816353295</v>
      </c>
      <c r="L39">
        <v>205532.827413905</v>
      </c>
      <c r="M39">
        <v>193552.14732049001</v>
      </c>
      <c r="N39">
        <v>204214.826596411</v>
      </c>
      <c r="O39">
        <v>183709.57920871</v>
      </c>
      <c r="P39">
        <v>162037.445291549</v>
      </c>
      <c r="Q39">
        <v>161413.537634487</v>
      </c>
      <c r="R39">
        <v>142500.61403330101</v>
      </c>
      <c r="S39">
        <v>141416.65367456499</v>
      </c>
      <c r="T39">
        <v>175319.08121229199</v>
      </c>
      <c r="U39">
        <v>157785.09261251899</v>
      </c>
      <c r="V39">
        <v>146031.569631869</v>
      </c>
      <c r="W39">
        <v>157784.05432666399</v>
      </c>
      <c r="X39">
        <v>172583.25888904801</v>
      </c>
      <c r="Y39">
        <v>214713.77487421001</v>
      </c>
      <c r="Z39">
        <v>201174.457893955</v>
      </c>
      <c r="AA39">
        <v>200089.72408856201</v>
      </c>
      <c r="AB39">
        <v>198771.71696167899</v>
      </c>
      <c r="AC39">
        <v>178753.36408971401</v>
      </c>
      <c r="AD39">
        <v>165258.33874945799</v>
      </c>
      <c r="AE39">
        <v>161644.51130327501</v>
      </c>
    </row>
    <row r="40" spans="1:31" x14ac:dyDescent="0.3">
      <c r="A40" t="s">
        <v>34</v>
      </c>
      <c r="B40" t="s">
        <v>276</v>
      </c>
      <c r="C40" t="s">
        <v>200</v>
      </c>
      <c r="D40" t="s">
        <v>277</v>
      </c>
      <c r="E40" t="s">
        <v>201</v>
      </c>
      <c r="G40">
        <v>705231.42566285899</v>
      </c>
      <c r="H40">
        <v>551129.55383969902</v>
      </c>
      <c r="I40">
        <v>480943.78001543798</v>
      </c>
      <c r="J40">
        <v>600637.75352598203</v>
      </c>
      <c r="K40">
        <v>497403.28446555801</v>
      </c>
      <c r="L40">
        <v>493319.40492922399</v>
      </c>
      <c r="M40">
        <v>440076.46127606102</v>
      </c>
      <c r="N40">
        <v>371170.11852966802</v>
      </c>
      <c r="O40">
        <v>308007.56160930602</v>
      </c>
      <c r="P40">
        <v>527372.79784010898</v>
      </c>
      <c r="Q40">
        <v>413553.64676210802</v>
      </c>
      <c r="R40">
        <v>379067.64463352802</v>
      </c>
      <c r="S40">
        <v>394671.97078331001</v>
      </c>
      <c r="T40">
        <v>375942.98668236699</v>
      </c>
      <c r="U40">
        <v>417314.71507922502</v>
      </c>
      <c r="V40">
        <v>307770.90698958101</v>
      </c>
      <c r="W40">
        <v>303331.38817276002</v>
      </c>
      <c r="X40">
        <v>341782.53230968397</v>
      </c>
      <c r="Y40">
        <v>518957.64775869797</v>
      </c>
      <c r="Z40">
        <v>531136.31553542195</v>
      </c>
      <c r="AA40">
        <v>416457.59147083701</v>
      </c>
      <c r="AB40">
        <v>403942.52340300998</v>
      </c>
      <c r="AC40">
        <v>565719.44556884503</v>
      </c>
      <c r="AD40">
        <v>734547.91436920199</v>
      </c>
      <c r="AE40">
        <v>790563.06924798596</v>
      </c>
    </row>
    <row r="41" spans="1:31" x14ac:dyDescent="0.3">
      <c r="A41" t="s">
        <v>34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34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34</v>
      </c>
      <c r="B43" t="s">
        <v>282</v>
      </c>
      <c r="C43" t="s">
        <v>200</v>
      </c>
      <c r="D43" t="s">
        <v>283</v>
      </c>
      <c r="E43" t="s">
        <v>201</v>
      </c>
      <c r="G43">
        <v>1412054.15862188</v>
      </c>
      <c r="H43">
        <v>1948228.16196342</v>
      </c>
      <c r="I43">
        <v>1572143.7829449701</v>
      </c>
      <c r="J43">
        <v>1227222.1823824299</v>
      </c>
      <c r="K43">
        <v>1235835.79844113</v>
      </c>
      <c r="L43">
        <v>1449107.65722742</v>
      </c>
      <c r="M43">
        <v>1979049.66158276</v>
      </c>
      <c r="N43">
        <v>2136935.0132984002</v>
      </c>
      <c r="O43">
        <v>2308028.97293601</v>
      </c>
      <c r="P43">
        <v>2652867.6947154002</v>
      </c>
      <c r="Q43">
        <v>3655023.2352494099</v>
      </c>
      <c r="R43">
        <v>3082888.5187113001</v>
      </c>
      <c r="S43">
        <v>2419801.1601660699</v>
      </c>
      <c r="T43">
        <v>2010294.90462285</v>
      </c>
      <c r="U43">
        <v>1950865.61034109</v>
      </c>
      <c r="V43">
        <v>2021382.7903430599</v>
      </c>
      <c r="W43">
        <v>2100667.4689591201</v>
      </c>
      <c r="X43">
        <v>2197487.9353599502</v>
      </c>
      <c r="Y43">
        <v>2031913.0648886</v>
      </c>
      <c r="Z43">
        <v>2275837.2258573999</v>
      </c>
      <c r="AA43">
        <v>2306608.34707171</v>
      </c>
      <c r="AB43">
        <v>2531408.38557067</v>
      </c>
      <c r="AC43">
        <v>2511992.8044473301</v>
      </c>
      <c r="AD43">
        <v>2714639.4507332202</v>
      </c>
      <c r="AE43">
        <v>2448158.16597082</v>
      </c>
    </row>
    <row r="44" spans="1:31" x14ac:dyDescent="0.3">
      <c r="A44" t="s">
        <v>34</v>
      </c>
      <c r="B44" t="s">
        <v>284</v>
      </c>
      <c r="C44" t="s">
        <v>200</v>
      </c>
      <c r="D44" t="s">
        <v>285</v>
      </c>
      <c r="E44" t="s">
        <v>201</v>
      </c>
      <c r="G44">
        <v>27383941.309932899</v>
      </c>
      <c r="H44">
        <v>28694686.544071399</v>
      </c>
      <c r="I44">
        <v>27542288.0591725</v>
      </c>
      <c r="J44">
        <v>25616812.811192099</v>
      </c>
      <c r="K44">
        <v>25782036.4492223</v>
      </c>
      <c r="L44">
        <v>25513691.611703899</v>
      </c>
      <c r="M44">
        <v>22190448.081640501</v>
      </c>
      <c r="N44">
        <v>22271123.3298456</v>
      </c>
      <c r="O44">
        <v>23238146.5351495</v>
      </c>
      <c r="P44">
        <v>25389004.360582702</v>
      </c>
      <c r="Q44">
        <v>26964934.043050401</v>
      </c>
      <c r="R44">
        <v>28162884.6962022</v>
      </c>
      <c r="S44">
        <v>26967657.909775801</v>
      </c>
      <c r="T44">
        <v>21298395.110355798</v>
      </c>
      <c r="U44">
        <v>20175818.6630775</v>
      </c>
      <c r="V44">
        <v>21210553.451735001</v>
      </c>
      <c r="W44">
        <v>22548992.823117498</v>
      </c>
      <c r="X44">
        <v>22262245.106843598</v>
      </c>
      <c r="Y44">
        <v>23400434.178841501</v>
      </c>
      <c r="Z44">
        <v>25248586.022204101</v>
      </c>
      <c r="AA44">
        <v>24937508.887088198</v>
      </c>
      <c r="AB44">
        <v>25848522.038414098</v>
      </c>
      <c r="AC44">
        <v>26826785.5990685</v>
      </c>
      <c r="AD44">
        <v>26279363.097558599</v>
      </c>
      <c r="AE44">
        <v>24426582.722038001</v>
      </c>
    </row>
    <row r="45" spans="1:31" x14ac:dyDescent="0.3">
      <c r="A45" t="s">
        <v>34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34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34</v>
      </c>
      <c r="B47" t="s">
        <v>290</v>
      </c>
      <c r="C47" t="s">
        <v>200</v>
      </c>
      <c r="D47" t="s">
        <v>291</v>
      </c>
      <c r="E47" t="s">
        <v>201</v>
      </c>
      <c r="G47">
        <v>1556729.83062522</v>
      </c>
      <c r="H47">
        <v>1478912.5150492101</v>
      </c>
      <c r="I47">
        <v>1167533.4174261701</v>
      </c>
      <c r="J47">
        <v>1492778.67325222</v>
      </c>
      <c r="K47">
        <v>1542647.9634332701</v>
      </c>
      <c r="L47">
        <v>1265127.70284323</v>
      </c>
      <c r="M47">
        <v>1243069.3022731701</v>
      </c>
      <c r="N47">
        <v>1053417.5094725799</v>
      </c>
      <c r="O47">
        <v>927956.49769769004</v>
      </c>
      <c r="P47">
        <v>832539.38924654596</v>
      </c>
      <c r="Q47">
        <v>834723.42158779001</v>
      </c>
      <c r="R47">
        <v>697338.57735825202</v>
      </c>
      <c r="S47">
        <v>794598.575929438</v>
      </c>
      <c r="T47">
        <v>839644.98235845705</v>
      </c>
      <c r="U47">
        <v>752223.57068223006</v>
      </c>
      <c r="V47">
        <v>704454.58445372898</v>
      </c>
      <c r="W47">
        <v>665722.56763210194</v>
      </c>
      <c r="X47">
        <v>632069.56526967103</v>
      </c>
      <c r="Y47">
        <v>860957.41616849205</v>
      </c>
      <c r="Z47">
        <v>994489.50723115995</v>
      </c>
      <c r="AA47">
        <v>1041235.34776905</v>
      </c>
      <c r="AB47">
        <v>1150423.9596467</v>
      </c>
      <c r="AC47">
        <v>1363180.40575207</v>
      </c>
      <c r="AD47">
        <v>1319741.6433820301</v>
      </c>
      <c r="AE47">
        <v>1209262.2944056401</v>
      </c>
    </row>
    <row r="48" spans="1:31" x14ac:dyDescent="0.3">
      <c r="A48" t="s">
        <v>34</v>
      </c>
      <c r="B48" t="s">
        <v>292</v>
      </c>
      <c r="C48" t="s">
        <v>200</v>
      </c>
      <c r="D48" t="s">
        <v>293</v>
      </c>
      <c r="E48" t="s">
        <v>201</v>
      </c>
      <c r="G48">
        <v>4135678.1504045902</v>
      </c>
      <c r="H48">
        <v>4046523.1489188098</v>
      </c>
      <c r="I48">
        <v>3750636.1824767399</v>
      </c>
      <c r="J48">
        <v>4310944.1003102204</v>
      </c>
      <c r="K48">
        <v>4210842.4675669996</v>
      </c>
      <c r="L48">
        <v>3938679.2246580902</v>
      </c>
      <c r="M48">
        <v>3793679.1257523498</v>
      </c>
      <c r="N48">
        <v>3314643.6950954502</v>
      </c>
      <c r="O48">
        <v>3267921.7781265201</v>
      </c>
      <c r="P48">
        <v>3320885.74472189</v>
      </c>
      <c r="Q48">
        <v>3234291.6882874998</v>
      </c>
      <c r="R48">
        <v>3041793.9043049999</v>
      </c>
      <c r="S48">
        <v>2901905.89406591</v>
      </c>
      <c r="T48">
        <v>2912120.1706742002</v>
      </c>
      <c r="U48">
        <v>3025261.2246955899</v>
      </c>
      <c r="V48">
        <v>2954110.9441052601</v>
      </c>
      <c r="W48">
        <v>2775014.82477833</v>
      </c>
      <c r="X48">
        <v>2834148.3443470602</v>
      </c>
      <c r="Y48">
        <v>3164970.91186665</v>
      </c>
      <c r="Z48">
        <v>3177222.4457429699</v>
      </c>
      <c r="AA48">
        <v>3215833.521441</v>
      </c>
      <c r="AB48">
        <v>3379206.8282547402</v>
      </c>
      <c r="AC48">
        <v>3509918.43247642</v>
      </c>
      <c r="AD48">
        <v>3625389.3279480101</v>
      </c>
      <c r="AE48">
        <v>3576436.29233666</v>
      </c>
    </row>
    <row r="49" spans="1:31" x14ac:dyDescent="0.3">
      <c r="A49" t="s">
        <v>34</v>
      </c>
      <c r="B49" t="s">
        <v>294</v>
      </c>
      <c r="C49" t="s">
        <v>200</v>
      </c>
      <c r="D49" t="s">
        <v>295</v>
      </c>
      <c r="E49" t="s">
        <v>201</v>
      </c>
      <c r="G49">
        <v>509177.49128437001</v>
      </c>
      <c r="H49">
        <v>540144.909715335</v>
      </c>
      <c r="I49">
        <v>548703.54864629102</v>
      </c>
      <c r="J49">
        <v>578108.74070703401</v>
      </c>
      <c r="K49">
        <v>531063.67795160797</v>
      </c>
      <c r="L49">
        <v>483672.36016424297</v>
      </c>
      <c r="M49">
        <v>408395.030846234</v>
      </c>
      <c r="N49">
        <v>322814.16507338901</v>
      </c>
      <c r="O49">
        <v>291684.58023369702</v>
      </c>
      <c r="P49">
        <v>274402.10142079298</v>
      </c>
      <c r="Q49">
        <v>256128.090292154</v>
      </c>
      <c r="R49">
        <v>258482.504247203</v>
      </c>
      <c r="S49">
        <v>253852.852265116</v>
      </c>
      <c r="T49">
        <v>275933.48204602802</v>
      </c>
      <c r="U49">
        <v>297227.79488279897</v>
      </c>
      <c r="V49">
        <v>269565.56226285303</v>
      </c>
      <c r="W49">
        <v>265725.856939797</v>
      </c>
      <c r="X49">
        <v>289927.93145547702</v>
      </c>
      <c r="Y49">
        <v>307215.00445562601</v>
      </c>
      <c r="Z49">
        <v>274256.59067280497</v>
      </c>
      <c r="AA49">
        <v>237499.121720077</v>
      </c>
      <c r="AB49">
        <v>213369.63983713501</v>
      </c>
      <c r="AC49">
        <v>187840.825616063</v>
      </c>
      <c r="AD49">
        <v>217057.21527129001</v>
      </c>
      <c r="AE49">
        <v>229974.68647244401</v>
      </c>
    </row>
    <row r="50" spans="1:31" x14ac:dyDescent="0.3">
      <c r="A50" t="s">
        <v>34</v>
      </c>
      <c r="B50" t="s">
        <v>296</v>
      </c>
      <c r="C50" t="s">
        <v>200</v>
      </c>
      <c r="D50" t="s">
        <v>297</v>
      </c>
      <c r="E50" t="s">
        <v>201</v>
      </c>
      <c r="G50">
        <v>2069770.828495</v>
      </c>
      <c r="H50">
        <v>2027465.72415427</v>
      </c>
      <c r="I50">
        <v>2034399.2164042699</v>
      </c>
      <c r="J50">
        <v>2240056.6863509701</v>
      </c>
      <c r="K50">
        <v>2137130.82618212</v>
      </c>
      <c r="L50">
        <v>2189879.1616506199</v>
      </c>
      <c r="M50">
        <v>2142214.7926329402</v>
      </c>
      <c r="N50">
        <v>1938412.0205494801</v>
      </c>
      <c r="O50">
        <v>2048280.70019513</v>
      </c>
      <c r="P50">
        <v>2213944.2540545501</v>
      </c>
      <c r="Q50">
        <v>2143440.1764075598</v>
      </c>
      <c r="R50">
        <v>2085972.8226995501</v>
      </c>
      <c r="S50">
        <v>1853454.4658713499</v>
      </c>
      <c r="T50">
        <v>1796541.7062697201</v>
      </c>
      <c r="U50">
        <v>1975809.85913056</v>
      </c>
      <c r="V50">
        <v>1980090.79738868</v>
      </c>
      <c r="W50">
        <v>1843566.4002064299</v>
      </c>
      <c r="X50">
        <v>1912150.84762191</v>
      </c>
      <c r="Y50">
        <v>1996798.4912425301</v>
      </c>
      <c r="Z50">
        <v>1908476.3478389999</v>
      </c>
      <c r="AA50">
        <v>1937099.0519518701</v>
      </c>
      <c r="AB50">
        <v>2015413.2287709101</v>
      </c>
      <c r="AC50">
        <v>1958897.2011082901</v>
      </c>
      <c r="AD50">
        <v>2088590.4692946901</v>
      </c>
      <c r="AE50">
        <v>2137199.31145857</v>
      </c>
    </row>
    <row r="51" spans="1:31" x14ac:dyDescent="0.3">
      <c r="A51" t="s">
        <v>34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34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34</v>
      </c>
      <c r="B53" t="s">
        <v>302</v>
      </c>
      <c r="C53" t="s">
        <v>200</v>
      </c>
      <c r="D53" t="s">
        <v>303</v>
      </c>
      <c r="E53" t="s">
        <v>201</v>
      </c>
      <c r="G53">
        <v>1131526.5596142299</v>
      </c>
      <c r="H53">
        <v>1164127.12965337</v>
      </c>
      <c r="I53">
        <v>1098598.35659502</v>
      </c>
      <c r="J53">
        <v>1077319.63664003</v>
      </c>
      <c r="K53">
        <v>1135604.55772865</v>
      </c>
      <c r="L53">
        <v>1317373.1932023601</v>
      </c>
      <c r="M53">
        <v>1195800.9910726999</v>
      </c>
      <c r="N53">
        <v>1461321.2228594499</v>
      </c>
      <c r="O53">
        <v>1697290.4597030201</v>
      </c>
      <c r="P53">
        <v>1931159.9258963801</v>
      </c>
      <c r="Q53">
        <v>1734769.68329649</v>
      </c>
      <c r="R53">
        <v>1588637.9339328301</v>
      </c>
      <c r="S53">
        <v>1739798.7585328801</v>
      </c>
      <c r="T53">
        <v>1444292.7206508501</v>
      </c>
      <c r="U53">
        <v>1497881.1065811201</v>
      </c>
      <c r="V53">
        <v>1471735.32039639</v>
      </c>
      <c r="W53">
        <v>1570478.32312016</v>
      </c>
      <c r="X53">
        <v>1518100.42165283</v>
      </c>
      <c r="Y53">
        <v>1553043.13732733</v>
      </c>
      <c r="Z53">
        <v>1477706.2434350899</v>
      </c>
      <c r="AA53">
        <v>1225176.18988914</v>
      </c>
      <c r="AB53">
        <v>1137199.0709601501</v>
      </c>
      <c r="AC53">
        <v>1232585.1807421499</v>
      </c>
      <c r="AD53">
        <v>1136668.43473949</v>
      </c>
      <c r="AE53">
        <v>663974.23400177096</v>
      </c>
    </row>
    <row r="54" spans="1:31" x14ac:dyDescent="0.3">
      <c r="A54" t="s">
        <v>34</v>
      </c>
      <c r="B54" t="s">
        <v>304</v>
      </c>
      <c r="C54" t="s">
        <v>200</v>
      </c>
      <c r="D54" t="s">
        <v>305</v>
      </c>
      <c r="E54" t="s">
        <v>201</v>
      </c>
      <c r="G54">
        <v>1426200.91592489</v>
      </c>
      <c r="H54">
        <v>1460223.5551706599</v>
      </c>
      <c r="I54">
        <v>1361533.42392045</v>
      </c>
      <c r="J54">
        <v>1416506.56632216</v>
      </c>
      <c r="K54">
        <v>1481479.52228145</v>
      </c>
      <c r="L54">
        <v>1573715.39024546</v>
      </c>
      <c r="M54">
        <v>1386461.2632343399</v>
      </c>
      <c r="N54">
        <v>1681384.1157891799</v>
      </c>
      <c r="O54">
        <v>1988340.73835374</v>
      </c>
      <c r="P54">
        <v>2237193.07449478</v>
      </c>
      <c r="Q54">
        <v>1988573.96024088</v>
      </c>
      <c r="R54">
        <v>1956410.04956622</v>
      </c>
      <c r="S54">
        <v>2101138.6026785299</v>
      </c>
      <c r="T54">
        <v>1731994.9583383501</v>
      </c>
      <c r="U54">
        <v>1880976.3019846401</v>
      </c>
      <c r="V54">
        <v>1832718.81757741</v>
      </c>
      <c r="W54">
        <v>1941479.9708843599</v>
      </c>
      <c r="X54">
        <v>1961572.96150337</v>
      </c>
      <c r="Y54">
        <v>1936621.94821575</v>
      </c>
      <c r="Z54">
        <v>1827512.1018213199</v>
      </c>
      <c r="AA54">
        <v>1538587.88509992</v>
      </c>
      <c r="AB54">
        <v>1474612.32479039</v>
      </c>
      <c r="AC54">
        <v>1534620.8556396</v>
      </c>
      <c r="AD54">
        <v>1427764.2230495899</v>
      </c>
      <c r="AE54">
        <v>1103396.0379001501</v>
      </c>
    </row>
    <row r="55" spans="1:31" x14ac:dyDescent="0.3">
      <c r="A55" t="s">
        <v>34</v>
      </c>
      <c r="B55" t="s">
        <v>306</v>
      </c>
      <c r="C55" t="s">
        <v>200</v>
      </c>
      <c r="D55" t="s">
        <v>307</v>
      </c>
      <c r="E55" t="s">
        <v>201</v>
      </c>
      <c r="G55">
        <v>294674.35631066503</v>
      </c>
      <c r="H55">
        <v>296096.42551729298</v>
      </c>
      <c r="I55">
        <v>262935.06732543401</v>
      </c>
      <c r="J55">
        <v>339186.92968213803</v>
      </c>
      <c r="K55">
        <v>345874.96455279802</v>
      </c>
      <c r="L55">
        <v>256342.19704309601</v>
      </c>
      <c r="M55">
        <v>190660.272161637</v>
      </c>
      <c r="N55">
        <v>220062.89292972899</v>
      </c>
      <c r="O55">
        <v>291050.27865072101</v>
      </c>
      <c r="P55">
        <v>306033.14859840198</v>
      </c>
      <c r="Q55">
        <v>253804.27694439399</v>
      </c>
      <c r="R55">
        <v>367772.11563338601</v>
      </c>
      <c r="S55">
        <v>361339.844145649</v>
      </c>
      <c r="T55">
        <v>287702.23768749699</v>
      </c>
      <c r="U55">
        <v>383095.19540351903</v>
      </c>
      <c r="V55">
        <v>360983.49718101899</v>
      </c>
      <c r="W55">
        <v>371001.64776420197</v>
      </c>
      <c r="X55">
        <v>443472.53985054197</v>
      </c>
      <c r="Y55">
        <v>383578.81088842399</v>
      </c>
      <c r="Z55">
        <v>349805.858386226</v>
      </c>
      <c r="AA55">
        <v>313411.69521077297</v>
      </c>
      <c r="AB55">
        <v>337413.25383023301</v>
      </c>
      <c r="AC55">
        <v>302035.67489745602</v>
      </c>
      <c r="AD55">
        <v>291095.78831009899</v>
      </c>
      <c r="AE55">
        <v>439421.80389837502</v>
      </c>
    </row>
    <row r="56" spans="1:31" x14ac:dyDescent="0.3">
      <c r="A56" t="s">
        <v>34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34</v>
      </c>
      <c r="B57" t="s">
        <v>310</v>
      </c>
      <c r="C57" t="s">
        <v>200</v>
      </c>
      <c r="D57" t="s">
        <v>311</v>
      </c>
      <c r="E57" t="s">
        <v>201</v>
      </c>
      <c r="G57">
        <v>32224850.886000302</v>
      </c>
      <c r="H57">
        <v>33292339.246829901</v>
      </c>
      <c r="I57">
        <v>31773868.021664701</v>
      </c>
      <c r="J57">
        <v>30528394.6650283</v>
      </c>
      <c r="K57">
        <v>30490282.201254901</v>
      </c>
      <c r="L57">
        <v>29945690.241291199</v>
      </c>
      <c r="M57">
        <v>26424203.6686689</v>
      </c>
      <c r="N57">
        <v>25956937.143470701</v>
      </c>
      <c r="O57">
        <v>26814075.874885298</v>
      </c>
      <c r="P57">
        <v>29237262.903144699</v>
      </c>
      <c r="Q57">
        <v>30612779.3781</v>
      </c>
      <c r="R57">
        <v>31583746.245140702</v>
      </c>
      <c r="S57">
        <v>30264235.774625</v>
      </c>
      <c r="T57">
        <v>24586458.267712399</v>
      </c>
      <c r="U57">
        <v>23618394.6028523</v>
      </c>
      <c r="V57">
        <v>24472435.302829899</v>
      </c>
      <c r="W57">
        <v>25627339.0360686</v>
      </c>
      <c r="X57">
        <v>25438175.983500302</v>
      </c>
      <c r="Y57">
        <v>27084362.7384669</v>
      </c>
      <c r="Z57">
        <v>28956944.783482499</v>
      </c>
      <c r="AA57">
        <v>28569800</v>
      </c>
      <c r="AB57">
        <v>29631671.390071899</v>
      </c>
      <c r="AC57">
        <v>30902423.477113798</v>
      </c>
      <c r="AD57">
        <v>30639300.339875799</v>
      </c>
      <c r="AE57">
        <v>28793582.083622701</v>
      </c>
    </row>
    <row r="58" spans="1:31" x14ac:dyDescent="0.3">
      <c r="A58" t="s">
        <v>34</v>
      </c>
      <c r="B58" t="s">
        <v>312</v>
      </c>
      <c r="C58" t="s">
        <v>200</v>
      </c>
      <c r="D58" t="s">
        <v>313</v>
      </c>
      <c r="E58" t="s">
        <v>201</v>
      </c>
      <c r="G58">
        <v>32224850.886000302</v>
      </c>
      <c r="H58">
        <v>33292339.246829901</v>
      </c>
      <c r="I58">
        <v>31773868.021664701</v>
      </c>
      <c r="J58">
        <v>30528394.6650283</v>
      </c>
      <c r="K58">
        <v>30490282.201254901</v>
      </c>
      <c r="L58">
        <v>29945690.241291199</v>
      </c>
      <c r="M58">
        <v>26424203.6686689</v>
      </c>
      <c r="N58">
        <v>25956937.143470701</v>
      </c>
      <c r="O58">
        <v>26814075.874885298</v>
      </c>
      <c r="P58">
        <v>29237262.903144699</v>
      </c>
      <c r="Q58">
        <v>30612779.3781</v>
      </c>
      <c r="R58">
        <v>31583746.245140702</v>
      </c>
      <c r="S58">
        <v>30264235.774625</v>
      </c>
      <c r="T58">
        <v>24586458.267712399</v>
      </c>
      <c r="U58">
        <v>23618394.6028523</v>
      </c>
      <c r="V58">
        <v>24472435.302829899</v>
      </c>
      <c r="W58">
        <v>25627339.0360686</v>
      </c>
      <c r="X58">
        <v>25438175.983500302</v>
      </c>
      <c r="Y58">
        <v>27084362.7384669</v>
      </c>
      <c r="Z58">
        <v>28956944.783482499</v>
      </c>
      <c r="AA58">
        <v>28569800</v>
      </c>
      <c r="AB58">
        <v>29631671.390071899</v>
      </c>
      <c r="AC58">
        <v>30902423.477113798</v>
      </c>
      <c r="AD58">
        <v>30639300.339875799</v>
      </c>
      <c r="AE58">
        <v>28793582.083622701</v>
      </c>
    </row>
    <row r="59" spans="1:31" x14ac:dyDescent="0.3">
      <c r="A59" t="s">
        <v>34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36</v>
      </c>
      <c r="B2" t="s">
        <v>197</v>
      </c>
      <c r="C2" t="s">
        <v>200</v>
      </c>
      <c r="D2" t="s">
        <v>198</v>
      </c>
      <c r="E2" t="s">
        <v>201</v>
      </c>
      <c r="G2">
        <v>956997.53049423103</v>
      </c>
      <c r="H2">
        <v>1019303.51799795</v>
      </c>
      <c r="I2">
        <v>1253232.65989855</v>
      </c>
      <c r="J2">
        <v>873718.91271499195</v>
      </c>
      <c r="K2">
        <v>509426.13188731001</v>
      </c>
      <c r="L2">
        <v>528919.60193038697</v>
      </c>
      <c r="M2">
        <v>487384.514257645</v>
      </c>
      <c r="N2">
        <v>544574.07743462699</v>
      </c>
      <c r="O2">
        <v>580791.43803636602</v>
      </c>
      <c r="P2">
        <v>541653.16099139804</v>
      </c>
      <c r="Q2">
        <v>353538.66908225702</v>
      </c>
      <c r="R2">
        <v>317405.62762968102</v>
      </c>
      <c r="S2">
        <v>301342.97278287302</v>
      </c>
      <c r="T2">
        <v>259952.728097527</v>
      </c>
      <c r="U2">
        <v>209505.41768758101</v>
      </c>
      <c r="V2">
        <v>159794.85841429801</v>
      </c>
      <c r="W2">
        <v>265171.44499216799</v>
      </c>
      <c r="X2">
        <v>372087.54875515797</v>
      </c>
      <c r="Y2">
        <v>276814.51712021697</v>
      </c>
      <c r="Z2">
        <v>452763.47169473302</v>
      </c>
      <c r="AA2">
        <v>297869.61305767298</v>
      </c>
      <c r="AB2">
        <v>643952.00245408504</v>
      </c>
      <c r="AC2">
        <v>389872.02066098002</v>
      </c>
      <c r="AD2">
        <v>243507.911254573</v>
      </c>
      <c r="AE2">
        <v>246793.36987050399</v>
      </c>
    </row>
    <row r="3" spans="1:32" x14ac:dyDescent="0.3">
      <c r="A3" t="s">
        <v>36</v>
      </c>
      <c r="B3" t="s">
        <v>202</v>
      </c>
      <c r="C3" t="s">
        <v>200</v>
      </c>
      <c r="D3" t="s">
        <v>203</v>
      </c>
      <c r="E3" t="s">
        <v>201</v>
      </c>
      <c r="G3">
        <v>21233.430759711198</v>
      </c>
      <c r="H3">
        <v>26924.678687179701</v>
      </c>
      <c r="I3">
        <v>33857.7653124321</v>
      </c>
      <c r="J3">
        <v>17017.2949432774</v>
      </c>
      <c r="K3">
        <v>19866.082769838398</v>
      </c>
      <c r="L3">
        <v>20238.8781040744</v>
      </c>
      <c r="M3">
        <v>42292.087469912498</v>
      </c>
      <c r="N3">
        <v>30164.005643409699</v>
      </c>
      <c r="O3">
        <v>39287.630436024898</v>
      </c>
      <c r="P3">
        <v>47781.343239968097</v>
      </c>
      <c r="Q3">
        <v>53413.9872675605</v>
      </c>
      <c r="R3">
        <v>48234.001312562497</v>
      </c>
      <c r="S3">
        <v>49898.919886030897</v>
      </c>
      <c r="T3">
        <v>52092.616499094402</v>
      </c>
      <c r="U3">
        <v>44379.221592796901</v>
      </c>
      <c r="V3">
        <v>54547.365250347299</v>
      </c>
      <c r="W3">
        <v>36828.316078231903</v>
      </c>
      <c r="X3">
        <v>80995.764512254202</v>
      </c>
      <c r="Y3">
        <v>86316.954603335602</v>
      </c>
      <c r="Z3">
        <v>107181.792272324</v>
      </c>
      <c r="AA3">
        <v>104934.57513320001</v>
      </c>
      <c r="AB3">
        <v>133335.68256097499</v>
      </c>
      <c r="AC3">
        <v>72862.608838619301</v>
      </c>
      <c r="AD3">
        <v>56491.212611262803</v>
      </c>
      <c r="AE3">
        <v>44064.562476262203</v>
      </c>
    </row>
    <row r="4" spans="1:32" x14ac:dyDescent="0.3">
      <c r="A4" t="s">
        <v>36</v>
      </c>
      <c r="B4" t="s">
        <v>204</v>
      </c>
      <c r="C4" t="s">
        <v>200</v>
      </c>
      <c r="D4" t="s">
        <v>205</v>
      </c>
      <c r="E4" t="s">
        <v>201</v>
      </c>
      <c r="G4">
        <v>4431178.3088393798</v>
      </c>
      <c r="H4">
        <v>4747704.2042398602</v>
      </c>
      <c r="I4">
        <v>5639423.7440617904</v>
      </c>
      <c r="J4">
        <v>4115336.2016220302</v>
      </c>
      <c r="K4">
        <v>4983875.52047484</v>
      </c>
      <c r="L4">
        <v>4971839.90660909</v>
      </c>
      <c r="M4">
        <v>4134241.3713768702</v>
      </c>
      <c r="N4">
        <v>4164685.2778882701</v>
      </c>
      <c r="O4">
        <v>4219910.3844459504</v>
      </c>
      <c r="P4">
        <v>4986504.3988876203</v>
      </c>
      <c r="Q4">
        <v>4739902.0068796901</v>
      </c>
      <c r="R4">
        <v>5040902.2979347901</v>
      </c>
      <c r="S4">
        <v>4944137.2760082902</v>
      </c>
      <c r="T4">
        <v>3908258.23854336</v>
      </c>
      <c r="U4">
        <v>3463898.97000978</v>
      </c>
      <c r="V4">
        <v>4049840.3420509798</v>
      </c>
      <c r="W4">
        <v>3792690.3057904099</v>
      </c>
      <c r="X4">
        <v>3560507.6629985599</v>
      </c>
      <c r="Y4">
        <v>3286330.2096150802</v>
      </c>
      <c r="Z4">
        <v>3676039.5396003802</v>
      </c>
      <c r="AA4">
        <v>4374203.9808272701</v>
      </c>
      <c r="AB4">
        <v>4066670.99543647</v>
      </c>
      <c r="AC4">
        <v>4264980.3841879498</v>
      </c>
      <c r="AD4">
        <v>3951104.2785789901</v>
      </c>
      <c r="AE4">
        <v>3542190.04539049</v>
      </c>
    </row>
    <row r="5" spans="1:32" x14ac:dyDescent="0.3">
      <c r="A5" t="s">
        <v>36</v>
      </c>
      <c r="B5" t="s">
        <v>206</v>
      </c>
      <c r="C5" t="s">
        <v>200</v>
      </c>
      <c r="D5" t="s">
        <v>207</v>
      </c>
      <c r="E5" t="s">
        <v>201</v>
      </c>
      <c r="G5">
        <v>743759.86291573802</v>
      </c>
      <c r="H5">
        <v>810594.57788162504</v>
      </c>
      <c r="I5">
        <v>917039.84233691404</v>
      </c>
      <c r="J5">
        <v>752527.08256341203</v>
      </c>
      <c r="K5">
        <v>869708.74690643197</v>
      </c>
      <c r="L5">
        <v>783372.17479290999</v>
      </c>
      <c r="M5">
        <v>717346.89255001</v>
      </c>
      <c r="N5">
        <v>566083.38172160694</v>
      </c>
      <c r="O5">
        <v>559007.18086152105</v>
      </c>
      <c r="P5">
        <v>610820.44592530804</v>
      </c>
      <c r="Q5">
        <v>646586.07779636199</v>
      </c>
      <c r="R5">
        <v>646493.14528294804</v>
      </c>
      <c r="S5">
        <v>527903.73651855194</v>
      </c>
      <c r="T5">
        <v>577985.54834258405</v>
      </c>
      <c r="U5">
        <v>537632.54176581104</v>
      </c>
      <c r="V5">
        <v>713573.48063688003</v>
      </c>
      <c r="W5">
        <v>605937.09778945905</v>
      </c>
      <c r="X5">
        <v>548282.58533110097</v>
      </c>
      <c r="Y5">
        <v>558410.21884434903</v>
      </c>
      <c r="Z5">
        <v>545410.38891613297</v>
      </c>
      <c r="AA5">
        <v>666110.69333047804</v>
      </c>
      <c r="AB5">
        <v>720255.48887380597</v>
      </c>
      <c r="AC5">
        <v>718197.27725492301</v>
      </c>
      <c r="AD5">
        <v>638360.53995128302</v>
      </c>
      <c r="AE5">
        <v>549184.22547241801</v>
      </c>
    </row>
    <row r="6" spans="1:32" x14ac:dyDescent="0.3">
      <c r="A6" t="s">
        <v>36</v>
      </c>
      <c r="B6" t="s">
        <v>208</v>
      </c>
      <c r="C6" t="s">
        <v>200</v>
      </c>
      <c r="D6" t="s">
        <v>209</v>
      </c>
      <c r="E6" t="s">
        <v>201</v>
      </c>
      <c r="G6">
        <v>25553.7400706915</v>
      </c>
      <c r="H6">
        <v>30385.588962817499</v>
      </c>
      <c r="I6">
        <v>38607.292883694703</v>
      </c>
      <c r="J6">
        <v>28856.834301526102</v>
      </c>
      <c r="K6">
        <v>32488.8024722671</v>
      </c>
      <c r="L6">
        <v>34925.787673225997</v>
      </c>
      <c r="M6">
        <v>28884.660222385799</v>
      </c>
      <c r="N6">
        <v>18816.3400532343</v>
      </c>
      <c r="O6">
        <v>18099.654191335601</v>
      </c>
      <c r="P6">
        <v>23768.415910878699</v>
      </c>
      <c r="Q6">
        <v>21731.2179697473</v>
      </c>
      <c r="R6">
        <v>32884.8097550448</v>
      </c>
      <c r="S6">
        <v>35627.138264937697</v>
      </c>
      <c r="T6">
        <v>21301.582930072502</v>
      </c>
      <c r="U6">
        <v>25638.060262002102</v>
      </c>
      <c r="V6">
        <v>40554.828488935498</v>
      </c>
      <c r="W6">
        <v>27062.035116689502</v>
      </c>
      <c r="X6">
        <v>28702.464736862501</v>
      </c>
      <c r="Y6">
        <v>16007.012902209501</v>
      </c>
      <c r="Z6">
        <v>14700.341777215401</v>
      </c>
      <c r="AA6">
        <v>15326.488427897</v>
      </c>
      <c r="AB6">
        <v>13150.811143589401</v>
      </c>
      <c r="AC6">
        <v>11498.2736484863</v>
      </c>
      <c r="AD6">
        <v>17554.724448923302</v>
      </c>
      <c r="AE6">
        <v>11772.3630709423</v>
      </c>
    </row>
    <row r="7" spans="1:32" x14ac:dyDescent="0.3">
      <c r="A7" t="s">
        <v>36</v>
      </c>
      <c r="B7" t="s">
        <v>210</v>
      </c>
      <c r="C7" t="s">
        <v>200</v>
      </c>
      <c r="D7" t="s">
        <v>211</v>
      </c>
      <c r="E7" t="s">
        <v>201</v>
      </c>
      <c r="G7">
        <v>318032.31495725899</v>
      </c>
      <c r="H7">
        <v>319395.83073003101</v>
      </c>
      <c r="I7">
        <v>357529.32976623799</v>
      </c>
      <c r="J7">
        <v>244548.260784354</v>
      </c>
      <c r="K7">
        <v>298663.80466771399</v>
      </c>
      <c r="L7">
        <v>279939.05372120102</v>
      </c>
      <c r="M7">
        <v>254608.84431111201</v>
      </c>
      <c r="N7">
        <v>230152.89162740001</v>
      </c>
      <c r="O7">
        <v>223030.35699341699</v>
      </c>
      <c r="P7">
        <v>323536.55608870601</v>
      </c>
      <c r="Q7">
        <v>369055.66487197799</v>
      </c>
      <c r="R7">
        <v>414133.57169793599</v>
      </c>
      <c r="S7">
        <v>328139.38722545299</v>
      </c>
      <c r="T7">
        <v>252550.18094573799</v>
      </c>
      <c r="U7">
        <v>259883.16220184701</v>
      </c>
      <c r="V7">
        <v>276251.292105562</v>
      </c>
      <c r="W7">
        <v>229599.299409014</v>
      </c>
      <c r="X7">
        <v>293174.36003707699</v>
      </c>
      <c r="Y7">
        <v>270475.36343477003</v>
      </c>
      <c r="Z7">
        <v>312897.22809490998</v>
      </c>
      <c r="AA7">
        <v>355023.471786935</v>
      </c>
      <c r="AB7">
        <v>303360.67184404499</v>
      </c>
      <c r="AC7">
        <v>310527.51030820498</v>
      </c>
      <c r="AD7">
        <v>276746.43373250798</v>
      </c>
      <c r="AE7">
        <v>299631.93670978397</v>
      </c>
    </row>
    <row r="8" spans="1:32" x14ac:dyDescent="0.3">
      <c r="A8" t="s">
        <v>36</v>
      </c>
      <c r="B8" t="s">
        <v>212</v>
      </c>
      <c r="C8" t="s">
        <v>200</v>
      </c>
      <c r="D8" t="s">
        <v>213</v>
      </c>
      <c r="E8" t="s">
        <v>201</v>
      </c>
      <c r="G8">
        <v>246566.58157517799</v>
      </c>
      <c r="H8">
        <v>175522.737375923</v>
      </c>
      <c r="I8">
        <v>226551.656776866</v>
      </c>
      <c r="J8">
        <v>106920.442937064</v>
      </c>
      <c r="K8">
        <v>77006.073057068701</v>
      </c>
      <c r="L8">
        <v>59492.540219519302</v>
      </c>
      <c r="M8">
        <v>80865.4329365663</v>
      </c>
      <c r="N8">
        <v>72116.718390824404</v>
      </c>
      <c r="O8">
        <v>79990.886720732698</v>
      </c>
      <c r="P8">
        <v>68806.935659357405</v>
      </c>
      <c r="Q8">
        <v>90271.519894771394</v>
      </c>
      <c r="R8">
        <v>72168.781289632403</v>
      </c>
      <c r="S8">
        <v>96774.809532058294</v>
      </c>
      <c r="T8">
        <v>83330.103588206402</v>
      </c>
      <c r="U8">
        <v>51146.041662827301</v>
      </c>
      <c r="V8">
        <v>26957.252525937001</v>
      </c>
      <c r="W8">
        <v>39151.990951127998</v>
      </c>
      <c r="X8">
        <v>47977.453426793203</v>
      </c>
      <c r="Y8">
        <v>45582.170649454703</v>
      </c>
      <c r="Z8">
        <v>62541.903798566796</v>
      </c>
      <c r="AA8">
        <v>53806.859993000398</v>
      </c>
      <c r="AB8">
        <v>55663.600910337802</v>
      </c>
      <c r="AC8">
        <v>47810.053837541796</v>
      </c>
      <c r="AD8">
        <v>37933.603838347299</v>
      </c>
      <c r="AE8">
        <v>52963.523992591203</v>
      </c>
    </row>
    <row r="9" spans="1:32" x14ac:dyDescent="0.3">
      <c r="A9" t="s">
        <v>36</v>
      </c>
      <c r="B9" t="s">
        <v>214</v>
      </c>
      <c r="C9" t="s">
        <v>200</v>
      </c>
      <c r="D9" t="s">
        <v>215</v>
      </c>
      <c r="E9" t="s">
        <v>201</v>
      </c>
      <c r="G9">
        <v>624511.30501425802</v>
      </c>
      <c r="H9">
        <v>674539.461652864</v>
      </c>
      <c r="I9">
        <v>759547.79174256301</v>
      </c>
      <c r="J9">
        <v>561474.84078496101</v>
      </c>
      <c r="K9">
        <v>581475.64878509799</v>
      </c>
      <c r="L9">
        <v>613566.99148352095</v>
      </c>
      <c r="M9">
        <v>516989.73401541699</v>
      </c>
      <c r="N9">
        <v>509751.92781784199</v>
      </c>
      <c r="O9">
        <v>462660.30059031298</v>
      </c>
      <c r="P9">
        <v>593741.33477916406</v>
      </c>
      <c r="Q9">
        <v>469423.304993428</v>
      </c>
      <c r="R9">
        <v>510998.86953474203</v>
      </c>
      <c r="S9">
        <v>648821.02778728097</v>
      </c>
      <c r="T9">
        <v>459205.984308413</v>
      </c>
      <c r="U9">
        <v>450324.617262532</v>
      </c>
      <c r="V9">
        <v>444689.97143841401</v>
      </c>
      <c r="W9">
        <v>319738.03543736797</v>
      </c>
      <c r="X9">
        <v>265072.73671298102</v>
      </c>
      <c r="Y9">
        <v>245550.589083042</v>
      </c>
      <c r="Z9">
        <v>248878.919344138</v>
      </c>
      <c r="AA9">
        <v>236548.454975473</v>
      </c>
      <c r="AB9">
        <v>217948.033743865</v>
      </c>
      <c r="AC9">
        <v>302562.20815844298</v>
      </c>
      <c r="AD9">
        <v>360103.44938466803</v>
      </c>
      <c r="AE9">
        <v>296193.65563660703</v>
      </c>
    </row>
    <row r="10" spans="1:32" x14ac:dyDescent="0.3">
      <c r="A10" t="s">
        <v>36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36</v>
      </c>
      <c r="B11" t="s">
        <v>218</v>
      </c>
      <c r="C11" t="s">
        <v>200</v>
      </c>
      <c r="D11" t="s">
        <v>219</v>
      </c>
      <c r="E11" t="s">
        <v>201</v>
      </c>
      <c r="G11">
        <v>244296.952085436</v>
      </c>
      <c r="H11">
        <v>277660.327194891</v>
      </c>
      <c r="I11">
        <v>285060.712567635</v>
      </c>
      <c r="J11">
        <v>230650.753177779</v>
      </c>
      <c r="K11">
        <v>267133.11568347202</v>
      </c>
      <c r="L11">
        <v>300869.98696972203</v>
      </c>
      <c r="M11">
        <v>310437.21011016797</v>
      </c>
      <c r="N11">
        <v>308695.02927426901</v>
      </c>
      <c r="O11">
        <v>301841.66746226302</v>
      </c>
      <c r="P11">
        <v>304198.734559178</v>
      </c>
      <c r="Q11">
        <v>312032.44323470298</v>
      </c>
      <c r="R11">
        <v>288467.58177962201</v>
      </c>
      <c r="S11">
        <v>271041.36556260101</v>
      </c>
      <c r="T11">
        <v>289301.36062540498</v>
      </c>
      <c r="U11">
        <v>238263.895031847</v>
      </c>
      <c r="V11">
        <v>300487.22450771002</v>
      </c>
      <c r="W11">
        <v>453773.79063659598</v>
      </c>
      <c r="X11">
        <v>446655.41988893802</v>
      </c>
      <c r="Y11">
        <v>374470.593942301</v>
      </c>
      <c r="Z11">
        <v>327923.63218671601</v>
      </c>
      <c r="AA11">
        <v>472815.40723772801</v>
      </c>
      <c r="AB11">
        <v>391992.77046276699</v>
      </c>
      <c r="AC11">
        <v>384567.461401854</v>
      </c>
      <c r="AD11">
        <v>370006.08101405</v>
      </c>
      <c r="AE11">
        <v>369064.69379028998</v>
      </c>
    </row>
    <row r="12" spans="1:32" x14ac:dyDescent="0.3">
      <c r="A12" t="s">
        <v>36</v>
      </c>
      <c r="B12" t="s">
        <v>220</v>
      </c>
      <c r="C12" t="s">
        <v>200</v>
      </c>
      <c r="D12" t="s">
        <v>221</v>
      </c>
      <c r="E12" t="s">
        <v>201</v>
      </c>
      <c r="G12">
        <v>343948.57552158699</v>
      </c>
      <c r="H12">
        <v>368037.07592473697</v>
      </c>
      <c r="I12">
        <v>411168.98780033301</v>
      </c>
      <c r="J12">
        <v>278358.40658943099</v>
      </c>
      <c r="K12">
        <v>332825.21600124898</v>
      </c>
      <c r="L12">
        <v>363828.14402307698</v>
      </c>
      <c r="M12">
        <v>274277.569493366</v>
      </c>
      <c r="N12">
        <v>377467.93788747099</v>
      </c>
      <c r="O12">
        <v>405463.56992679997</v>
      </c>
      <c r="P12">
        <v>458118.29360789602</v>
      </c>
      <c r="Q12">
        <v>483930.93610471598</v>
      </c>
      <c r="R12">
        <v>443893.59623743501</v>
      </c>
      <c r="S12">
        <v>407601.91953089199</v>
      </c>
      <c r="T12">
        <v>322193.15276898601</v>
      </c>
      <c r="U12">
        <v>231295.438678042</v>
      </c>
      <c r="V12">
        <v>251318.423011579</v>
      </c>
      <c r="W12">
        <v>216557.55708697301</v>
      </c>
      <c r="X12">
        <v>215987.84721497001</v>
      </c>
      <c r="Y12">
        <v>200896.760417577</v>
      </c>
      <c r="Z12">
        <v>230131.379855882</v>
      </c>
      <c r="AA12">
        <v>237784.347419689</v>
      </c>
      <c r="AB12">
        <v>245891.896704374</v>
      </c>
      <c r="AC12">
        <v>285059.21343681298</v>
      </c>
      <c r="AD12">
        <v>239144.621634098</v>
      </c>
      <c r="AE12">
        <v>238287.48774934499</v>
      </c>
    </row>
    <row r="13" spans="1:32" x14ac:dyDescent="0.3">
      <c r="A13" t="s">
        <v>36</v>
      </c>
      <c r="B13" t="s">
        <v>222</v>
      </c>
      <c r="C13" t="s">
        <v>200</v>
      </c>
      <c r="D13" t="s">
        <v>223</v>
      </c>
      <c r="E13" t="s">
        <v>201</v>
      </c>
      <c r="G13">
        <v>717714.02649092698</v>
      </c>
      <c r="H13">
        <v>709344.96101094806</v>
      </c>
      <c r="I13">
        <v>775515.62921524502</v>
      </c>
      <c r="J13">
        <v>544835.25480765896</v>
      </c>
      <c r="K13">
        <v>725049.25250542001</v>
      </c>
      <c r="L13">
        <v>743011.49399884697</v>
      </c>
      <c r="M13">
        <v>538264.18956077006</v>
      </c>
      <c r="N13">
        <v>465997.06708020403</v>
      </c>
      <c r="O13">
        <v>518674.01932281401</v>
      </c>
      <c r="P13">
        <v>642669.16155593703</v>
      </c>
      <c r="Q13">
        <v>690884.079880498</v>
      </c>
      <c r="R13">
        <v>861704.59218422999</v>
      </c>
      <c r="S13">
        <v>840224.90037196898</v>
      </c>
      <c r="T13">
        <v>705120.58984486398</v>
      </c>
      <c r="U13">
        <v>626097.00999402301</v>
      </c>
      <c r="V13">
        <v>714159.97329331399</v>
      </c>
      <c r="W13">
        <v>639626.69409099699</v>
      </c>
      <c r="X13">
        <v>529699.43034300499</v>
      </c>
      <c r="Y13">
        <v>524906.36868883204</v>
      </c>
      <c r="Z13">
        <v>564335.99238764902</v>
      </c>
      <c r="AA13">
        <v>642894.19348433195</v>
      </c>
      <c r="AB13">
        <v>761380.83364348602</v>
      </c>
      <c r="AC13">
        <v>697342.73086665396</v>
      </c>
      <c r="AD13">
        <v>684160.29216207995</v>
      </c>
      <c r="AE13">
        <v>586780.57991660899</v>
      </c>
    </row>
    <row r="14" spans="1:32" x14ac:dyDescent="0.3">
      <c r="A14" t="s">
        <v>36</v>
      </c>
      <c r="B14" t="s">
        <v>224</v>
      </c>
      <c r="C14" t="s">
        <v>200</v>
      </c>
      <c r="D14" t="s">
        <v>225</v>
      </c>
      <c r="E14" t="s">
        <v>201</v>
      </c>
      <c r="G14">
        <v>313863.46262341499</v>
      </c>
      <c r="H14">
        <v>356424.21071130101</v>
      </c>
      <c r="I14">
        <v>513425.72740982898</v>
      </c>
      <c r="J14">
        <v>384645.14925506501</v>
      </c>
      <c r="K14">
        <v>596389.33999274496</v>
      </c>
      <c r="L14">
        <v>566409.21340862103</v>
      </c>
      <c r="M14">
        <v>349385.44694574398</v>
      </c>
      <c r="N14">
        <v>378606.23300554202</v>
      </c>
      <c r="O14">
        <v>454539.57933696802</v>
      </c>
      <c r="P14">
        <v>489521.49905832799</v>
      </c>
      <c r="Q14">
        <v>495684.73271696299</v>
      </c>
      <c r="R14">
        <v>473529.52273783297</v>
      </c>
      <c r="S14">
        <v>570399.17064534896</v>
      </c>
      <c r="T14">
        <v>362795.914811972</v>
      </c>
      <c r="U14">
        <v>386106.08581694303</v>
      </c>
      <c r="V14">
        <v>472420.46423725202</v>
      </c>
      <c r="W14">
        <v>427666.26043767901</v>
      </c>
      <c r="X14">
        <v>323131.36410380399</v>
      </c>
      <c r="Y14">
        <v>299903.98593363498</v>
      </c>
      <c r="Z14">
        <v>361602.882829279</v>
      </c>
      <c r="AA14">
        <v>431343.68770950398</v>
      </c>
      <c r="AB14">
        <v>344225.67751769401</v>
      </c>
      <c r="AC14">
        <v>450997.615869075</v>
      </c>
      <c r="AD14">
        <v>386380.22477807198</v>
      </c>
      <c r="AE14">
        <v>331306.47705861001</v>
      </c>
    </row>
    <row r="15" spans="1:32" x14ac:dyDescent="0.3">
      <c r="A15" t="s">
        <v>36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36</v>
      </c>
      <c r="B16" t="s">
        <v>228</v>
      </c>
      <c r="C16" t="s">
        <v>200</v>
      </c>
      <c r="D16" t="s">
        <v>229</v>
      </c>
      <c r="E16" t="s">
        <v>201</v>
      </c>
      <c r="G16">
        <v>177266.67632190301</v>
      </c>
      <c r="H16">
        <v>217336.02301354599</v>
      </c>
      <c r="I16">
        <v>274699.75559158402</v>
      </c>
      <c r="J16">
        <v>228473.51843974399</v>
      </c>
      <c r="K16">
        <v>332031.315328233</v>
      </c>
      <c r="L16">
        <v>301461.477483764</v>
      </c>
      <c r="M16">
        <v>237542.71647372301</v>
      </c>
      <c r="N16">
        <v>272947.79696691898</v>
      </c>
      <c r="O16">
        <v>283158.20474636898</v>
      </c>
      <c r="P16">
        <v>291889.65168330102</v>
      </c>
      <c r="Q16">
        <v>258801.659569493</v>
      </c>
      <c r="R16">
        <v>280633.70040375099</v>
      </c>
      <c r="S16">
        <v>252481.85150211799</v>
      </c>
      <c r="T16">
        <v>181509.68013952201</v>
      </c>
      <c r="U16">
        <v>199057.36252643401</v>
      </c>
      <c r="V16">
        <v>248580.428201767</v>
      </c>
      <c r="W16">
        <v>215183.73810617201</v>
      </c>
      <c r="X16">
        <v>192520.27800519299</v>
      </c>
      <c r="Y16">
        <v>154167.23056065201</v>
      </c>
      <c r="Z16">
        <v>151125.69770581301</v>
      </c>
      <c r="AA16">
        <v>219274.66504644</v>
      </c>
      <c r="AB16">
        <v>203612.15228145599</v>
      </c>
      <c r="AC16">
        <v>183733.280656766</v>
      </c>
      <c r="AD16">
        <v>148084.89654748101</v>
      </c>
      <c r="AE16">
        <v>124805.064391882</v>
      </c>
    </row>
    <row r="17" spans="1:31" x14ac:dyDescent="0.3">
      <c r="A17" t="s">
        <v>36</v>
      </c>
      <c r="B17" t="s">
        <v>230</v>
      </c>
      <c r="C17" t="s">
        <v>200</v>
      </c>
      <c r="D17" t="s">
        <v>231</v>
      </c>
      <c r="E17" t="s">
        <v>201</v>
      </c>
      <c r="G17">
        <v>196178.222721111</v>
      </c>
      <c r="H17">
        <v>214121.629621139</v>
      </c>
      <c r="I17">
        <v>300746.19113958598</v>
      </c>
      <c r="J17">
        <v>232470.10438899</v>
      </c>
      <c r="K17">
        <v>291801.41804411699</v>
      </c>
      <c r="L17">
        <v>281254.835813732</v>
      </c>
      <c r="M17">
        <v>245126.27383792301</v>
      </c>
      <c r="N17">
        <v>259276.51614670799</v>
      </c>
      <c r="O17">
        <v>296336.29331295303</v>
      </c>
      <c r="P17">
        <v>344224.00933067501</v>
      </c>
      <c r="Q17">
        <v>259235.678107199</v>
      </c>
      <c r="R17">
        <v>360260.29756961297</v>
      </c>
      <c r="S17">
        <v>365818.215990333</v>
      </c>
      <c r="T17">
        <v>239615.23129445099</v>
      </c>
      <c r="U17">
        <v>154442.867060502</v>
      </c>
      <c r="V17">
        <v>213962.85107498601</v>
      </c>
      <c r="W17">
        <v>235777.528966916</v>
      </c>
      <c r="X17">
        <v>201805.601981207</v>
      </c>
      <c r="Y17">
        <v>172333.73213065701</v>
      </c>
      <c r="Z17">
        <v>245819.98923044401</v>
      </c>
      <c r="AA17">
        <v>251578.20479592899</v>
      </c>
      <c r="AB17">
        <v>175904.49943015099</v>
      </c>
      <c r="AC17">
        <v>224498.401881703</v>
      </c>
      <c r="AD17">
        <v>205806.05131274401</v>
      </c>
      <c r="AE17">
        <v>148255.09164201401</v>
      </c>
    </row>
    <row r="18" spans="1:31" x14ac:dyDescent="0.3">
      <c r="A18" t="s">
        <v>36</v>
      </c>
      <c r="B18" t="s">
        <v>232</v>
      </c>
      <c r="C18" t="s">
        <v>200</v>
      </c>
      <c r="D18" t="s">
        <v>233</v>
      </c>
      <c r="E18" t="s">
        <v>201</v>
      </c>
      <c r="G18">
        <v>388267.31345629599</v>
      </c>
      <c r="H18">
        <v>503085.02843165398</v>
      </c>
      <c r="I18">
        <v>669155.16250520502</v>
      </c>
      <c r="J18">
        <v>445559.21068526199</v>
      </c>
      <c r="K18">
        <v>516945.74220515997</v>
      </c>
      <c r="L18">
        <v>562797.35241160495</v>
      </c>
      <c r="M18">
        <v>525213.83852736198</v>
      </c>
      <c r="N18">
        <v>623504.08079592104</v>
      </c>
      <c r="O18">
        <v>556741.50392173696</v>
      </c>
      <c r="P18">
        <v>751206.56793800695</v>
      </c>
      <c r="Q18">
        <v>553889.33977795905</v>
      </c>
      <c r="R18">
        <v>569724.627343709</v>
      </c>
      <c r="S18">
        <v>537099.09988515498</v>
      </c>
      <c r="T18">
        <v>354281.90768712899</v>
      </c>
      <c r="U18">
        <v>242414.35588734501</v>
      </c>
      <c r="V18">
        <v>271965.47071864601</v>
      </c>
      <c r="W18">
        <v>326752.350563101</v>
      </c>
      <c r="X18">
        <v>400160.31352767698</v>
      </c>
      <c r="Y18">
        <v>370596.56059207697</v>
      </c>
      <c r="Z18">
        <v>526429.37272946502</v>
      </c>
      <c r="AA18">
        <v>706249.66352427495</v>
      </c>
      <c r="AB18">
        <v>576232.01374902599</v>
      </c>
      <c r="AC18">
        <v>592297.63630601706</v>
      </c>
      <c r="AD18">
        <v>524064.057154421</v>
      </c>
      <c r="AE18">
        <v>473450.08696772403</v>
      </c>
    </row>
    <row r="19" spans="1:31" x14ac:dyDescent="0.3">
      <c r="A19" t="s">
        <v>36</v>
      </c>
      <c r="B19" t="s">
        <v>234</v>
      </c>
      <c r="C19" t="s">
        <v>200</v>
      </c>
      <c r="D19" t="s">
        <v>235</v>
      </c>
      <c r="E19" t="s">
        <v>201</v>
      </c>
      <c r="G19">
        <v>91219.275085582703</v>
      </c>
      <c r="H19">
        <v>91256.7517283872</v>
      </c>
      <c r="I19">
        <v>110375.664326093</v>
      </c>
      <c r="J19">
        <v>76016.342906781807</v>
      </c>
      <c r="K19">
        <v>62357.044825860197</v>
      </c>
      <c r="L19">
        <v>80910.854609340196</v>
      </c>
      <c r="M19">
        <v>55298.5623923194</v>
      </c>
      <c r="N19">
        <v>81269.357120332497</v>
      </c>
      <c r="O19">
        <v>60367.167058728599</v>
      </c>
      <c r="P19">
        <v>84002.792790881096</v>
      </c>
      <c r="Q19">
        <v>88375.351961866094</v>
      </c>
      <c r="R19">
        <v>86009.202118295201</v>
      </c>
      <c r="S19">
        <v>62204.6531915956</v>
      </c>
      <c r="T19">
        <v>59067.001256021002</v>
      </c>
      <c r="U19">
        <v>61597.531859624098</v>
      </c>
      <c r="V19">
        <v>74918.6818099948</v>
      </c>
      <c r="W19">
        <v>55863.927198318597</v>
      </c>
      <c r="X19">
        <v>67337.807688947199</v>
      </c>
      <c r="Y19">
        <v>53029.622435528603</v>
      </c>
      <c r="Z19">
        <v>84241.810744167393</v>
      </c>
      <c r="AA19">
        <v>85447.843095594304</v>
      </c>
      <c r="AB19">
        <v>57052.545131872103</v>
      </c>
      <c r="AC19">
        <v>55888.720561466696</v>
      </c>
      <c r="AD19">
        <v>62759.302620315902</v>
      </c>
      <c r="AE19">
        <v>60494.858991675297</v>
      </c>
    </row>
    <row r="20" spans="1:31" x14ac:dyDescent="0.3">
      <c r="A20" t="s">
        <v>36</v>
      </c>
      <c r="B20" t="s">
        <v>236</v>
      </c>
      <c r="C20" t="s">
        <v>200</v>
      </c>
      <c r="D20" t="s">
        <v>237</v>
      </c>
      <c r="E20" t="s">
        <v>201</v>
      </c>
      <c r="G20">
        <v>5964662.6740984004</v>
      </c>
      <c r="H20">
        <v>5400951.9123264197</v>
      </c>
      <c r="I20">
        <v>5430135.7357845698</v>
      </c>
      <c r="J20">
        <v>5427326.9616137696</v>
      </c>
      <c r="K20">
        <v>4962131.9230694296</v>
      </c>
      <c r="L20">
        <v>4657477.6240945403</v>
      </c>
      <c r="M20">
        <v>4008872.2412125799</v>
      </c>
      <c r="N20">
        <v>3660553.7831201302</v>
      </c>
      <c r="O20">
        <v>3041482.0080708899</v>
      </c>
      <c r="P20">
        <v>3132156.6190954498</v>
      </c>
      <c r="Q20">
        <v>2864739.04856373</v>
      </c>
      <c r="R20">
        <v>2900124.4856004198</v>
      </c>
      <c r="S20">
        <v>2829539.3242945299</v>
      </c>
      <c r="T20">
        <v>2772758.4231791999</v>
      </c>
      <c r="U20">
        <v>2557521.5654551</v>
      </c>
      <c r="V20">
        <v>2319075.26176409</v>
      </c>
      <c r="W20">
        <v>2272975.16410761</v>
      </c>
      <c r="X20">
        <v>2148866.76457443</v>
      </c>
      <c r="Y20">
        <v>2311711.1567554502</v>
      </c>
      <c r="Z20">
        <v>2499402.8905516798</v>
      </c>
      <c r="AA20">
        <v>2611546.3494943199</v>
      </c>
      <c r="AB20">
        <v>2570115.9268106301</v>
      </c>
      <c r="AC20">
        <v>2724959.2264814</v>
      </c>
      <c r="AD20">
        <v>2440183.0066023199</v>
      </c>
      <c r="AE20">
        <v>2350346.8789607901</v>
      </c>
    </row>
    <row r="21" spans="1:31" x14ac:dyDescent="0.3">
      <c r="A21" t="s">
        <v>36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36</v>
      </c>
      <c r="B22" t="s">
        <v>240</v>
      </c>
      <c r="C22" t="s">
        <v>200</v>
      </c>
      <c r="D22" t="s">
        <v>241</v>
      </c>
      <c r="E22" t="s">
        <v>201</v>
      </c>
      <c r="G22">
        <v>4491386.2871638397</v>
      </c>
      <c r="H22">
        <v>4252672.9863474797</v>
      </c>
      <c r="I22">
        <v>4532418.2576584499</v>
      </c>
      <c r="J22">
        <v>4415728.7410809202</v>
      </c>
      <c r="K22">
        <v>3835603.9061751501</v>
      </c>
      <c r="L22">
        <v>3633144.9093304402</v>
      </c>
      <c r="M22">
        <v>3448236.3262855601</v>
      </c>
      <c r="N22">
        <v>3076218.4616578799</v>
      </c>
      <c r="O22">
        <v>2489188.9945160202</v>
      </c>
      <c r="P22">
        <v>2154195.1040335898</v>
      </c>
      <c r="Q22">
        <v>1936680.61151199</v>
      </c>
      <c r="R22">
        <v>1613753.2059323101</v>
      </c>
      <c r="S22">
        <v>1598840.3592139201</v>
      </c>
      <c r="T22">
        <v>1814418.03332805</v>
      </c>
      <c r="U22">
        <v>1664971.37931878</v>
      </c>
      <c r="V22">
        <v>1774223.0308596001</v>
      </c>
      <c r="W22">
        <v>1866146.41873311</v>
      </c>
      <c r="X22">
        <v>2181814.5255433298</v>
      </c>
      <c r="Y22">
        <v>2088127.3536119401</v>
      </c>
      <c r="Z22">
        <v>2203062.66251222</v>
      </c>
      <c r="AA22">
        <v>2530493.2236659899</v>
      </c>
      <c r="AB22">
        <v>2335579.3188583599</v>
      </c>
      <c r="AC22">
        <v>2335951.8742459002</v>
      </c>
      <c r="AD22">
        <v>2485112.50196935</v>
      </c>
      <c r="AE22">
        <v>2870547.6134838299</v>
      </c>
    </row>
    <row r="23" spans="1:31" x14ac:dyDescent="0.3">
      <c r="A23" t="s">
        <v>36</v>
      </c>
      <c r="B23" t="s">
        <v>242</v>
      </c>
      <c r="C23" t="s">
        <v>200</v>
      </c>
      <c r="D23" t="s">
        <v>243</v>
      </c>
      <c r="E23" t="s">
        <v>201</v>
      </c>
      <c r="G23">
        <v>693547.88322888501</v>
      </c>
      <c r="H23">
        <v>668115.51900651003</v>
      </c>
      <c r="I23">
        <v>677702.16029161797</v>
      </c>
      <c r="J23">
        <v>522732.5515769</v>
      </c>
      <c r="K23">
        <v>536324.80599054298</v>
      </c>
      <c r="L23">
        <v>471023.74979183602</v>
      </c>
      <c r="M23">
        <v>470572.39731942798</v>
      </c>
      <c r="N23">
        <v>365121.00615138299</v>
      </c>
      <c r="O23">
        <v>380167.91875655699</v>
      </c>
      <c r="P23">
        <v>398473.23428211402</v>
      </c>
      <c r="Q23">
        <v>375958.49488098198</v>
      </c>
      <c r="R23">
        <v>505146.46361496102</v>
      </c>
      <c r="S23">
        <v>329757.82801158901</v>
      </c>
      <c r="T23">
        <v>326412.92014651</v>
      </c>
      <c r="U23">
        <v>327490.74008245399</v>
      </c>
      <c r="V23">
        <v>313964.96320226701</v>
      </c>
      <c r="W23">
        <v>265141.411833452</v>
      </c>
      <c r="X23">
        <v>367518.63367355103</v>
      </c>
      <c r="Y23">
        <v>316465.24179514399</v>
      </c>
      <c r="Z23">
        <v>353029.83965322602</v>
      </c>
      <c r="AA23">
        <v>387127.39783083001</v>
      </c>
      <c r="AB23">
        <v>472253.78860490501</v>
      </c>
      <c r="AC23">
        <v>432701.14307519898</v>
      </c>
      <c r="AD23">
        <v>407971.27508670598</v>
      </c>
      <c r="AE23">
        <v>459243.94134213601</v>
      </c>
    </row>
    <row r="24" spans="1:31" x14ac:dyDescent="0.3">
      <c r="A24" t="s">
        <v>36</v>
      </c>
      <c r="B24" t="s">
        <v>244</v>
      </c>
      <c r="C24" t="s">
        <v>200</v>
      </c>
      <c r="D24" t="s">
        <v>245</v>
      </c>
      <c r="E24" t="s">
        <v>201</v>
      </c>
      <c r="G24">
        <v>3276623.8856915599</v>
      </c>
      <c r="H24">
        <v>3513054.5989609999</v>
      </c>
      <c r="I24">
        <v>3517042.61896228</v>
      </c>
      <c r="J24">
        <v>3101947.2038777201</v>
      </c>
      <c r="K24">
        <v>3683743.2991547901</v>
      </c>
      <c r="L24">
        <v>2917009.7241189</v>
      </c>
      <c r="M24">
        <v>2731854.2799968398</v>
      </c>
      <c r="N24">
        <v>2520124.48974268</v>
      </c>
      <c r="O24">
        <v>2679018.4247412202</v>
      </c>
      <c r="P24">
        <v>2658948.4557507201</v>
      </c>
      <c r="Q24">
        <v>3041448.1207369398</v>
      </c>
      <c r="R24">
        <v>2771649.2042559399</v>
      </c>
      <c r="S24">
        <v>2569302.5926922802</v>
      </c>
      <c r="T24">
        <v>2718018.0519531998</v>
      </c>
      <c r="U24">
        <v>2313616.4509209702</v>
      </c>
      <c r="V24">
        <v>2583587.9338251101</v>
      </c>
      <c r="W24">
        <v>2678053.66992239</v>
      </c>
      <c r="X24">
        <v>3041848.94646715</v>
      </c>
      <c r="Y24">
        <v>2977765.1920973202</v>
      </c>
      <c r="Z24">
        <v>3508301.8919790802</v>
      </c>
      <c r="AA24">
        <v>3745355.9588163202</v>
      </c>
      <c r="AB24">
        <v>3654838.49957065</v>
      </c>
      <c r="AC24">
        <v>3364381.1226647301</v>
      </c>
      <c r="AD24">
        <v>3308091.7881879602</v>
      </c>
      <c r="AE24">
        <v>3231016.7509077499</v>
      </c>
    </row>
    <row r="25" spans="1:31" x14ac:dyDescent="0.3">
      <c r="A25" t="s">
        <v>36</v>
      </c>
      <c r="B25" t="s">
        <v>246</v>
      </c>
      <c r="C25" t="s">
        <v>200</v>
      </c>
      <c r="D25" t="s">
        <v>247</v>
      </c>
      <c r="E25" t="s">
        <v>201</v>
      </c>
      <c r="G25">
        <v>98803.773423427105</v>
      </c>
      <c r="H25">
        <v>117931.937244004</v>
      </c>
      <c r="I25">
        <v>55029.670351352201</v>
      </c>
      <c r="J25">
        <v>84282.287554296097</v>
      </c>
      <c r="K25">
        <v>126982.331416295</v>
      </c>
      <c r="L25">
        <v>113517.541316003</v>
      </c>
      <c r="M25">
        <v>85864.809542307397</v>
      </c>
      <c r="N25">
        <v>93349.941537512699</v>
      </c>
      <c r="O25">
        <v>116741.040067535</v>
      </c>
      <c r="P25">
        <v>114063.35288753999</v>
      </c>
      <c r="Q25">
        <v>109338.536541225</v>
      </c>
      <c r="R25">
        <v>60006.290388414003</v>
      </c>
      <c r="S25">
        <v>79667.000418145297</v>
      </c>
      <c r="T25">
        <v>40966.142300694999</v>
      </c>
      <c r="U25">
        <v>8662.0557997004998</v>
      </c>
      <c r="V25">
        <v>3889.3779565260102</v>
      </c>
      <c r="W25">
        <v>2325.8927839426101</v>
      </c>
      <c r="X25">
        <v>5414.3576240776001</v>
      </c>
      <c r="Y25">
        <v>7018.3464441530105</v>
      </c>
      <c r="Z25">
        <v>7681.4352897024601</v>
      </c>
      <c r="AA25">
        <v>6479.0824871181103</v>
      </c>
      <c r="AB25">
        <v>7701.8123771778</v>
      </c>
      <c r="AC25">
        <v>5694.4486487957101</v>
      </c>
      <c r="AD25">
        <v>19263.1985934449</v>
      </c>
      <c r="AE25">
        <v>11096.245397478</v>
      </c>
    </row>
    <row r="26" spans="1:31" x14ac:dyDescent="0.3">
      <c r="A26" t="s">
        <v>36</v>
      </c>
      <c r="B26" t="s">
        <v>248</v>
      </c>
      <c r="C26" t="s">
        <v>200</v>
      </c>
      <c r="D26" t="s">
        <v>249</v>
      </c>
      <c r="E26" t="s">
        <v>201</v>
      </c>
      <c r="G26">
        <v>1932735.74553778</v>
      </c>
      <c r="H26">
        <v>2217431.1729319301</v>
      </c>
      <c r="I26">
        <v>2035258.72944286</v>
      </c>
      <c r="J26">
        <v>1663435.87350793</v>
      </c>
      <c r="K26">
        <v>1758290.6325546601</v>
      </c>
      <c r="L26">
        <v>1348930.7710231999</v>
      </c>
      <c r="M26">
        <v>1342274.6980536401</v>
      </c>
      <c r="N26">
        <v>1162622.71691719</v>
      </c>
      <c r="O26">
        <v>1138144.04827765</v>
      </c>
      <c r="P26">
        <v>1157677.1421453201</v>
      </c>
      <c r="Q26">
        <v>1396350.81748482</v>
      </c>
      <c r="R26">
        <v>1339033.6658157001</v>
      </c>
      <c r="S26">
        <v>1292944.0834069101</v>
      </c>
      <c r="T26">
        <v>1362902.5476592099</v>
      </c>
      <c r="U26">
        <v>1103885.9318470201</v>
      </c>
      <c r="V26">
        <v>1198926.2825744101</v>
      </c>
      <c r="W26">
        <v>1209086.8087523</v>
      </c>
      <c r="X26">
        <v>1331024.0610605399</v>
      </c>
      <c r="Y26">
        <v>1284275.95358976</v>
      </c>
      <c r="Z26">
        <v>1520393.85569485</v>
      </c>
      <c r="AA26">
        <v>1568258.1879499501</v>
      </c>
      <c r="AB26">
        <v>1595001.40434231</v>
      </c>
      <c r="AC26">
        <v>1350813.4716616101</v>
      </c>
      <c r="AD26">
        <v>1245011.1491630501</v>
      </c>
      <c r="AE26">
        <v>1291029.3322004001</v>
      </c>
    </row>
    <row r="27" spans="1:31" x14ac:dyDescent="0.3">
      <c r="A27" t="s">
        <v>36</v>
      </c>
      <c r="B27" t="s">
        <v>250</v>
      </c>
      <c r="C27" t="s">
        <v>200</v>
      </c>
      <c r="D27" t="s">
        <v>251</v>
      </c>
      <c r="E27" t="s">
        <v>201</v>
      </c>
      <c r="G27">
        <v>1245084.3667303501</v>
      </c>
      <c r="H27">
        <v>1177691.4887850699</v>
      </c>
      <c r="I27">
        <v>1426754.21916806</v>
      </c>
      <c r="J27">
        <v>1354229.0428154899</v>
      </c>
      <c r="K27">
        <v>1798470.33518383</v>
      </c>
      <c r="L27">
        <v>1454561.4117796901</v>
      </c>
      <c r="M27">
        <v>1303714.77240089</v>
      </c>
      <c r="N27">
        <v>1264151.8312879801</v>
      </c>
      <c r="O27">
        <v>1424133.3363960299</v>
      </c>
      <c r="P27">
        <v>1387207.9607178599</v>
      </c>
      <c r="Q27">
        <v>1535758.7667109</v>
      </c>
      <c r="R27">
        <v>1372609.2480518201</v>
      </c>
      <c r="S27">
        <v>1196691.50886723</v>
      </c>
      <c r="T27">
        <v>1314149.36199329</v>
      </c>
      <c r="U27">
        <v>1201068.4632742601</v>
      </c>
      <c r="V27">
        <v>1380772.2732941699</v>
      </c>
      <c r="W27">
        <v>1466640.96838615</v>
      </c>
      <c r="X27">
        <v>1705410.5277825301</v>
      </c>
      <c r="Y27">
        <v>1686470.8920634</v>
      </c>
      <c r="Z27">
        <v>1980226.6009945299</v>
      </c>
      <c r="AA27">
        <v>2170618.6883792598</v>
      </c>
      <c r="AB27">
        <v>2052135.28285116</v>
      </c>
      <c r="AC27">
        <v>2007873.2023543201</v>
      </c>
      <c r="AD27">
        <v>2043817.4404314701</v>
      </c>
      <c r="AE27">
        <v>1928891.1733098701</v>
      </c>
    </row>
    <row r="28" spans="1:31" x14ac:dyDescent="0.3">
      <c r="A28" t="s">
        <v>36</v>
      </c>
      <c r="B28" t="s">
        <v>252</v>
      </c>
      <c r="C28" t="s">
        <v>200</v>
      </c>
      <c r="D28" t="s">
        <v>253</v>
      </c>
      <c r="E28" t="s">
        <v>201</v>
      </c>
      <c r="G28">
        <v>6517617.2414147798</v>
      </c>
      <c r="H28">
        <v>6131395.7892181501</v>
      </c>
      <c r="I28">
        <v>5304283.6921799704</v>
      </c>
      <c r="J28">
        <v>5397320.0424762303</v>
      </c>
      <c r="K28">
        <v>4661994.4334436702</v>
      </c>
      <c r="L28">
        <v>4665757.6327007199</v>
      </c>
      <c r="M28">
        <v>4461387.9454789804</v>
      </c>
      <c r="N28">
        <v>4590968.9801239101</v>
      </c>
      <c r="O28">
        <v>4104120.7781969998</v>
      </c>
      <c r="P28">
        <v>3131165.19016913</v>
      </c>
      <c r="Q28">
        <v>3221544.7564798999</v>
      </c>
      <c r="R28">
        <v>3468931.5567213399</v>
      </c>
      <c r="S28">
        <v>3331553.57606086</v>
      </c>
      <c r="T28">
        <v>3691302.0596836</v>
      </c>
      <c r="U28">
        <v>3271817.8769974099</v>
      </c>
      <c r="V28">
        <v>3363677.4219640899</v>
      </c>
      <c r="W28">
        <v>3422521.0102443201</v>
      </c>
      <c r="X28">
        <v>3538857.4009668501</v>
      </c>
      <c r="Y28">
        <v>3638338.2586649298</v>
      </c>
      <c r="Z28">
        <v>3922113.9603192401</v>
      </c>
      <c r="AA28">
        <v>4288919.2212304603</v>
      </c>
      <c r="AB28">
        <v>4516485.2289548796</v>
      </c>
      <c r="AC28">
        <v>4976099.2275596801</v>
      </c>
      <c r="AD28">
        <v>4965812.5145457303</v>
      </c>
      <c r="AE28">
        <v>5295743.8753202697</v>
      </c>
    </row>
    <row r="29" spans="1:31" x14ac:dyDescent="0.3">
      <c r="A29" t="s">
        <v>36</v>
      </c>
      <c r="B29" t="s">
        <v>254</v>
      </c>
      <c r="C29" t="s">
        <v>200</v>
      </c>
      <c r="D29" t="s">
        <v>255</v>
      </c>
      <c r="E29" t="s">
        <v>201</v>
      </c>
      <c r="G29">
        <v>2759387.4013826698</v>
      </c>
      <c r="H29">
        <v>2971735.9207657799</v>
      </c>
      <c r="I29">
        <v>1969984.0442705899</v>
      </c>
      <c r="J29">
        <v>1764106.0986327699</v>
      </c>
      <c r="K29">
        <v>1740127.3205222001</v>
      </c>
      <c r="L29">
        <v>1580124.2466016901</v>
      </c>
      <c r="M29">
        <v>1721466.73939574</v>
      </c>
      <c r="N29">
        <v>1793814.4008561501</v>
      </c>
      <c r="O29">
        <v>1666025.20374399</v>
      </c>
      <c r="P29">
        <v>1422144.4267547501</v>
      </c>
      <c r="Q29">
        <v>1375065.1235345199</v>
      </c>
      <c r="R29">
        <v>1297247.3249854799</v>
      </c>
      <c r="S29">
        <v>1266444.0062406899</v>
      </c>
      <c r="T29">
        <v>1257103.3270533001</v>
      </c>
      <c r="U29">
        <v>1373739.5805212399</v>
      </c>
      <c r="V29">
        <v>1549628.5375796601</v>
      </c>
      <c r="W29">
        <v>1459015.79896255</v>
      </c>
      <c r="X29">
        <v>1749383.1713084499</v>
      </c>
      <c r="Y29">
        <v>1583751.67636367</v>
      </c>
      <c r="Z29">
        <v>1839119.7604054001</v>
      </c>
      <c r="AA29">
        <v>2056143.3596250899</v>
      </c>
      <c r="AB29">
        <v>2000636.4080171201</v>
      </c>
      <c r="AC29">
        <v>2227217.62164432</v>
      </c>
      <c r="AD29">
        <v>2556211.5779376598</v>
      </c>
      <c r="AE29">
        <v>2631936.06240104</v>
      </c>
    </row>
    <row r="30" spans="1:31" x14ac:dyDescent="0.3">
      <c r="A30" t="s">
        <v>36</v>
      </c>
      <c r="B30" t="s">
        <v>256</v>
      </c>
      <c r="C30" t="s">
        <v>200</v>
      </c>
      <c r="D30" t="s">
        <v>257</v>
      </c>
      <c r="E30" t="s">
        <v>201</v>
      </c>
      <c r="G30">
        <v>616133.32769348705</v>
      </c>
      <c r="H30">
        <v>391942.60576746502</v>
      </c>
      <c r="I30">
        <v>513380.193335385</v>
      </c>
      <c r="J30">
        <v>417578.59064534202</v>
      </c>
      <c r="K30">
        <v>363975.307869173</v>
      </c>
      <c r="L30">
        <v>457445.52997515001</v>
      </c>
      <c r="M30">
        <v>584171.00917956396</v>
      </c>
      <c r="N30">
        <v>554338.21894089098</v>
      </c>
      <c r="O30">
        <v>449144.25516007299</v>
      </c>
      <c r="P30">
        <v>147287.94040536901</v>
      </c>
      <c r="Q30">
        <v>159210.23612287201</v>
      </c>
      <c r="R30">
        <v>110539.509627905</v>
      </c>
      <c r="S30">
        <v>209354.96388537</v>
      </c>
      <c r="T30">
        <v>295705.27820612601</v>
      </c>
      <c r="U30">
        <v>145437.58524636499</v>
      </c>
      <c r="V30">
        <v>187640.52798730199</v>
      </c>
      <c r="W30">
        <v>156831.13518353499</v>
      </c>
      <c r="X30">
        <v>191062.089967868</v>
      </c>
      <c r="Y30">
        <v>161990.86973294101</v>
      </c>
      <c r="Z30">
        <v>205059.916354941</v>
      </c>
      <c r="AA30">
        <v>332304.87220480101</v>
      </c>
      <c r="AB30">
        <v>384248.92853569897</v>
      </c>
      <c r="AC30">
        <v>358126.93701068102</v>
      </c>
      <c r="AD30">
        <v>254391.801281325</v>
      </c>
      <c r="AE30">
        <v>239837.04957763699</v>
      </c>
    </row>
    <row r="31" spans="1:31" x14ac:dyDescent="0.3">
      <c r="A31" t="s">
        <v>36</v>
      </c>
      <c r="B31" t="s">
        <v>258</v>
      </c>
      <c r="C31" t="s">
        <v>200</v>
      </c>
      <c r="D31" t="s">
        <v>259</v>
      </c>
      <c r="E31" t="s">
        <v>201</v>
      </c>
      <c r="G31">
        <v>202929.61367927701</v>
      </c>
      <c r="H31">
        <v>343399.25457235402</v>
      </c>
      <c r="I31">
        <v>228309.902166502</v>
      </c>
      <c r="J31">
        <v>132137.711400022</v>
      </c>
      <c r="K31">
        <v>157837.35123704799</v>
      </c>
      <c r="L31">
        <v>135186.70895245299</v>
      </c>
      <c r="M31">
        <v>122913.811002863</v>
      </c>
      <c r="N31">
        <v>150231.55350378799</v>
      </c>
      <c r="O31">
        <v>155114.330343529</v>
      </c>
      <c r="P31">
        <v>133658.36210172399</v>
      </c>
      <c r="Q31">
        <v>164039.42790561999</v>
      </c>
      <c r="R31">
        <v>209419.737431168</v>
      </c>
      <c r="S31">
        <v>424920.83078384202</v>
      </c>
      <c r="T31">
        <v>397317.98047225398</v>
      </c>
      <c r="U31">
        <v>228170.98771286799</v>
      </c>
      <c r="V31">
        <v>132419.783776689</v>
      </c>
      <c r="W31">
        <v>193332.97678145801</v>
      </c>
      <c r="X31">
        <v>249417.13607168201</v>
      </c>
      <c r="Y31">
        <v>199382.21309012899</v>
      </c>
      <c r="Z31">
        <v>201355.00338056</v>
      </c>
      <c r="AA31">
        <v>277004.81613248802</v>
      </c>
      <c r="AB31">
        <v>362350.79487629601</v>
      </c>
      <c r="AC31">
        <v>326998.97687066899</v>
      </c>
      <c r="AD31">
        <v>282843.97993905999</v>
      </c>
      <c r="AE31">
        <v>608989.08685148705</v>
      </c>
    </row>
    <row r="32" spans="1:31" x14ac:dyDescent="0.3">
      <c r="A32" t="s">
        <v>36</v>
      </c>
      <c r="B32" t="s">
        <v>260</v>
      </c>
      <c r="C32" t="s">
        <v>200</v>
      </c>
      <c r="D32" t="s">
        <v>261</v>
      </c>
      <c r="E32" t="s">
        <v>201</v>
      </c>
      <c r="G32">
        <v>2598972.0435792799</v>
      </c>
      <c r="H32">
        <v>1981959.69965251</v>
      </c>
      <c r="I32">
        <v>2234142.3365439</v>
      </c>
      <c r="J32">
        <v>2591822.0116872299</v>
      </c>
      <c r="K32">
        <v>2067587.9465268301</v>
      </c>
      <c r="L32">
        <v>2060631.46258057</v>
      </c>
      <c r="M32">
        <v>1716965.4366585</v>
      </c>
      <c r="N32">
        <v>1917635.02639512</v>
      </c>
      <c r="O32">
        <v>1702895.41825883</v>
      </c>
      <c r="P32">
        <v>1287533.0109532899</v>
      </c>
      <c r="Q32">
        <v>1230550.9422458201</v>
      </c>
      <c r="R32">
        <v>1241847.8340652999</v>
      </c>
      <c r="S32">
        <v>1387317.3896735299</v>
      </c>
      <c r="T32">
        <v>1695280.67650652</v>
      </c>
      <c r="U32">
        <v>1486204.01720391</v>
      </c>
      <c r="V32">
        <v>1475956.12607514</v>
      </c>
      <c r="W32">
        <v>1551803.7484717299</v>
      </c>
      <c r="X32">
        <v>1322846.1824871399</v>
      </c>
      <c r="Y32">
        <v>1664682.2351661101</v>
      </c>
      <c r="Z32">
        <v>1617839.58444033</v>
      </c>
      <c r="AA32">
        <v>1572034.78974107</v>
      </c>
      <c r="AB32">
        <v>1726542.6464915001</v>
      </c>
      <c r="AC32">
        <v>2043141.6518552499</v>
      </c>
      <c r="AD32">
        <v>1859642.5404047801</v>
      </c>
      <c r="AE32">
        <v>1804848.5837832</v>
      </c>
    </row>
    <row r="33" spans="1:31" x14ac:dyDescent="0.3">
      <c r="A33" t="s">
        <v>36</v>
      </c>
      <c r="B33" t="s">
        <v>262</v>
      </c>
      <c r="C33" t="s">
        <v>200</v>
      </c>
      <c r="D33" t="s">
        <v>263</v>
      </c>
      <c r="E33" t="s">
        <v>201</v>
      </c>
      <c r="G33">
        <v>340194.855080062</v>
      </c>
      <c r="H33">
        <v>442358.30846004101</v>
      </c>
      <c r="I33">
        <v>358467.21586359298</v>
      </c>
      <c r="J33">
        <v>491675.63011087</v>
      </c>
      <c r="K33">
        <v>332466.50728841103</v>
      </c>
      <c r="L33">
        <v>432369.68459085398</v>
      </c>
      <c r="M33">
        <v>315870.94924231002</v>
      </c>
      <c r="N33">
        <v>174949.78042796301</v>
      </c>
      <c r="O33">
        <v>130941.57069058</v>
      </c>
      <c r="P33">
        <v>140541.44995400001</v>
      </c>
      <c r="Q33">
        <v>292679.02667106502</v>
      </c>
      <c r="R33">
        <v>609877.15061148501</v>
      </c>
      <c r="S33">
        <v>43516.385477420401</v>
      </c>
      <c r="T33">
        <v>45894.797445393597</v>
      </c>
      <c r="U33">
        <v>38265.706313025301</v>
      </c>
      <c r="V33">
        <v>18032.4465452931</v>
      </c>
      <c r="W33">
        <v>61537.3508450476</v>
      </c>
      <c r="X33">
        <v>26148.8211317065</v>
      </c>
      <c r="Y33">
        <v>28531.2643120865</v>
      </c>
      <c r="Z33">
        <v>58739.695738012801</v>
      </c>
      <c r="AA33">
        <v>51431.383527015401</v>
      </c>
      <c r="AB33">
        <v>42706.451034262602</v>
      </c>
      <c r="AC33">
        <v>20614.040178761799</v>
      </c>
      <c r="AD33">
        <v>12722.614982904999</v>
      </c>
      <c r="AE33">
        <v>10133.092706908201</v>
      </c>
    </row>
    <row r="34" spans="1:31" x14ac:dyDescent="0.3">
      <c r="A34" t="s">
        <v>36</v>
      </c>
      <c r="B34" t="s">
        <v>264</v>
      </c>
      <c r="C34" t="s">
        <v>200</v>
      </c>
      <c r="D34" t="s">
        <v>265</v>
      </c>
      <c r="E34" t="s">
        <v>201</v>
      </c>
      <c r="G34">
        <v>1295347.05622327</v>
      </c>
      <c r="H34">
        <v>1177017.4532218301</v>
      </c>
      <c r="I34">
        <v>1000430.9238491</v>
      </c>
      <c r="J34">
        <v>990214.19368989405</v>
      </c>
      <c r="K34">
        <v>973068.33799072099</v>
      </c>
      <c r="L34">
        <v>953613.29658641003</v>
      </c>
      <c r="M34">
        <v>799077.77803220705</v>
      </c>
      <c r="N34">
        <v>635468.93394714</v>
      </c>
      <c r="O34">
        <v>709722.52146052895</v>
      </c>
      <c r="P34">
        <v>616450.60814942501</v>
      </c>
      <c r="Q34">
        <v>1310103.98175515</v>
      </c>
      <c r="R34">
        <v>1285279.1492059401</v>
      </c>
      <c r="S34">
        <v>914496.73399891402</v>
      </c>
      <c r="T34">
        <v>679273.56296881998</v>
      </c>
      <c r="U34">
        <v>572548.48072415602</v>
      </c>
      <c r="V34">
        <v>597462.19713679096</v>
      </c>
      <c r="W34">
        <v>710652.29434883106</v>
      </c>
      <c r="X34">
        <v>504854.01556187798</v>
      </c>
      <c r="Y34">
        <v>642823.04850631498</v>
      </c>
      <c r="Z34">
        <v>701625.32843348803</v>
      </c>
      <c r="AA34">
        <v>594976.04149189405</v>
      </c>
      <c r="AB34">
        <v>639231.45090239705</v>
      </c>
      <c r="AC34">
        <v>640477.93972378399</v>
      </c>
      <c r="AD34">
        <v>536743.38789114403</v>
      </c>
      <c r="AE34">
        <v>447002.37478663097</v>
      </c>
    </row>
    <row r="35" spans="1:31" x14ac:dyDescent="0.3">
      <c r="A35" t="s">
        <v>36</v>
      </c>
      <c r="B35" t="s">
        <v>266</v>
      </c>
      <c r="C35" t="s">
        <v>200</v>
      </c>
      <c r="D35" t="s">
        <v>267</v>
      </c>
      <c r="E35" t="s">
        <v>201</v>
      </c>
      <c r="G35">
        <v>2166728.5555044999</v>
      </c>
      <c r="H35">
        <v>2325422.20020627</v>
      </c>
      <c r="I35">
        <v>2782145.2907441901</v>
      </c>
      <c r="J35">
        <v>2297608.8243398699</v>
      </c>
      <c r="K35">
        <v>2991013.03282231</v>
      </c>
      <c r="L35">
        <v>2425265.45254537</v>
      </c>
      <c r="M35">
        <v>2123701.7254887801</v>
      </c>
      <c r="N35">
        <v>1969759.9663223501</v>
      </c>
      <c r="O35">
        <v>1809819.87484664</v>
      </c>
      <c r="P35">
        <v>1536077.8435108999</v>
      </c>
      <c r="Q35">
        <v>1587222.7160141701</v>
      </c>
      <c r="R35">
        <v>1366130.0114740999</v>
      </c>
      <c r="S35">
        <v>1199799.04500403</v>
      </c>
      <c r="T35">
        <v>1477144.6190714601</v>
      </c>
      <c r="U35">
        <v>1255569.25477161</v>
      </c>
      <c r="V35">
        <v>1351514.3390659699</v>
      </c>
      <c r="W35">
        <v>1092279.4253296701</v>
      </c>
      <c r="X35">
        <v>1160633.24261931</v>
      </c>
      <c r="Y35">
        <v>954226.610346601</v>
      </c>
      <c r="Z35">
        <v>1001783.52842951</v>
      </c>
      <c r="AA35">
        <v>1095764.7511162399</v>
      </c>
      <c r="AB35">
        <v>1031927.8892232</v>
      </c>
      <c r="AC35">
        <v>1127215.8437469399</v>
      </c>
      <c r="AD35">
        <v>1077808.6353311001</v>
      </c>
      <c r="AE35">
        <v>1060969.7591436701</v>
      </c>
    </row>
    <row r="36" spans="1:31" x14ac:dyDescent="0.3">
      <c r="A36" t="s">
        <v>36</v>
      </c>
      <c r="B36" t="s">
        <v>268</v>
      </c>
      <c r="C36" t="s">
        <v>200</v>
      </c>
      <c r="D36" t="s">
        <v>269</v>
      </c>
      <c r="E36" t="s">
        <v>201</v>
      </c>
      <c r="G36">
        <v>424844.58350372699</v>
      </c>
      <c r="H36">
        <v>329796.64515465399</v>
      </c>
      <c r="I36">
        <v>298672.53367569298</v>
      </c>
      <c r="J36">
        <v>277324.14566258999</v>
      </c>
      <c r="K36">
        <v>261674.059160312</v>
      </c>
      <c r="L36">
        <v>259297.658729366</v>
      </c>
      <c r="M36">
        <v>246230.07701541801</v>
      </c>
      <c r="N36">
        <v>398650.70919205202</v>
      </c>
      <c r="O36">
        <v>286162.29537576</v>
      </c>
      <c r="P36">
        <v>308047.57096649997</v>
      </c>
      <c r="Q36">
        <v>310518.48218097602</v>
      </c>
      <c r="R36">
        <v>249545.644689521</v>
      </c>
      <c r="S36">
        <v>190575.59428016999</v>
      </c>
      <c r="T36">
        <v>271221.97025465802</v>
      </c>
      <c r="U36">
        <v>253131.62724793801</v>
      </c>
      <c r="V36">
        <v>265377.500535723</v>
      </c>
      <c r="W36">
        <v>159554.80189536099</v>
      </c>
      <c r="X36">
        <v>200645.14301082399</v>
      </c>
      <c r="Y36">
        <v>170361.97051010001</v>
      </c>
      <c r="Z36">
        <v>165185.81870621501</v>
      </c>
      <c r="AA36">
        <v>167980.23314132399</v>
      </c>
      <c r="AB36">
        <v>166877.31381877599</v>
      </c>
      <c r="AC36">
        <v>181417.16020935701</v>
      </c>
      <c r="AD36">
        <v>262135.44508425999</v>
      </c>
      <c r="AE36">
        <v>159258.26259960199</v>
      </c>
    </row>
    <row r="37" spans="1:31" x14ac:dyDescent="0.3">
      <c r="A37" t="s">
        <v>36</v>
      </c>
      <c r="B37" t="s">
        <v>270</v>
      </c>
      <c r="C37" t="s">
        <v>200</v>
      </c>
      <c r="D37" t="s">
        <v>271</v>
      </c>
      <c r="E37" t="s">
        <v>201</v>
      </c>
      <c r="G37">
        <v>1623632.94288755</v>
      </c>
      <c r="H37">
        <v>1884385.5243466799</v>
      </c>
      <c r="I37">
        <v>2362506.76371729</v>
      </c>
      <c r="J37">
        <v>1933815.32888164</v>
      </c>
      <c r="K37">
        <v>2608013.19566976</v>
      </c>
      <c r="L37">
        <v>2030947.15219753</v>
      </c>
      <c r="M37">
        <v>1705055.9986463699</v>
      </c>
      <c r="N37">
        <v>1371491.08988031</v>
      </c>
      <c r="O37">
        <v>1253155.3458827799</v>
      </c>
      <c r="P37">
        <v>1044564.83827877</v>
      </c>
      <c r="Q37">
        <v>1125410.7015933399</v>
      </c>
      <c r="R37">
        <v>1038477.06447032</v>
      </c>
      <c r="S37">
        <v>928585.38739145698</v>
      </c>
      <c r="T37">
        <v>1147020.69174387</v>
      </c>
      <c r="U37">
        <v>931062.78218047298</v>
      </c>
      <c r="V37">
        <v>1033648.46762176</v>
      </c>
      <c r="W37">
        <v>901322.431490193</v>
      </c>
      <c r="X37">
        <v>920734.71057530202</v>
      </c>
      <c r="Y37">
        <v>740804.66686146602</v>
      </c>
      <c r="Z37">
        <v>768212.75627415802</v>
      </c>
      <c r="AA37">
        <v>875647.01726774604</v>
      </c>
      <c r="AB37">
        <v>818609.05921945698</v>
      </c>
      <c r="AC37">
        <v>830136.82509717694</v>
      </c>
      <c r="AD37">
        <v>748695.43374148605</v>
      </c>
      <c r="AE37">
        <v>846454.31403813197</v>
      </c>
    </row>
    <row r="38" spans="1:31" x14ac:dyDescent="0.3">
      <c r="A38" t="s">
        <v>36</v>
      </c>
      <c r="B38" t="s">
        <v>272</v>
      </c>
      <c r="C38" t="s">
        <v>200</v>
      </c>
      <c r="D38" t="s">
        <v>273</v>
      </c>
      <c r="E38" t="s">
        <v>201</v>
      </c>
      <c r="G38">
        <v>118251.029113226</v>
      </c>
      <c r="H38">
        <v>111240.030704944</v>
      </c>
      <c r="I38">
        <v>120965.993351205</v>
      </c>
      <c r="J38">
        <v>86469.349795637594</v>
      </c>
      <c r="K38">
        <v>121325.777992235</v>
      </c>
      <c r="L38">
        <v>135020.64161848</v>
      </c>
      <c r="M38">
        <v>172415.64982699099</v>
      </c>
      <c r="N38">
        <v>199618.16724998399</v>
      </c>
      <c r="O38">
        <v>270502.23358809698</v>
      </c>
      <c r="P38">
        <v>183465.43426563</v>
      </c>
      <c r="Q38">
        <v>151293.53223985399</v>
      </c>
      <c r="R38">
        <v>78107.3023142522</v>
      </c>
      <c r="S38">
        <v>80638.063332403603</v>
      </c>
      <c r="T38">
        <v>58901.957072932899</v>
      </c>
      <c r="U38">
        <v>71374.845343202498</v>
      </c>
      <c r="V38">
        <v>52488.370908482197</v>
      </c>
      <c r="W38">
        <v>31402.1919441137</v>
      </c>
      <c r="X38">
        <v>39253.389033185398</v>
      </c>
      <c r="Y38">
        <v>43059.972975035402</v>
      </c>
      <c r="Z38">
        <v>68384.953449134104</v>
      </c>
      <c r="AA38">
        <v>52137.5007071687</v>
      </c>
      <c r="AB38">
        <v>46441.516184972403</v>
      </c>
      <c r="AC38">
        <v>115661.858440403</v>
      </c>
      <c r="AD38">
        <v>66977.756505348501</v>
      </c>
      <c r="AE38">
        <v>55257.182505940102</v>
      </c>
    </row>
    <row r="39" spans="1:31" x14ac:dyDescent="0.3">
      <c r="A39" t="s">
        <v>36</v>
      </c>
      <c r="B39" t="s">
        <v>274</v>
      </c>
      <c r="C39" t="s">
        <v>200</v>
      </c>
      <c r="D39" t="s">
        <v>275</v>
      </c>
      <c r="E39" t="s">
        <v>201</v>
      </c>
      <c r="G39">
        <v>124290.71444345301</v>
      </c>
      <c r="H39">
        <v>105378.869694261</v>
      </c>
      <c r="I39">
        <v>117950.79987155199</v>
      </c>
      <c r="J39">
        <v>73365.431951544102</v>
      </c>
      <c r="K39">
        <v>69087.930323043198</v>
      </c>
      <c r="L39">
        <v>74794.318871560099</v>
      </c>
      <c r="M39">
        <v>75384.1860263696</v>
      </c>
      <c r="N39">
        <v>85541.108000945504</v>
      </c>
      <c r="O39">
        <v>70831.776163293805</v>
      </c>
      <c r="P39">
        <v>63055.58971095</v>
      </c>
      <c r="Q39">
        <v>82791.258675757796</v>
      </c>
      <c r="R39">
        <v>93473.067218090902</v>
      </c>
      <c r="S39">
        <v>102687.64649340299</v>
      </c>
      <c r="T39">
        <v>133069.23324389299</v>
      </c>
      <c r="U39">
        <v>109821.81958515701</v>
      </c>
      <c r="V39">
        <v>116357.676775502</v>
      </c>
      <c r="W39">
        <v>131588.55416341199</v>
      </c>
      <c r="X39">
        <v>146681.268057651</v>
      </c>
      <c r="Y39">
        <v>168174.843540756</v>
      </c>
      <c r="Z39">
        <v>175383.92610407399</v>
      </c>
      <c r="AA39">
        <v>186596.07821299499</v>
      </c>
      <c r="AB39">
        <v>190932.042626362</v>
      </c>
      <c r="AC39">
        <v>188690.37303759801</v>
      </c>
      <c r="AD39">
        <v>158399.02074870199</v>
      </c>
      <c r="AE39">
        <v>160003.25762622</v>
      </c>
    </row>
    <row r="40" spans="1:31" x14ac:dyDescent="0.3">
      <c r="A40" t="s">
        <v>36</v>
      </c>
      <c r="B40" t="s">
        <v>276</v>
      </c>
      <c r="C40" t="s">
        <v>200</v>
      </c>
      <c r="D40" t="s">
        <v>277</v>
      </c>
      <c r="E40" t="s">
        <v>201</v>
      </c>
      <c r="G40">
        <v>5295905.7474801596</v>
      </c>
      <c r="H40">
        <v>4770058.2554824296</v>
      </c>
      <c r="I40">
        <v>4728578.70826123</v>
      </c>
      <c r="J40">
        <v>4353614.3726427704</v>
      </c>
      <c r="K40">
        <v>4452608.4403714901</v>
      </c>
      <c r="L40">
        <v>4172369.130324</v>
      </c>
      <c r="M40">
        <v>3756995.23477695</v>
      </c>
      <c r="N40">
        <v>3170438.2077403101</v>
      </c>
      <c r="O40">
        <v>2941195.1589963702</v>
      </c>
      <c r="P40">
        <v>4247413.3764460096</v>
      </c>
      <c r="Q40">
        <v>3537507.5414284598</v>
      </c>
      <c r="R40">
        <v>3028917.2778026401</v>
      </c>
      <c r="S40">
        <v>3063671.8681600401</v>
      </c>
      <c r="T40">
        <v>3051510.3608247801</v>
      </c>
      <c r="U40">
        <v>3108934.2802973599</v>
      </c>
      <c r="V40">
        <v>2539416.5234990302</v>
      </c>
      <c r="W40">
        <v>2573544.7914878102</v>
      </c>
      <c r="X40">
        <v>2939828.6898506698</v>
      </c>
      <c r="Y40">
        <v>3831759.3204601202</v>
      </c>
      <c r="Z40">
        <v>4313993.3782126298</v>
      </c>
      <c r="AA40">
        <v>3997137.8626975301</v>
      </c>
      <c r="AB40">
        <v>3868133.8200784</v>
      </c>
      <c r="AC40">
        <v>5028634.1442533704</v>
      </c>
      <c r="AD40">
        <v>5518653.7486806996</v>
      </c>
      <c r="AE40">
        <v>5836822.0604677601</v>
      </c>
    </row>
    <row r="41" spans="1:31" x14ac:dyDescent="0.3">
      <c r="A41" t="s">
        <v>36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36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36</v>
      </c>
      <c r="B43" t="s">
        <v>282</v>
      </c>
      <c r="C43" t="s">
        <v>200</v>
      </c>
      <c r="D43" t="s">
        <v>283</v>
      </c>
      <c r="E43" t="s">
        <v>201</v>
      </c>
      <c r="G43">
        <v>229628.939231806</v>
      </c>
      <c r="H43">
        <v>322323.570995724</v>
      </c>
      <c r="I43">
        <v>266602.70820849697</v>
      </c>
      <c r="J43">
        <v>154096.60678023001</v>
      </c>
      <c r="K43">
        <v>147728.45652159999</v>
      </c>
      <c r="L43">
        <v>220444.477394096</v>
      </c>
      <c r="M43">
        <v>275987.380591491</v>
      </c>
      <c r="N43">
        <v>319518.11582272698</v>
      </c>
      <c r="O43">
        <v>310961.53707900102</v>
      </c>
      <c r="P43">
        <v>332467.484821908</v>
      </c>
      <c r="Q43">
        <v>564234.35081903299</v>
      </c>
      <c r="R43">
        <v>441102.51278291002</v>
      </c>
      <c r="S43">
        <v>361038.04483705497</v>
      </c>
      <c r="T43">
        <v>456703.874064976</v>
      </c>
      <c r="U43">
        <v>453292.40620225098</v>
      </c>
      <c r="V43">
        <v>587980.45013531204</v>
      </c>
      <c r="W43">
        <v>585938.95699911797</v>
      </c>
      <c r="X43">
        <v>768431.04950338404</v>
      </c>
      <c r="Y43">
        <v>669702.77692351001</v>
      </c>
      <c r="Z43">
        <v>907658.68888833304</v>
      </c>
      <c r="AA43">
        <v>1184701.27163291</v>
      </c>
      <c r="AB43">
        <v>1329543.3954251599</v>
      </c>
      <c r="AC43">
        <v>1389606.09882623</v>
      </c>
      <c r="AD43">
        <v>1371682.48294972</v>
      </c>
      <c r="AE43">
        <v>1144674.79854987</v>
      </c>
    </row>
    <row r="44" spans="1:31" x14ac:dyDescent="0.3">
      <c r="A44" t="s">
        <v>36</v>
      </c>
      <c r="B44" t="s">
        <v>284</v>
      </c>
      <c r="C44" t="s">
        <v>200</v>
      </c>
      <c r="D44" t="s">
        <v>285</v>
      </c>
      <c r="E44" t="s">
        <v>201</v>
      </c>
      <c r="G44">
        <v>32091286.941319901</v>
      </c>
      <c r="H44">
        <v>31853994.561213601</v>
      </c>
      <c r="I44">
        <v>32443538.003231298</v>
      </c>
      <c r="J44">
        <v>29310621.4505946</v>
      </c>
      <c r="K44">
        <v>29466312.533076402</v>
      </c>
      <c r="L44">
        <v>27706025.030278001</v>
      </c>
      <c r="M44">
        <v>24777197.258520499</v>
      </c>
      <c r="N44">
        <v>23879829.7853994</v>
      </c>
      <c r="O44">
        <v>22589469.2883715</v>
      </c>
      <c r="P44">
        <v>21362187.076035898</v>
      </c>
      <c r="Q44">
        <v>21933350.250032701</v>
      </c>
      <c r="R44">
        <v>21106754.220895398</v>
      </c>
      <c r="S44">
        <v>20092381.5254476</v>
      </c>
      <c r="T44">
        <v>19376624.891872499</v>
      </c>
      <c r="U44">
        <v>17029709.894643899</v>
      </c>
      <c r="V44">
        <v>17932961.6508752</v>
      </c>
      <c r="W44">
        <v>17608148.605613399</v>
      </c>
      <c r="X44">
        <v>18664733.858781599</v>
      </c>
      <c r="Y44">
        <v>18173775.097834099</v>
      </c>
      <c r="Z44">
        <v>20389310.9290585</v>
      </c>
      <c r="AA44">
        <v>22271048.691615801</v>
      </c>
      <c r="AB44">
        <v>22496312.0352052</v>
      </c>
      <c r="AC44">
        <v>22963646.257424101</v>
      </c>
      <c r="AD44">
        <v>21995848.504591901</v>
      </c>
      <c r="AE44">
        <v>21624027.820356298</v>
      </c>
    </row>
    <row r="45" spans="1:31" x14ac:dyDescent="0.3">
      <c r="A45" t="s">
        <v>36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36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36</v>
      </c>
      <c r="B47" t="s">
        <v>290</v>
      </c>
      <c r="C47" t="s">
        <v>200</v>
      </c>
      <c r="D47" t="s">
        <v>291</v>
      </c>
      <c r="E47" t="s">
        <v>201</v>
      </c>
      <c r="G47">
        <v>19435035.997773401</v>
      </c>
      <c r="H47">
        <v>17508155.570245199</v>
      </c>
      <c r="I47">
        <v>17676077.636874799</v>
      </c>
      <c r="J47">
        <v>18464249.477936801</v>
      </c>
      <c r="K47">
        <v>15897601.0344892</v>
      </c>
      <c r="L47">
        <v>15781036.0508046</v>
      </c>
      <c r="M47">
        <v>14824907.7792577</v>
      </c>
      <c r="N47">
        <v>13261701.2782887</v>
      </c>
      <c r="O47">
        <v>11926759.546715099</v>
      </c>
      <c r="P47">
        <v>11274851.066381801</v>
      </c>
      <c r="Q47">
        <v>10712815.418840099</v>
      </c>
      <c r="R47">
        <v>10347342.6312535</v>
      </c>
      <c r="S47">
        <v>9431402.8727006707</v>
      </c>
      <c r="T47">
        <v>10592062.6322223</v>
      </c>
      <c r="U47">
        <v>10118700.656822501</v>
      </c>
      <c r="V47">
        <v>9712771.4878579192</v>
      </c>
      <c r="W47">
        <v>10108498.963563001</v>
      </c>
      <c r="X47">
        <v>10708949.984191701</v>
      </c>
      <c r="Y47">
        <v>10816107.5362525</v>
      </c>
      <c r="Z47">
        <v>10120046.7757333</v>
      </c>
      <c r="AA47">
        <v>10899976.495145001</v>
      </c>
      <c r="AB47">
        <v>10947788.7845739</v>
      </c>
      <c r="AC47">
        <v>11257304.6628548</v>
      </c>
      <c r="AD47">
        <v>11968256.290921001</v>
      </c>
      <c r="AE47">
        <v>12803334.4344818</v>
      </c>
    </row>
    <row r="48" spans="1:31" x14ac:dyDescent="0.3">
      <c r="A48" t="s">
        <v>36</v>
      </c>
      <c r="B48" t="s">
        <v>292</v>
      </c>
      <c r="C48" t="s">
        <v>200</v>
      </c>
      <c r="D48" t="s">
        <v>293</v>
      </c>
      <c r="E48" t="s">
        <v>201</v>
      </c>
      <c r="G48">
        <v>23359888.146717701</v>
      </c>
      <c r="H48">
        <v>21164398.0007005</v>
      </c>
      <c r="I48">
        <v>21641643.760038301</v>
      </c>
      <c r="J48">
        <v>22303449.960267998</v>
      </c>
      <c r="K48">
        <v>19318000.209910601</v>
      </c>
      <c r="L48">
        <v>19006633.403461698</v>
      </c>
      <c r="M48">
        <v>18249049.850852098</v>
      </c>
      <c r="N48">
        <v>16470197.6152343</v>
      </c>
      <c r="O48">
        <v>15343232.879362101</v>
      </c>
      <c r="P48">
        <v>14676876.781775299</v>
      </c>
      <c r="Q48">
        <v>13953548.9482952</v>
      </c>
      <c r="R48">
        <v>13329533.254556799</v>
      </c>
      <c r="S48">
        <v>12260486.306857901</v>
      </c>
      <c r="T48">
        <v>13992061.851911301</v>
      </c>
      <c r="U48">
        <v>13968583.228774199</v>
      </c>
      <c r="V48">
        <v>13761873.7879865</v>
      </c>
      <c r="W48">
        <v>14288791.8549891</v>
      </c>
      <c r="X48">
        <v>15432946.747081799</v>
      </c>
      <c r="Y48">
        <v>15226347.0168324</v>
      </c>
      <c r="Z48">
        <v>14167711.7736308</v>
      </c>
      <c r="AA48">
        <v>14882713.445686599</v>
      </c>
      <c r="AB48">
        <v>15029385.0713451</v>
      </c>
      <c r="AC48">
        <v>14703282.4687644</v>
      </c>
      <c r="AD48">
        <v>15536415.7833563</v>
      </c>
      <c r="AE48">
        <v>16354428.758589201</v>
      </c>
    </row>
    <row r="49" spans="1:31" x14ac:dyDescent="0.3">
      <c r="A49" t="s">
        <v>36</v>
      </c>
      <c r="B49" t="s">
        <v>294</v>
      </c>
      <c r="C49" t="s">
        <v>200</v>
      </c>
      <c r="D49" t="s">
        <v>295</v>
      </c>
      <c r="E49" t="s">
        <v>201</v>
      </c>
      <c r="G49">
        <v>1980135.52307291</v>
      </c>
      <c r="H49">
        <v>1779380.36839457</v>
      </c>
      <c r="I49">
        <v>1850254.56603229</v>
      </c>
      <c r="J49">
        <v>1707858.0743631499</v>
      </c>
      <c r="K49">
        <v>1445328.4192381001</v>
      </c>
      <c r="L49">
        <v>1532741.73101116</v>
      </c>
      <c r="M49">
        <v>1482692.5026438001</v>
      </c>
      <c r="N49">
        <v>1494868.98422059</v>
      </c>
      <c r="O49">
        <v>1530644.8642043001</v>
      </c>
      <c r="P49">
        <v>1650909.0933942201</v>
      </c>
      <c r="Q49">
        <v>1613762.43412963</v>
      </c>
      <c r="R49">
        <v>1494497.56110913</v>
      </c>
      <c r="S49">
        <v>1452323.8688731799</v>
      </c>
      <c r="T49">
        <v>1871860.65586031</v>
      </c>
      <c r="U49">
        <v>1786724.51198758</v>
      </c>
      <c r="V49">
        <v>1558574.5678091301</v>
      </c>
      <c r="W49">
        <v>1663660.3148521299</v>
      </c>
      <c r="X49">
        <v>2007921.4006294601</v>
      </c>
      <c r="Y49">
        <v>1849141.13633566</v>
      </c>
      <c r="Z49">
        <v>1757880.0338467599</v>
      </c>
      <c r="AA49">
        <v>1642893.47736705</v>
      </c>
      <c r="AB49">
        <v>1554179.1027706</v>
      </c>
      <c r="AC49">
        <v>1436074.8111618201</v>
      </c>
      <c r="AD49">
        <v>1607748.0403620601</v>
      </c>
      <c r="AE49">
        <v>1768818.7317820999</v>
      </c>
    </row>
    <row r="50" spans="1:31" x14ac:dyDescent="0.3">
      <c r="A50" t="s">
        <v>36</v>
      </c>
      <c r="B50" t="s">
        <v>296</v>
      </c>
      <c r="C50" t="s">
        <v>200</v>
      </c>
      <c r="D50" t="s">
        <v>297</v>
      </c>
      <c r="E50" t="s">
        <v>201</v>
      </c>
      <c r="G50">
        <v>1944716.6258714001</v>
      </c>
      <c r="H50">
        <v>1876862.0620607701</v>
      </c>
      <c r="I50">
        <v>2115311.5571312499</v>
      </c>
      <c r="J50">
        <v>2131342.4079679698</v>
      </c>
      <c r="K50">
        <v>1975070.7561832799</v>
      </c>
      <c r="L50">
        <v>1692855.62164596</v>
      </c>
      <c r="M50">
        <v>1941449.5689505599</v>
      </c>
      <c r="N50">
        <v>1713627.35272491</v>
      </c>
      <c r="O50">
        <v>1885828.46844277</v>
      </c>
      <c r="P50">
        <v>1751116.62199926</v>
      </c>
      <c r="Q50">
        <v>1626971.0953254399</v>
      </c>
      <c r="R50">
        <v>1487693.0621940701</v>
      </c>
      <c r="S50">
        <v>1376759.5652840601</v>
      </c>
      <c r="T50">
        <v>1528138.56382867</v>
      </c>
      <c r="U50">
        <v>2063158.05996415</v>
      </c>
      <c r="V50">
        <v>2490527.73231945</v>
      </c>
      <c r="W50">
        <v>2516632.5765740601</v>
      </c>
      <c r="X50">
        <v>2716075.3622606299</v>
      </c>
      <c r="Y50">
        <v>2561098.3442442501</v>
      </c>
      <c r="Z50">
        <v>2289784.96405072</v>
      </c>
      <c r="AA50">
        <v>2339843.4731745902</v>
      </c>
      <c r="AB50">
        <v>2527417.1840006001</v>
      </c>
      <c r="AC50">
        <v>2009902.99474777</v>
      </c>
      <c r="AD50">
        <v>1960411.45207325</v>
      </c>
      <c r="AE50">
        <v>1782275.5923252699</v>
      </c>
    </row>
    <row r="51" spans="1:31" x14ac:dyDescent="0.3">
      <c r="A51" t="s">
        <v>36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36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36</v>
      </c>
      <c r="B53" t="s">
        <v>302</v>
      </c>
      <c r="C53" t="s">
        <v>200</v>
      </c>
      <c r="D53" t="s">
        <v>303</v>
      </c>
      <c r="E53" t="s">
        <v>201</v>
      </c>
      <c r="G53">
        <v>1172331.1411959601</v>
      </c>
      <c r="H53">
        <v>1399275.8981047</v>
      </c>
      <c r="I53">
        <v>1156019.7906273201</v>
      </c>
      <c r="J53">
        <v>1042483.94379006</v>
      </c>
      <c r="K53">
        <v>1259144.8204093601</v>
      </c>
      <c r="L53">
        <v>1441287.35353979</v>
      </c>
      <c r="M53">
        <v>1194778.662981</v>
      </c>
      <c r="N53">
        <v>1193121.8968370501</v>
      </c>
      <c r="O53">
        <v>1216209.32306708</v>
      </c>
      <c r="P53">
        <v>939452.740075215</v>
      </c>
      <c r="Q53">
        <v>1092905.41431563</v>
      </c>
      <c r="R53">
        <v>635905.752266236</v>
      </c>
      <c r="S53">
        <v>731938.91807095998</v>
      </c>
      <c r="T53">
        <v>477535.59569541202</v>
      </c>
      <c r="U53">
        <v>321211.87534879398</v>
      </c>
      <c r="V53">
        <v>280501.83318235801</v>
      </c>
      <c r="W53">
        <v>171493.91539776101</v>
      </c>
      <c r="X53">
        <v>344479.12289049802</v>
      </c>
      <c r="Y53">
        <v>283079.865148946</v>
      </c>
      <c r="Z53">
        <v>431377.83776808402</v>
      </c>
      <c r="AA53">
        <v>414188.46926780598</v>
      </c>
      <c r="AB53">
        <v>407158.83864857297</v>
      </c>
      <c r="AC53">
        <v>545606.63577032497</v>
      </c>
      <c r="AD53">
        <v>553557.20719839598</v>
      </c>
      <c r="AE53">
        <v>319319.50172081898</v>
      </c>
    </row>
    <row r="54" spans="1:31" x14ac:dyDescent="0.3">
      <c r="A54" t="s">
        <v>36</v>
      </c>
      <c r="B54" t="s">
        <v>304</v>
      </c>
      <c r="C54" t="s">
        <v>200</v>
      </c>
      <c r="D54" t="s">
        <v>305</v>
      </c>
      <c r="E54" t="s">
        <v>201</v>
      </c>
      <c r="G54">
        <v>1922044.4342260901</v>
      </c>
      <c r="H54">
        <v>2163729.26031094</v>
      </c>
      <c r="I54">
        <v>1888311.6464082999</v>
      </c>
      <c r="J54">
        <v>1924208.4839272499</v>
      </c>
      <c r="K54">
        <v>2092448.67245318</v>
      </c>
      <c r="L54">
        <v>2166495.4582006098</v>
      </c>
      <c r="M54">
        <v>1718205.0249838801</v>
      </c>
      <c r="N54">
        <v>1917131.57954394</v>
      </c>
      <c r="O54">
        <v>2154166.0016219602</v>
      </c>
      <c r="P54">
        <v>1763258.0433927299</v>
      </c>
      <c r="Q54">
        <v>1801772.2473656</v>
      </c>
      <c r="R54">
        <v>1254622.63721232</v>
      </c>
      <c r="S54">
        <v>1559987.2061638101</v>
      </c>
      <c r="T54">
        <v>1087220.53109283</v>
      </c>
      <c r="U54">
        <v>785276.31129582005</v>
      </c>
      <c r="V54">
        <v>660935.81043089402</v>
      </c>
      <c r="W54">
        <v>488161.63307069603</v>
      </c>
      <c r="X54">
        <v>791637.03554808698</v>
      </c>
      <c r="Y54">
        <v>756978.93425351195</v>
      </c>
      <c r="Z54">
        <v>880963.40862022701</v>
      </c>
      <c r="AA54">
        <v>868560.229105748</v>
      </c>
      <c r="AB54">
        <v>911445.81377716095</v>
      </c>
      <c r="AC54">
        <v>1055848.39437505</v>
      </c>
      <c r="AD54">
        <v>992940.48883436795</v>
      </c>
      <c r="AE54">
        <v>771430.59249785601</v>
      </c>
    </row>
    <row r="55" spans="1:31" x14ac:dyDescent="0.3">
      <c r="A55" t="s">
        <v>36</v>
      </c>
      <c r="B55" t="s">
        <v>306</v>
      </c>
      <c r="C55" t="s">
        <v>200</v>
      </c>
      <c r="D55" t="s">
        <v>307</v>
      </c>
      <c r="E55" t="s">
        <v>201</v>
      </c>
      <c r="G55">
        <v>749713.29303012404</v>
      </c>
      <c r="H55">
        <v>764453.36220624496</v>
      </c>
      <c r="I55">
        <v>732291.85578098299</v>
      </c>
      <c r="J55">
        <v>881724.54013718804</v>
      </c>
      <c r="K55">
        <v>833303.85204382299</v>
      </c>
      <c r="L55">
        <v>725208.10466081498</v>
      </c>
      <c r="M55">
        <v>523426.36200287403</v>
      </c>
      <c r="N55">
        <v>724009.68270688702</v>
      </c>
      <c r="O55">
        <v>937956.67855487706</v>
      </c>
      <c r="P55">
        <v>823805.30331751495</v>
      </c>
      <c r="Q55">
        <v>708866.83304997603</v>
      </c>
      <c r="R55">
        <v>618716.88494608004</v>
      </c>
      <c r="S55">
        <v>828048.28809285304</v>
      </c>
      <c r="T55">
        <v>609684.935397416</v>
      </c>
      <c r="U55">
        <v>464064.43594702601</v>
      </c>
      <c r="V55">
        <v>380433.97724853602</v>
      </c>
      <c r="W55">
        <v>316667.717672934</v>
      </c>
      <c r="X55">
        <v>447157.91265758901</v>
      </c>
      <c r="Y55">
        <v>473899.06910456601</v>
      </c>
      <c r="Z55">
        <v>449585.57085214299</v>
      </c>
      <c r="AA55">
        <v>454371.75983794202</v>
      </c>
      <c r="AB55">
        <v>504286.97512858798</v>
      </c>
      <c r="AC55">
        <v>510241.75860472699</v>
      </c>
      <c r="AD55">
        <v>439383.28163597197</v>
      </c>
      <c r="AE55">
        <v>452111.09077703702</v>
      </c>
    </row>
    <row r="56" spans="1:31" x14ac:dyDescent="0.3">
      <c r="A56" t="s">
        <v>36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36</v>
      </c>
      <c r="B57" t="s">
        <v>310</v>
      </c>
      <c r="C57" t="s">
        <v>200</v>
      </c>
      <c r="D57" t="s">
        <v>311</v>
      </c>
      <c r="E57" t="s">
        <v>201</v>
      </c>
      <c r="G57">
        <v>60747080.835517801</v>
      </c>
      <c r="H57">
        <v>57788450.817396604</v>
      </c>
      <c r="I57">
        <v>58813760.471530803</v>
      </c>
      <c r="J57">
        <v>55967685.783505298</v>
      </c>
      <c r="K57">
        <v>53236921.183358498</v>
      </c>
      <c r="L57">
        <v>50885027.564063698</v>
      </c>
      <c r="M57">
        <v>46783242.3441495</v>
      </c>
      <c r="N57">
        <v>43520465.608374</v>
      </c>
      <c r="O57">
        <v>40873897.326729998</v>
      </c>
      <c r="P57">
        <v>40286477.234257199</v>
      </c>
      <c r="Q57">
        <v>39424406.739756398</v>
      </c>
      <c r="R57">
        <v>37465204.753254697</v>
      </c>
      <c r="S57">
        <v>35416539.7004655</v>
      </c>
      <c r="T57">
        <v>36420197.104608603</v>
      </c>
      <c r="U57">
        <v>34107227.403715499</v>
      </c>
      <c r="V57">
        <v>34234251.962360799</v>
      </c>
      <c r="W57">
        <v>34470485.252090402</v>
      </c>
      <c r="X57">
        <v>37037509.295714103</v>
      </c>
      <c r="Y57">
        <v>37231881.435126603</v>
      </c>
      <c r="Z57">
        <v>38871016.080901898</v>
      </c>
      <c r="AA57">
        <v>41150900</v>
      </c>
      <c r="AB57">
        <v>41393830.926628701</v>
      </c>
      <c r="AC57">
        <v>42695562.870441802</v>
      </c>
      <c r="AD57">
        <v>43050918.036628902</v>
      </c>
      <c r="AE57">
        <v>43815278.639413297</v>
      </c>
    </row>
    <row r="58" spans="1:31" x14ac:dyDescent="0.3">
      <c r="A58" t="s">
        <v>36</v>
      </c>
      <c r="B58" t="s">
        <v>312</v>
      </c>
      <c r="C58" t="s">
        <v>200</v>
      </c>
      <c r="D58" t="s">
        <v>313</v>
      </c>
      <c r="E58" t="s">
        <v>201</v>
      </c>
      <c r="G58">
        <v>60747080.835517801</v>
      </c>
      <c r="H58">
        <v>57788450.817396604</v>
      </c>
      <c r="I58">
        <v>58813760.471530803</v>
      </c>
      <c r="J58">
        <v>55967685.783505298</v>
      </c>
      <c r="K58">
        <v>53236921.183358498</v>
      </c>
      <c r="L58">
        <v>50885027.564063698</v>
      </c>
      <c r="M58">
        <v>46783242.3441495</v>
      </c>
      <c r="N58">
        <v>43520465.608374</v>
      </c>
      <c r="O58">
        <v>40873897.326729998</v>
      </c>
      <c r="P58">
        <v>40286477.234257199</v>
      </c>
      <c r="Q58">
        <v>39424406.739756398</v>
      </c>
      <c r="R58">
        <v>37465204.753254697</v>
      </c>
      <c r="S58">
        <v>35416539.7004655</v>
      </c>
      <c r="T58">
        <v>36420197.104608603</v>
      </c>
      <c r="U58">
        <v>34107227.403715499</v>
      </c>
      <c r="V58">
        <v>34234251.962360799</v>
      </c>
      <c r="W58">
        <v>34470485.252090402</v>
      </c>
      <c r="X58">
        <v>37037509.295714103</v>
      </c>
      <c r="Y58">
        <v>37231881.435126603</v>
      </c>
      <c r="Z58">
        <v>38871016.080901898</v>
      </c>
      <c r="AA58">
        <v>41150900</v>
      </c>
      <c r="AB58">
        <v>41393830.926628701</v>
      </c>
      <c r="AC58">
        <v>42695562.870441802</v>
      </c>
      <c r="AD58">
        <v>43050918.036628902</v>
      </c>
      <c r="AE58">
        <v>43815278.639413297</v>
      </c>
    </row>
    <row r="59" spans="1:31" x14ac:dyDescent="0.3">
      <c r="A59" t="s">
        <v>36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38</v>
      </c>
      <c r="B2" t="s">
        <v>197</v>
      </c>
      <c r="C2" t="s">
        <v>200</v>
      </c>
      <c r="D2" t="s">
        <v>198</v>
      </c>
      <c r="E2" t="s">
        <v>201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38</v>
      </c>
      <c r="B3" t="s">
        <v>202</v>
      </c>
      <c r="C3" t="s">
        <v>200</v>
      </c>
      <c r="D3" t="s">
        <v>203</v>
      </c>
      <c r="E3" t="s">
        <v>201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38</v>
      </c>
      <c r="B4" t="s">
        <v>204</v>
      </c>
      <c r="C4" t="s">
        <v>200</v>
      </c>
      <c r="D4" t="s">
        <v>205</v>
      </c>
      <c r="E4" t="s">
        <v>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38</v>
      </c>
      <c r="B5" t="s">
        <v>206</v>
      </c>
      <c r="C5" t="s">
        <v>200</v>
      </c>
      <c r="D5" t="s">
        <v>207</v>
      </c>
      <c r="E5" t="s">
        <v>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38</v>
      </c>
      <c r="B6" t="s">
        <v>208</v>
      </c>
      <c r="C6" t="s">
        <v>200</v>
      </c>
      <c r="D6" t="s">
        <v>209</v>
      </c>
      <c r="E6" t="s">
        <v>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38</v>
      </c>
      <c r="B7" t="s">
        <v>210</v>
      </c>
      <c r="C7" t="s">
        <v>200</v>
      </c>
      <c r="D7" t="s">
        <v>211</v>
      </c>
      <c r="E7" t="s">
        <v>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38</v>
      </c>
      <c r="B8" t="s">
        <v>212</v>
      </c>
      <c r="C8" t="s">
        <v>200</v>
      </c>
      <c r="D8" t="s">
        <v>213</v>
      </c>
      <c r="E8" t="s">
        <v>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38</v>
      </c>
      <c r="B9" t="s">
        <v>214</v>
      </c>
      <c r="C9" t="s">
        <v>200</v>
      </c>
      <c r="D9" t="s">
        <v>215</v>
      </c>
      <c r="E9" t="s">
        <v>201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38</v>
      </c>
      <c r="B10" t="s">
        <v>216</v>
      </c>
      <c r="C10" t="s">
        <v>200</v>
      </c>
      <c r="D10" t="s">
        <v>217</v>
      </c>
      <c r="E10" t="s">
        <v>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38</v>
      </c>
      <c r="B11" t="s">
        <v>218</v>
      </c>
      <c r="C11" t="s">
        <v>200</v>
      </c>
      <c r="D11" t="s">
        <v>219</v>
      </c>
      <c r="E11" t="s">
        <v>201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38</v>
      </c>
      <c r="B12" t="s">
        <v>220</v>
      </c>
      <c r="C12" t="s">
        <v>200</v>
      </c>
      <c r="D12" t="s">
        <v>221</v>
      </c>
      <c r="E12" t="s">
        <v>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38</v>
      </c>
      <c r="B13" t="s">
        <v>222</v>
      </c>
      <c r="C13" t="s">
        <v>200</v>
      </c>
      <c r="D13" t="s">
        <v>223</v>
      </c>
      <c r="E13" t="s">
        <v>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38</v>
      </c>
      <c r="B14" t="s">
        <v>224</v>
      </c>
      <c r="C14" t="s">
        <v>200</v>
      </c>
      <c r="D14" t="s">
        <v>225</v>
      </c>
      <c r="E14" t="s">
        <v>201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38</v>
      </c>
      <c r="B15" t="s">
        <v>226</v>
      </c>
      <c r="C15" t="s">
        <v>200</v>
      </c>
      <c r="D15" t="s">
        <v>227</v>
      </c>
      <c r="E15" t="s">
        <v>201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38</v>
      </c>
      <c r="B16" t="s">
        <v>228</v>
      </c>
      <c r="C16" t="s">
        <v>200</v>
      </c>
      <c r="D16" t="s">
        <v>229</v>
      </c>
      <c r="E16" t="s">
        <v>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38</v>
      </c>
      <c r="B17" t="s">
        <v>230</v>
      </c>
      <c r="C17" t="s">
        <v>200</v>
      </c>
      <c r="D17" t="s">
        <v>231</v>
      </c>
      <c r="E17" t="s">
        <v>201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38</v>
      </c>
      <c r="B18" t="s">
        <v>232</v>
      </c>
      <c r="C18" t="s">
        <v>200</v>
      </c>
      <c r="D18" t="s">
        <v>233</v>
      </c>
      <c r="E18" t="s">
        <v>201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38</v>
      </c>
      <c r="B19" t="s">
        <v>234</v>
      </c>
      <c r="C19" t="s">
        <v>200</v>
      </c>
      <c r="D19" t="s">
        <v>235</v>
      </c>
      <c r="E19" t="s">
        <v>201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38</v>
      </c>
      <c r="B20" t="s">
        <v>236</v>
      </c>
      <c r="C20" t="s">
        <v>200</v>
      </c>
      <c r="D20" t="s">
        <v>237</v>
      </c>
      <c r="E20" t="s">
        <v>201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38</v>
      </c>
      <c r="B21" t="s">
        <v>238</v>
      </c>
      <c r="C21" t="s">
        <v>200</v>
      </c>
      <c r="D21" t="s">
        <v>239</v>
      </c>
      <c r="E21" t="s">
        <v>201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38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38</v>
      </c>
      <c r="B23" t="s">
        <v>242</v>
      </c>
      <c r="C23" t="s">
        <v>200</v>
      </c>
      <c r="D23" t="s">
        <v>243</v>
      </c>
      <c r="E23" t="s">
        <v>201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38</v>
      </c>
      <c r="B24" t="s">
        <v>244</v>
      </c>
      <c r="C24" t="s">
        <v>200</v>
      </c>
      <c r="D24" t="s">
        <v>245</v>
      </c>
      <c r="E24" t="s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38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38</v>
      </c>
      <c r="B26" t="s">
        <v>248</v>
      </c>
      <c r="C26" t="s">
        <v>200</v>
      </c>
      <c r="D26" t="s">
        <v>249</v>
      </c>
      <c r="E26" t="s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38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38</v>
      </c>
      <c r="B28" t="s">
        <v>252</v>
      </c>
      <c r="C28" t="s">
        <v>200</v>
      </c>
      <c r="D28" t="s">
        <v>253</v>
      </c>
      <c r="E28" t="s">
        <v>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38</v>
      </c>
      <c r="B29" t="s">
        <v>254</v>
      </c>
      <c r="C29" t="s">
        <v>200</v>
      </c>
      <c r="D29" t="s">
        <v>255</v>
      </c>
      <c r="E29" t="s">
        <v>201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38</v>
      </c>
      <c r="B30" t="s">
        <v>256</v>
      </c>
      <c r="C30" t="s">
        <v>200</v>
      </c>
      <c r="D30" t="s">
        <v>257</v>
      </c>
      <c r="E30" t="s">
        <v>201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38</v>
      </c>
      <c r="B31" t="s">
        <v>258</v>
      </c>
      <c r="C31" t="s">
        <v>200</v>
      </c>
      <c r="D31" t="s">
        <v>259</v>
      </c>
      <c r="E31" t="s">
        <v>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38</v>
      </c>
      <c r="B32" t="s">
        <v>260</v>
      </c>
      <c r="C32" t="s">
        <v>200</v>
      </c>
      <c r="D32" t="s">
        <v>261</v>
      </c>
      <c r="E32" t="s">
        <v>201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38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38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38</v>
      </c>
      <c r="B35" t="s">
        <v>266</v>
      </c>
      <c r="C35" t="s">
        <v>200</v>
      </c>
      <c r="D35" t="s">
        <v>267</v>
      </c>
      <c r="E35" t="s">
        <v>201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38</v>
      </c>
      <c r="B36" t="s">
        <v>268</v>
      </c>
      <c r="C36" t="s">
        <v>200</v>
      </c>
      <c r="D36" t="s">
        <v>269</v>
      </c>
      <c r="E36" t="s">
        <v>201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38</v>
      </c>
      <c r="B37" t="s">
        <v>270</v>
      </c>
      <c r="C37" t="s">
        <v>200</v>
      </c>
      <c r="D37" t="s">
        <v>271</v>
      </c>
      <c r="E37" t="s">
        <v>201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38</v>
      </c>
      <c r="B38" t="s">
        <v>272</v>
      </c>
      <c r="C38" t="s">
        <v>200</v>
      </c>
      <c r="D38" t="s">
        <v>273</v>
      </c>
      <c r="E38" t="s">
        <v>201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38</v>
      </c>
      <c r="B39" t="s">
        <v>274</v>
      </c>
      <c r="C39" t="s">
        <v>200</v>
      </c>
      <c r="D39" t="s">
        <v>275</v>
      </c>
      <c r="E39" t="s">
        <v>201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38</v>
      </c>
      <c r="B40" t="s">
        <v>276</v>
      </c>
      <c r="C40" t="s">
        <v>200</v>
      </c>
      <c r="D40" t="s">
        <v>277</v>
      </c>
      <c r="E40" t="s">
        <v>201</v>
      </c>
      <c r="F40">
        <v>0</v>
      </c>
      <c r="G40">
        <v>33745254.804047897</v>
      </c>
      <c r="H40">
        <v>30738070.963795401</v>
      </c>
      <c r="I40">
        <v>27045546.255410399</v>
      </c>
      <c r="J40">
        <v>26496448.017706901</v>
      </c>
      <c r="K40">
        <v>26284026.685237002</v>
      </c>
      <c r="L40">
        <v>25402102.535581902</v>
      </c>
      <c r="M40">
        <v>24439465.063222501</v>
      </c>
      <c r="N40">
        <v>23908585.663541</v>
      </c>
      <c r="O40">
        <v>24461949.203541201</v>
      </c>
      <c r="P40">
        <v>24370162.225319602</v>
      </c>
      <c r="Q40">
        <v>24458168.857326299</v>
      </c>
      <c r="R40">
        <v>22424841.943178002</v>
      </c>
      <c r="S40">
        <v>21416704.955191799</v>
      </c>
      <c r="T40">
        <v>18188540.815899499</v>
      </c>
      <c r="U40">
        <v>17535504.669992901</v>
      </c>
      <c r="V40">
        <v>18495300.0081851</v>
      </c>
      <c r="W40">
        <v>18901714.707374401</v>
      </c>
      <c r="X40">
        <v>20394718.6305493</v>
      </c>
      <c r="Y40">
        <v>20276856.440460499</v>
      </c>
      <c r="Z40">
        <v>20903923.8282247</v>
      </c>
      <c r="AA40">
        <v>21902600</v>
      </c>
      <c r="AB40">
        <v>21754397.6546163</v>
      </c>
      <c r="AC40">
        <v>20704986.121110398</v>
      </c>
      <c r="AD40">
        <v>21817865.840507202</v>
      </c>
      <c r="AE40">
        <v>20372766.096282899</v>
      </c>
      <c r="AF40">
        <v>0</v>
      </c>
    </row>
    <row r="41" spans="1:32" x14ac:dyDescent="0.3">
      <c r="A41" t="s">
        <v>38</v>
      </c>
      <c r="B41" t="s">
        <v>278</v>
      </c>
      <c r="C41" t="s">
        <v>200</v>
      </c>
      <c r="D41" t="s">
        <v>279</v>
      </c>
      <c r="E41" t="s">
        <v>201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38</v>
      </c>
      <c r="B42" t="s">
        <v>280</v>
      </c>
      <c r="C42" t="s">
        <v>200</v>
      </c>
      <c r="D42" t="s">
        <v>281</v>
      </c>
      <c r="E42" t="s">
        <v>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38</v>
      </c>
      <c r="B43" t="s">
        <v>282</v>
      </c>
      <c r="C43" t="s">
        <v>200</v>
      </c>
      <c r="D43" t="s">
        <v>283</v>
      </c>
      <c r="E43" t="s">
        <v>201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38</v>
      </c>
      <c r="B44" t="s">
        <v>284</v>
      </c>
      <c r="C44" t="s">
        <v>200</v>
      </c>
      <c r="D44" t="s">
        <v>285</v>
      </c>
      <c r="E44" t="s">
        <v>201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">
      <c r="A45" t="s">
        <v>38</v>
      </c>
      <c r="B45" t="s">
        <v>286</v>
      </c>
      <c r="C45" t="s">
        <v>200</v>
      </c>
      <c r="D45" t="s">
        <v>287</v>
      </c>
      <c r="E45" t="s">
        <v>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38</v>
      </c>
      <c r="B46" t="s">
        <v>288</v>
      </c>
      <c r="C46" t="s">
        <v>200</v>
      </c>
      <c r="D46" t="s">
        <v>289</v>
      </c>
      <c r="E46" t="s">
        <v>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38</v>
      </c>
      <c r="B47" t="s">
        <v>290</v>
      </c>
      <c r="C47" t="s">
        <v>200</v>
      </c>
      <c r="D47" t="s">
        <v>291</v>
      </c>
      <c r="E47" t="s">
        <v>201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38</v>
      </c>
      <c r="B48" t="s">
        <v>292</v>
      </c>
      <c r="C48" t="s">
        <v>200</v>
      </c>
      <c r="D48" t="s">
        <v>293</v>
      </c>
      <c r="E48" t="s">
        <v>201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38</v>
      </c>
      <c r="B49" t="s">
        <v>294</v>
      </c>
      <c r="C49" t="s">
        <v>200</v>
      </c>
      <c r="D49" t="s">
        <v>295</v>
      </c>
      <c r="E49" t="s">
        <v>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38</v>
      </c>
      <c r="B50" t="s">
        <v>296</v>
      </c>
      <c r="C50" t="s">
        <v>200</v>
      </c>
      <c r="D50" t="s">
        <v>297</v>
      </c>
      <c r="E50" t="s">
        <v>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38</v>
      </c>
      <c r="B51" t="s">
        <v>298</v>
      </c>
      <c r="C51" t="s">
        <v>200</v>
      </c>
      <c r="D51" t="s">
        <v>299</v>
      </c>
      <c r="E51" t="s">
        <v>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38</v>
      </c>
      <c r="B52" t="s">
        <v>300</v>
      </c>
      <c r="C52" t="s">
        <v>200</v>
      </c>
      <c r="D52" t="s">
        <v>301</v>
      </c>
      <c r="E52" t="s">
        <v>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38</v>
      </c>
      <c r="B53" t="s">
        <v>302</v>
      </c>
      <c r="C53" t="s">
        <v>200</v>
      </c>
      <c r="D53" t="s">
        <v>303</v>
      </c>
      <c r="E53" t="s">
        <v>201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38</v>
      </c>
      <c r="B54" t="s">
        <v>304</v>
      </c>
      <c r="C54" t="s">
        <v>200</v>
      </c>
      <c r="D54" t="s">
        <v>305</v>
      </c>
      <c r="E54" t="s">
        <v>201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38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38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38</v>
      </c>
      <c r="B57" t="s">
        <v>310</v>
      </c>
      <c r="C57" t="s">
        <v>200</v>
      </c>
      <c r="D57" t="s">
        <v>311</v>
      </c>
      <c r="E57" t="s">
        <v>201</v>
      </c>
      <c r="F57">
        <v>0</v>
      </c>
      <c r="G57">
        <v>33745254.804047897</v>
      </c>
      <c r="H57">
        <v>30738070.963795401</v>
      </c>
      <c r="I57">
        <v>27045546.255410399</v>
      </c>
      <c r="J57">
        <v>26496448.017706901</v>
      </c>
      <c r="K57">
        <v>26284026.685237002</v>
      </c>
      <c r="L57">
        <v>25402102.535581902</v>
      </c>
      <c r="M57">
        <v>24439465.063222501</v>
      </c>
      <c r="N57">
        <v>23908585.663541</v>
      </c>
      <c r="O57">
        <v>24461949.203541201</v>
      </c>
      <c r="P57">
        <v>24370162.225319602</v>
      </c>
      <c r="Q57">
        <v>24458168.857326299</v>
      </c>
      <c r="R57">
        <v>22424841.943178002</v>
      </c>
      <c r="S57">
        <v>21416704.955191799</v>
      </c>
      <c r="T57">
        <v>18188540.815899499</v>
      </c>
      <c r="U57">
        <v>17535504.669992901</v>
      </c>
      <c r="V57">
        <v>18495300.0081851</v>
      </c>
      <c r="W57">
        <v>18901714.707374401</v>
      </c>
      <c r="X57">
        <v>20394718.6305493</v>
      </c>
      <c r="Y57">
        <v>20276856.440460499</v>
      </c>
      <c r="Z57">
        <v>20903923.8282247</v>
      </c>
      <c r="AA57">
        <v>21902600</v>
      </c>
      <c r="AB57">
        <v>21754397.6546163</v>
      </c>
      <c r="AC57">
        <v>20704986.121110398</v>
      </c>
      <c r="AD57">
        <v>21817865.840507202</v>
      </c>
      <c r="AE57">
        <v>20372766.096282899</v>
      </c>
      <c r="AF57">
        <v>0</v>
      </c>
    </row>
    <row r="58" spans="1:32" x14ac:dyDescent="0.3">
      <c r="A58" t="s">
        <v>38</v>
      </c>
      <c r="B58" t="s">
        <v>312</v>
      </c>
      <c r="C58" t="s">
        <v>200</v>
      </c>
      <c r="D58" t="s">
        <v>313</v>
      </c>
      <c r="E58" t="s">
        <v>201</v>
      </c>
      <c r="F58">
        <v>0</v>
      </c>
      <c r="G58">
        <v>33745254.804047897</v>
      </c>
      <c r="H58">
        <v>30738070.963795401</v>
      </c>
      <c r="I58">
        <v>27045546.255410399</v>
      </c>
      <c r="J58">
        <v>26496448.017706901</v>
      </c>
      <c r="K58">
        <v>26284026.685237002</v>
      </c>
      <c r="L58">
        <v>25402102.535581902</v>
      </c>
      <c r="M58">
        <v>24439465.063222501</v>
      </c>
      <c r="N58">
        <v>23908585.663541</v>
      </c>
      <c r="O58">
        <v>24461949.203541201</v>
      </c>
      <c r="P58">
        <v>24370162.225319602</v>
      </c>
      <c r="Q58">
        <v>24458168.857326299</v>
      </c>
      <c r="R58">
        <v>22424841.943178002</v>
      </c>
      <c r="S58">
        <v>21416704.955191799</v>
      </c>
      <c r="T58">
        <v>18188540.815899499</v>
      </c>
      <c r="U58">
        <v>17535504.669992901</v>
      </c>
      <c r="V58">
        <v>18495300.0081851</v>
      </c>
      <c r="W58">
        <v>18901714.707374401</v>
      </c>
      <c r="X58">
        <v>20394718.6305493</v>
      </c>
      <c r="Y58">
        <v>20276856.440460499</v>
      </c>
      <c r="Z58">
        <v>20903923.8282247</v>
      </c>
      <c r="AA58">
        <v>21902600</v>
      </c>
      <c r="AB58">
        <v>21754397.6546163</v>
      </c>
      <c r="AC58">
        <v>20704986.121110398</v>
      </c>
      <c r="AD58">
        <v>21817865.840507202</v>
      </c>
      <c r="AE58">
        <v>20372766.096282899</v>
      </c>
      <c r="AF58">
        <v>0</v>
      </c>
    </row>
    <row r="59" spans="1:32" x14ac:dyDescent="0.3">
      <c r="A59" t="s">
        <v>38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40</v>
      </c>
      <c r="B2" t="s">
        <v>197</v>
      </c>
      <c r="C2" t="s">
        <v>200</v>
      </c>
      <c r="D2" t="s">
        <v>198</v>
      </c>
      <c r="E2" t="s">
        <v>201</v>
      </c>
      <c r="G2">
        <v>154428.18315157999</v>
      </c>
      <c r="H2">
        <v>157950.39903800801</v>
      </c>
      <c r="I2">
        <v>171424.24634584601</v>
      </c>
      <c r="J2">
        <v>144239.47719652299</v>
      </c>
      <c r="K2">
        <v>141352.86117058501</v>
      </c>
      <c r="L2">
        <v>139373.93476752299</v>
      </c>
      <c r="M2">
        <v>169714.59399209</v>
      </c>
      <c r="N2">
        <v>127627.09237445801</v>
      </c>
      <c r="O2">
        <v>127240.893391665</v>
      </c>
      <c r="P2">
        <v>140857.353439634</v>
      </c>
      <c r="Q2">
        <v>141824.789503648</v>
      </c>
      <c r="R2">
        <v>154000.73158634501</v>
      </c>
      <c r="S2">
        <v>161332.23413264699</v>
      </c>
      <c r="T2">
        <v>134268.41779260401</v>
      </c>
      <c r="U2">
        <v>122042.21090859899</v>
      </c>
      <c r="V2">
        <v>131221.404875234</v>
      </c>
      <c r="W2">
        <v>141821.842105263</v>
      </c>
      <c r="X2">
        <v>115842.73515799201</v>
      </c>
      <c r="Y2">
        <v>124657.95640773101</v>
      </c>
      <c r="Z2">
        <v>123878.721278721</v>
      </c>
      <c r="AA2">
        <v>134817.39130434801</v>
      </c>
      <c r="AB2">
        <v>181519.656283566</v>
      </c>
      <c r="AC2">
        <v>194996.92983804</v>
      </c>
      <c r="AD2">
        <v>192051.42699757899</v>
      </c>
      <c r="AE2">
        <v>202948.368722663</v>
      </c>
    </row>
    <row r="3" spans="1:32" x14ac:dyDescent="0.3">
      <c r="A3" t="s">
        <v>40</v>
      </c>
      <c r="B3" t="s">
        <v>202</v>
      </c>
      <c r="C3" t="s">
        <v>200</v>
      </c>
      <c r="D3" t="s">
        <v>203</v>
      </c>
      <c r="E3" t="s">
        <v>201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40</v>
      </c>
      <c r="B4" t="s">
        <v>204</v>
      </c>
      <c r="C4" t="s">
        <v>200</v>
      </c>
      <c r="D4" t="s">
        <v>205</v>
      </c>
      <c r="E4" t="s">
        <v>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40</v>
      </c>
      <c r="B5" t="s">
        <v>206</v>
      </c>
      <c r="C5" t="s">
        <v>200</v>
      </c>
      <c r="D5" t="s">
        <v>207</v>
      </c>
      <c r="E5" t="s">
        <v>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40</v>
      </c>
      <c r="B6" t="s">
        <v>208</v>
      </c>
      <c r="C6" t="s">
        <v>200</v>
      </c>
      <c r="D6" t="s">
        <v>209</v>
      </c>
      <c r="E6" t="s">
        <v>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40</v>
      </c>
      <c r="B7" t="s">
        <v>210</v>
      </c>
      <c r="C7" t="s">
        <v>200</v>
      </c>
      <c r="D7" t="s">
        <v>211</v>
      </c>
      <c r="E7" t="s">
        <v>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40</v>
      </c>
      <c r="B8" t="s">
        <v>212</v>
      </c>
      <c r="C8" t="s">
        <v>200</v>
      </c>
      <c r="D8" t="s">
        <v>213</v>
      </c>
      <c r="E8" t="s">
        <v>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40</v>
      </c>
      <c r="B9" t="s">
        <v>214</v>
      </c>
      <c r="C9" t="s">
        <v>200</v>
      </c>
      <c r="D9" t="s">
        <v>215</v>
      </c>
      <c r="E9" t="s">
        <v>201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40</v>
      </c>
      <c r="B10" t="s">
        <v>216</v>
      </c>
      <c r="C10" t="s">
        <v>200</v>
      </c>
      <c r="D10" t="s">
        <v>217</v>
      </c>
      <c r="E10" t="s">
        <v>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40</v>
      </c>
      <c r="B11" t="s">
        <v>218</v>
      </c>
      <c r="C11" t="s">
        <v>200</v>
      </c>
      <c r="D11" t="s">
        <v>219</v>
      </c>
      <c r="E11" t="s">
        <v>201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40</v>
      </c>
      <c r="B12" t="s">
        <v>220</v>
      </c>
      <c r="C12" t="s">
        <v>200</v>
      </c>
      <c r="D12" t="s">
        <v>221</v>
      </c>
      <c r="E12" t="s">
        <v>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40</v>
      </c>
      <c r="B13" t="s">
        <v>222</v>
      </c>
      <c r="C13" t="s">
        <v>200</v>
      </c>
      <c r="D13" t="s">
        <v>223</v>
      </c>
      <c r="E13" t="s">
        <v>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40</v>
      </c>
      <c r="B14" t="s">
        <v>224</v>
      </c>
      <c r="C14" t="s">
        <v>200</v>
      </c>
      <c r="D14" t="s">
        <v>225</v>
      </c>
      <c r="E14" t="s">
        <v>201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40</v>
      </c>
      <c r="B15" t="s">
        <v>226</v>
      </c>
      <c r="C15" t="s">
        <v>200</v>
      </c>
      <c r="D15" t="s">
        <v>227</v>
      </c>
      <c r="E15" t="s">
        <v>201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40</v>
      </c>
      <c r="B16" t="s">
        <v>228</v>
      </c>
      <c r="C16" t="s">
        <v>200</v>
      </c>
      <c r="D16" t="s">
        <v>229</v>
      </c>
      <c r="E16" t="s">
        <v>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40</v>
      </c>
      <c r="B17" t="s">
        <v>230</v>
      </c>
      <c r="C17" t="s">
        <v>200</v>
      </c>
      <c r="D17" t="s">
        <v>231</v>
      </c>
      <c r="E17" t="s">
        <v>201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40</v>
      </c>
      <c r="B18" t="s">
        <v>232</v>
      </c>
      <c r="C18" t="s">
        <v>200</v>
      </c>
      <c r="D18" t="s">
        <v>233</v>
      </c>
      <c r="E18" t="s">
        <v>201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40</v>
      </c>
      <c r="B19" t="s">
        <v>234</v>
      </c>
      <c r="C19" t="s">
        <v>200</v>
      </c>
      <c r="D19" t="s">
        <v>235</v>
      </c>
      <c r="E19" t="s">
        <v>201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40</v>
      </c>
      <c r="B20" t="s">
        <v>236</v>
      </c>
      <c r="C20" t="s">
        <v>200</v>
      </c>
      <c r="D20" t="s">
        <v>237</v>
      </c>
      <c r="E20" t="s">
        <v>201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40</v>
      </c>
      <c r="B21" t="s">
        <v>238</v>
      </c>
      <c r="C21" t="s">
        <v>200</v>
      </c>
      <c r="D21" t="s">
        <v>239</v>
      </c>
      <c r="E21" t="s">
        <v>201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40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40</v>
      </c>
      <c r="B23" t="s">
        <v>242</v>
      </c>
      <c r="C23" t="s">
        <v>200</v>
      </c>
      <c r="D23" t="s">
        <v>243</v>
      </c>
      <c r="E23" t="s">
        <v>201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40</v>
      </c>
      <c r="B24" t="s">
        <v>244</v>
      </c>
      <c r="C24" t="s">
        <v>200</v>
      </c>
      <c r="D24" t="s">
        <v>245</v>
      </c>
      <c r="E24" t="s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40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40</v>
      </c>
      <c r="B26" t="s">
        <v>248</v>
      </c>
      <c r="C26" t="s">
        <v>200</v>
      </c>
      <c r="D26" t="s">
        <v>249</v>
      </c>
      <c r="E26" t="s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40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40</v>
      </c>
      <c r="B28" t="s">
        <v>252</v>
      </c>
      <c r="C28" t="s">
        <v>200</v>
      </c>
      <c r="D28" t="s">
        <v>253</v>
      </c>
      <c r="E28" t="s">
        <v>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40</v>
      </c>
      <c r="B29" t="s">
        <v>254</v>
      </c>
      <c r="C29" t="s">
        <v>200</v>
      </c>
      <c r="D29" t="s">
        <v>255</v>
      </c>
      <c r="E29" t="s">
        <v>201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40</v>
      </c>
      <c r="B30" t="s">
        <v>256</v>
      </c>
      <c r="C30" t="s">
        <v>200</v>
      </c>
      <c r="D30" t="s">
        <v>257</v>
      </c>
      <c r="E30" t="s">
        <v>201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40</v>
      </c>
      <c r="B31" t="s">
        <v>258</v>
      </c>
      <c r="C31" t="s">
        <v>200</v>
      </c>
      <c r="D31" t="s">
        <v>259</v>
      </c>
      <c r="E31" t="s">
        <v>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40</v>
      </c>
      <c r="B32" t="s">
        <v>260</v>
      </c>
      <c r="C32" t="s">
        <v>200</v>
      </c>
      <c r="D32" t="s">
        <v>261</v>
      </c>
      <c r="E32" t="s">
        <v>201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40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40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40</v>
      </c>
      <c r="B35" t="s">
        <v>266</v>
      </c>
      <c r="C35" t="s">
        <v>200</v>
      </c>
      <c r="D35" t="s">
        <v>267</v>
      </c>
      <c r="E35" t="s">
        <v>201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40</v>
      </c>
      <c r="B36" t="s">
        <v>268</v>
      </c>
      <c r="C36" t="s">
        <v>200</v>
      </c>
      <c r="D36" t="s">
        <v>269</v>
      </c>
      <c r="E36" t="s">
        <v>201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40</v>
      </c>
      <c r="B37" t="s">
        <v>270</v>
      </c>
      <c r="C37" t="s">
        <v>200</v>
      </c>
      <c r="D37" t="s">
        <v>271</v>
      </c>
      <c r="E37" t="s">
        <v>201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40</v>
      </c>
      <c r="B38" t="s">
        <v>272</v>
      </c>
      <c r="C38" t="s">
        <v>200</v>
      </c>
      <c r="D38" t="s">
        <v>273</v>
      </c>
      <c r="E38" t="s">
        <v>201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40</v>
      </c>
      <c r="B39" t="s">
        <v>274</v>
      </c>
      <c r="C39" t="s">
        <v>200</v>
      </c>
      <c r="D39" t="s">
        <v>275</v>
      </c>
      <c r="E39" t="s">
        <v>201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40</v>
      </c>
      <c r="B40" t="s">
        <v>276</v>
      </c>
      <c r="C40" t="s">
        <v>200</v>
      </c>
      <c r="D40" t="s">
        <v>277</v>
      </c>
      <c r="E40" t="s">
        <v>201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40</v>
      </c>
      <c r="B41" t="s">
        <v>278</v>
      </c>
      <c r="C41" t="s">
        <v>200</v>
      </c>
      <c r="D41" t="s">
        <v>279</v>
      </c>
      <c r="E41" t="s">
        <v>201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40</v>
      </c>
      <c r="B42" t="s">
        <v>280</v>
      </c>
      <c r="C42" t="s">
        <v>200</v>
      </c>
      <c r="D42" t="s">
        <v>281</v>
      </c>
      <c r="E42" t="s">
        <v>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40</v>
      </c>
      <c r="B43" t="s">
        <v>282</v>
      </c>
      <c r="C43" t="s">
        <v>200</v>
      </c>
      <c r="D43" t="s">
        <v>283</v>
      </c>
      <c r="E43" t="s">
        <v>201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40</v>
      </c>
      <c r="B44" t="s">
        <v>284</v>
      </c>
      <c r="C44" t="s">
        <v>200</v>
      </c>
      <c r="D44" t="s">
        <v>285</v>
      </c>
      <c r="E44" t="s">
        <v>201</v>
      </c>
      <c r="G44">
        <v>188651.79386823199</v>
      </c>
      <c r="H44">
        <v>196698.721590909</v>
      </c>
      <c r="I44">
        <v>204531.45659280801</v>
      </c>
      <c r="J44">
        <v>184898.286348297</v>
      </c>
      <c r="K44">
        <v>187178.703071672</v>
      </c>
      <c r="L44">
        <v>181490.909090909</v>
      </c>
      <c r="M44">
        <v>217539.12148249801</v>
      </c>
      <c r="N44">
        <v>165915.22008679499</v>
      </c>
      <c r="O44">
        <v>167718.250057564</v>
      </c>
      <c r="P44">
        <v>185498.59154929599</v>
      </c>
      <c r="Q44">
        <v>194850.69018404899</v>
      </c>
      <c r="R44">
        <v>204816.83320522701</v>
      </c>
      <c r="S44">
        <v>209664.30706763701</v>
      </c>
      <c r="T44">
        <v>169398.51380042499</v>
      </c>
      <c r="U44">
        <v>153437.45624270701</v>
      </c>
      <c r="V44">
        <v>161855.99307659001</v>
      </c>
      <c r="W44">
        <v>174872.67543859599</v>
      </c>
      <c r="X44">
        <v>150916.84526360899</v>
      </c>
      <c r="Y44">
        <v>164418.74696454601</v>
      </c>
      <c r="Z44">
        <v>165526.07392607399</v>
      </c>
      <c r="AA44">
        <v>170917.39130434801</v>
      </c>
      <c r="AB44">
        <v>226610.526315789</v>
      </c>
      <c r="AC44">
        <v>246032.434924245</v>
      </c>
      <c r="AD44">
        <v>244933.69065849899</v>
      </c>
      <c r="AE44">
        <v>263463.06729264499</v>
      </c>
    </row>
    <row r="45" spans="1:32" x14ac:dyDescent="0.3">
      <c r="A45" t="s">
        <v>40</v>
      </c>
      <c r="B45" t="s">
        <v>286</v>
      </c>
      <c r="C45" t="s">
        <v>200</v>
      </c>
      <c r="D45" t="s">
        <v>287</v>
      </c>
      <c r="E45" t="s">
        <v>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40</v>
      </c>
      <c r="B46" t="s">
        <v>288</v>
      </c>
      <c r="C46" t="s">
        <v>200</v>
      </c>
      <c r="D46" t="s">
        <v>289</v>
      </c>
      <c r="E46" t="s">
        <v>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40</v>
      </c>
      <c r="B47" t="s">
        <v>290</v>
      </c>
      <c r="C47" t="s">
        <v>200</v>
      </c>
      <c r="D47" t="s">
        <v>291</v>
      </c>
      <c r="E47" t="s">
        <v>201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40</v>
      </c>
      <c r="B48" t="s">
        <v>292</v>
      </c>
      <c r="C48" t="s">
        <v>200</v>
      </c>
      <c r="D48" t="s">
        <v>293</v>
      </c>
      <c r="E48" t="s">
        <v>201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40</v>
      </c>
      <c r="B49" t="s">
        <v>294</v>
      </c>
      <c r="C49" t="s">
        <v>200</v>
      </c>
      <c r="D49" t="s">
        <v>295</v>
      </c>
      <c r="E49" t="s">
        <v>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40</v>
      </c>
      <c r="B50" t="s">
        <v>296</v>
      </c>
      <c r="C50" t="s">
        <v>200</v>
      </c>
      <c r="D50" t="s">
        <v>297</v>
      </c>
      <c r="E50" t="s">
        <v>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40</v>
      </c>
      <c r="B51" t="s">
        <v>298</v>
      </c>
      <c r="C51" t="s">
        <v>200</v>
      </c>
      <c r="D51" t="s">
        <v>299</v>
      </c>
      <c r="E51" t="s">
        <v>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40</v>
      </c>
      <c r="B52" t="s">
        <v>300</v>
      </c>
      <c r="C52" t="s">
        <v>200</v>
      </c>
      <c r="D52" t="s">
        <v>301</v>
      </c>
      <c r="E52" t="s">
        <v>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40</v>
      </c>
      <c r="B53" t="s">
        <v>302</v>
      </c>
      <c r="C53" t="s">
        <v>200</v>
      </c>
      <c r="D53" t="s">
        <v>303</v>
      </c>
      <c r="E53" t="s">
        <v>201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40</v>
      </c>
      <c r="B54" t="s">
        <v>304</v>
      </c>
      <c r="C54" t="s">
        <v>200</v>
      </c>
      <c r="D54" t="s">
        <v>305</v>
      </c>
      <c r="E54" t="s">
        <v>201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40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40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40</v>
      </c>
      <c r="B57" t="s">
        <v>310</v>
      </c>
      <c r="C57" t="s">
        <v>200</v>
      </c>
      <c r="D57" t="s">
        <v>311</v>
      </c>
      <c r="E57" t="s">
        <v>201</v>
      </c>
      <c r="G57">
        <v>188651.79386823199</v>
      </c>
      <c r="H57">
        <v>196698.721590909</v>
      </c>
      <c r="I57">
        <v>204531.45659280801</v>
      </c>
      <c r="J57">
        <v>184898.286348297</v>
      </c>
      <c r="K57">
        <v>187178.703071672</v>
      </c>
      <c r="L57">
        <v>181490.909090909</v>
      </c>
      <c r="M57">
        <v>217539.12148249801</v>
      </c>
      <c r="N57">
        <v>165915.22008679499</v>
      </c>
      <c r="O57">
        <v>167718.250057564</v>
      </c>
      <c r="P57">
        <v>185498.59154929599</v>
      </c>
      <c r="Q57">
        <v>194850.69018404899</v>
      </c>
      <c r="R57">
        <v>204816.83320522701</v>
      </c>
      <c r="S57">
        <v>209664.30706763701</v>
      </c>
      <c r="T57">
        <v>169398.51380042499</v>
      </c>
      <c r="U57">
        <v>153437.45624270701</v>
      </c>
      <c r="V57">
        <v>161855.99307659001</v>
      </c>
      <c r="W57">
        <v>174872.67543859599</v>
      </c>
      <c r="X57">
        <v>150916.84526360899</v>
      </c>
      <c r="Y57">
        <v>164418.74696454601</v>
      </c>
      <c r="Z57">
        <v>165526.07392607399</v>
      </c>
      <c r="AA57">
        <v>170917.39130434801</v>
      </c>
      <c r="AB57">
        <v>226610.526315789</v>
      </c>
      <c r="AC57">
        <v>246032.434924245</v>
      </c>
      <c r="AD57">
        <v>244933.69065849899</v>
      </c>
      <c r="AE57">
        <v>263463.06729264499</v>
      </c>
    </row>
    <row r="58" spans="1:32" x14ac:dyDescent="0.3">
      <c r="A58" t="s">
        <v>40</v>
      </c>
      <c r="B58" t="s">
        <v>312</v>
      </c>
      <c r="C58" t="s">
        <v>200</v>
      </c>
      <c r="D58" t="s">
        <v>313</v>
      </c>
      <c r="E58" t="s">
        <v>201</v>
      </c>
      <c r="G58">
        <v>188651.79386823199</v>
      </c>
      <c r="H58">
        <v>196698.721590909</v>
      </c>
      <c r="I58">
        <v>204531.45659280801</v>
      </c>
      <c r="J58">
        <v>184898.286348297</v>
      </c>
      <c r="K58">
        <v>187178.703071672</v>
      </c>
      <c r="L58">
        <v>181490.909090909</v>
      </c>
      <c r="M58">
        <v>217539.12148249801</v>
      </c>
      <c r="N58">
        <v>165915.22008679499</v>
      </c>
      <c r="O58">
        <v>167718.250057564</v>
      </c>
      <c r="P58">
        <v>185498.59154929599</v>
      </c>
      <c r="Q58">
        <v>194850.69018404899</v>
      </c>
      <c r="R58">
        <v>204816.83320522701</v>
      </c>
      <c r="S58">
        <v>209664.30706763701</v>
      </c>
      <c r="T58">
        <v>169398.51380042499</v>
      </c>
      <c r="U58">
        <v>153437.45624270701</v>
      </c>
      <c r="V58">
        <v>161855.99307659001</v>
      </c>
      <c r="W58">
        <v>174872.67543859599</v>
      </c>
      <c r="X58">
        <v>150916.84526360899</v>
      </c>
      <c r="Y58">
        <v>164418.74696454601</v>
      </c>
      <c r="Z58">
        <v>165526.07392607399</v>
      </c>
      <c r="AA58">
        <v>170917.39130434801</v>
      </c>
      <c r="AB58">
        <v>226610.526315789</v>
      </c>
      <c r="AC58">
        <v>246032.434924245</v>
      </c>
      <c r="AD58">
        <v>244933.69065849899</v>
      </c>
      <c r="AE58">
        <v>263463.06729264499</v>
      </c>
    </row>
    <row r="59" spans="1:32" x14ac:dyDescent="0.3">
      <c r="A59" t="s">
        <v>40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42</v>
      </c>
      <c r="B2" t="s">
        <v>197</v>
      </c>
      <c r="C2" t="s">
        <v>200</v>
      </c>
      <c r="D2" t="s">
        <v>198</v>
      </c>
      <c r="E2" t="s">
        <v>201</v>
      </c>
      <c r="G2">
        <v>23342.1173654905</v>
      </c>
      <c r="H2">
        <v>22818.9711521647</v>
      </c>
      <c r="I2">
        <v>23402.8568320509</v>
      </c>
      <c r="J2">
        <v>23791.4383881834</v>
      </c>
      <c r="K2">
        <v>22580.919739047498</v>
      </c>
      <c r="L2">
        <v>19600.285246768599</v>
      </c>
      <c r="M2">
        <v>17479.625285493901</v>
      </c>
      <c r="N2">
        <v>17609.398200695701</v>
      </c>
      <c r="O2">
        <v>17637.759755022598</v>
      </c>
      <c r="P2">
        <v>17997.729707081799</v>
      </c>
      <c r="Q2">
        <v>19018.725710791099</v>
      </c>
      <c r="R2">
        <v>21513.206451841099</v>
      </c>
      <c r="S2">
        <v>17859.832995006102</v>
      </c>
      <c r="T2">
        <v>17964.458956815099</v>
      </c>
      <c r="U2">
        <v>18278.937034861199</v>
      </c>
      <c r="V2">
        <v>16712.021373592601</v>
      </c>
      <c r="W2">
        <v>15412.422770028301</v>
      </c>
      <c r="X2">
        <v>15233.898827314901</v>
      </c>
      <c r="Y2">
        <v>16822.089412866299</v>
      </c>
      <c r="Z2">
        <v>17333.0328535685</v>
      </c>
      <c r="AA2">
        <v>17360.8291216734</v>
      </c>
      <c r="AB2">
        <v>17392.0570012268</v>
      </c>
      <c r="AC2">
        <v>17750.502321420001</v>
      </c>
      <c r="AD2">
        <v>18756.575014875099</v>
      </c>
      <c r="AE2">
        <v>22908.630961148501</v>
      </c>
      <c r="AF2">
        <v>5003.6510662611499</v>
      </c>
    </row>
    <row r="3" spans="1:32" x14ac:dyDescent="0.3">
      <c r="A3" t="s">
        <v>42</v>
      </c>
      <c r="B3" t="s">
        <v>202</v>
      </c>
      <c r="C3" t="s">
        <v>200</v>
      </c>
      <c r="D3" t="s">
        <v>203</v>
      </c>
      <c r="E3" t="s">
        <v>201</v>
      </c>
      <c r="G3">
        <v>20210.882928516599</v>
      </c>
      <c r="H3">
        <v>19767.124177391499</v>
      </c>
      <c r="I3">
        <v>22478.528758251799</v>
      </c>
      <c r="J3">
        <v>23708.360762307399</v>
      </c>
      <c r="K3">
        <v>22261.965299670301</v>
      </c>
      <c r="L3">
        <v>23239.563192823902</v>
      </c>
      <c r="M3">
        <v>15080.9736192371</v>
      </c>
      <c r="N3">
        <v>12044.727124098999</v>
      </c>
      <c r="O3">
        <v>11264.3315883712</v>
      </c>
      <c r="P3">
        <v>12941.93077304</v>
      </c>
      <c r="Q3">
        <v>8196.4000487498197</v>
      </c>
      <c r="R3">
        <v>8582.9023792792195</v>
      </c>
      <c r="S3">
        <v>6417.0219562939901</v>
      </c>
      <c r="T3">
        <v>5848.4098805343101</v>
      </c>
      <c r="U3">
        <v>4541.4623563388204</v>
      </c>
      <c r="V3">
        <v>4179.3139211246898</v>
      </c>
      <c r="W3">
        <v>3894.0432683750901</v>
      </c>
      <c r="X3">
        <v>4500.0770973771496</v>
      </c>
      <c r="Y3">
        <v>4541.47981563744</v>
      </c>
      <c r="Z3">
        <v>5107.7058532710398</v>
      </c>
      <c r="AA3">
        <v>5354.7950400686004</v>
      </c>
      <c r="AB3">
        <v>4645.6031438499604</v>
      </c>
      <c r="AC3">
        <v>4628.6335444337701</v>
      </c>
      <c r="AD3">
        <v>4191.95954809864</v>
      </c>
      <c r="AE3">
        <v>3629.2413425986001</v>
      </c>
      <c r="AF3">
        <v>3307.7645422692499</v>
      </c>
    </row>
    <row r="4" spans="1:32" x14ac:dyDescent="0.3">
      <c r="A4" t="s">
        <v>42</v>
      </c>
      <c r="B4" t="s">
        <v>204</v>
      </c>
      <c r="C4" t="s">
        <v>200</v>
      </c>
      <c r="D4" t="s">
        <v>205</v>
      </c>
      <c r="E4" t="s">
        <v>201</v>
      </c>
      <c r="G4">
        <v>10171151.7240259</v>
      </c>
      <c r="H4">
        <v>10625916.437177701</v>
      </c>
      <c r="I4">
        <v>11008759.108779</v>
      </c>
      <c r="J4">
        <v>10579655.071868099</v>
      </c>
      <c r="K4">
        <v>10706907.1852926</v>
      </c>
      <c r="L4">
        <v>10990703.723491101</v>
      </c>
      <c r="M4">
        <v>11022180.919179801</v>
      </c>
      <c r="N4">
        <v>10994048.6547199</v>
      </c>
      <c r="O4">
        <v>11086494.707365399</v>
      </c>
      <c r="P4">
        <v>11892539.2939738</v>
      </c>
      <c r="Q4">
        <v>12445394.0836602</v>
      </c>
      <c r="R4">
        <v>13282540.437886899</v>
      </c>
      <c r="S4">
        <v>13162299.2665061</v>
      </c>
      <c r="T4">
        <v>12435703.6879397</v>
      </c>
      <c r="U4">
        <v>11453765.5175716</v>
      </c>
      <c r="V4">
        <v>11753822.8657916</v>
      </c>
      <c r="W4">
        <v>11797752.936016999</v>
      </c>
      <c r="X4">
        <v>12294010.6266078</v>
      </c>
      <c r="Y4">
        <v>12896914.126011601</v>
      </c>
      <c r="Z4">
        <v>13530913.711886</v>
      </c>
      <c r="AA4">
        <v>13450032.734228101</v>
      </c>
      <c r="AB4">
        <v>13337526.6259932</v>
      </c>
      <c r="AC4">
        <v>13837250.740302401</v>
      </c>
      <c r="AD4">
        <v>13701419.7829604</v>
      </c>
      <c r="AE4">
        <v>13762688.044691</v>
      </c>
      <c r="AF4">
        <v>12070809.3543876</v>
      </c>
    </row>
    <row r="5" spans="1:32" x14ac:dyDescent="0.3">
      <c r="A5" t="s">
        <v>42</v>
      </c>
      <c r="B5" t="s">
        <v>206</v>
      </c>
      <c r="C5" t="s">
        <v>200</v>
      </c>
      <c r="D5" t="s">
        <v>207</v>
      </c>
      <c r="E5" t="s">
        <v>201</v>
      </c>
      <c r="G5">
        <v>273792.74903162901</v>
      </c>
      <c r="H5">
        <v>284053.57442911703</v>
      </c>
      <c r="I5">
        <v>293726.13247947802</v>
      </c>
      <c r="J5">
        <v>302884.35465405398</v>
      </c>
      <c r="K5">
        <v>291302.30827102199</v>
      </c>
      <c r="L5">
        <v>287627.32107482001</v>
      </c>
      <c r="M5">
        <v>275278.03846314101</v>
      </c>
      <c r="N5">
        <v>331478.85391115298</v>
      </c>
      <c r="O5">
        <v>307027.79904587002</v>
      </c>
      <c r="P5">
        <v>314289.81115759502</v>
      </c>
      <c r="Q5">
        <v>338916.20442541398</v>
      </c>
      <c r="R5">
        <v>324054.465413019</v>
      </c>
      <c r="S5">
        <v>296170.24413664598</v>
      </c>
      <c r="T5">
        <v>285736.59702038998</v>
      </c>
      <c r="U5">
        <v>260640.44827683701</v>
      </c>
      <c r="V5">
        <v>253843.566971169</v>
      </c>
      <c r="W5">
        <v>245125.031381048</v>
      </c>
      <c r="X5">
        <v>246104.21636989299</v>
      </c>
      <c r="Y5">
        <v>243758.99271323599</v>
      </c>
      <c r="Z5">
        <v>255886.048139363</v>
      </c>
      <c r="AA5">
        <v>260869.44893315301</v>
      </c>
      <c r="AB5">
        <v>281108.41151296301</v>
      </c>
      <c r="AC5">
        <v>297020.39936196298</v>
      </c>
      <c r="AD5">
        <v>307011.13261789101</v>
      </c>
      <c r="AE5">
        <v>305259.52181634901</v>
      </c>
      <c r="AF5">
        <v>267033.12729500799</v>
      </c>
    </row>
    <row r="6" spans="1:32" x14ac:dyDescent="0.3">
      <c r="A6" t="s">
        <v>42</v>
      </c>
      <c r="B6" t="s">
        <v>208</v>
      </c>
      <c r="C6" t="s">
        <v>200</v>
      </c>
      <c r="D6" t="s">
        <v>209</v>
      </c>
      <c r="E6" t="s">
        <v>201</v>
      </c>
      <c r="G6">
        <v>64371.316629310597</v>
      </c>
      <c r="H6">
        <v>63267.443025018998</v>
      </c>
      <c r="I6">
        <v>62195.165270256497</v>
      </c>
      <c r="J6">
        <v>60159.444251623703</v>
      </c>
      <c r="K6">
        <v>58877.100034201801</v>
      </c>
      <c r="L6">
        <v>55983.974780279699</v>
      </c>
      <c r="M6">
        <v>54516.734405068397</v>
      </c>
      <c r="N6">
        <v>45846.174330397298</v>
      </c>
      <c r="O6">
        <v>43010.713542527301</v>
      </c>
      <c r="P6">
        <v>39750.2001813553</v>
      </c>
      <c r="Q6">
        <v>38005.138330444002</v>
      </c>
      <c r="R6">
        <v>44256.653954668102</v>
      </c>
      <c r="S6">
        <v>47734.299045947497</v>
      </c>
      <c r="T6">
        <v>41756.737069581002</v>
      </c>
      <c r="U6">
        <v>36997.689054298797</v>
      </c>
      <c r="V6">
        <v>45595.489154119801</v>
      </c>
      <c r="W6">
        <v>44828.261290468799</v>
      </c>
      <c r="X6">
        <v>44876.181875007402</v>
      </c>
      <c r="Y6">
        <v>50888.630950598897</v>
      </c>
      <c r="Z6">
        <v>52584.663095265998</v>
      </c>
      <c r="AA6">
        <v>51172.146865208597</v>
      </c>
      <c r="AB6">
        <v>54982.035980823501</v>
      </c>
      <c r="AC6">
        <v>59426.681139035303</v>
      </c>
      <c r="AD6">
        <v>58735.366259111601</v>
      </c>
      <c r="AE6">
        <v>47525.741711914299</v>
      </c>
      <c r="AF6">
        <v>35363.0424909086</v>
      </c>
    </row>
    <row r="7" spans="1:32" x14ac:dyDescent="0.3">
      <c r="A7" t="s">
        <v>42</v>
      </c>
      <c r="B7" t="s">
        <v>210</v>
      </c>
      <c r="C7" t="s">
        <v>200</v>
      </c>
      <c r="D7" t="s">
        <v>211</v>
      </c>
      <c r="E7" t="s">
        <v>201</v>
      </c>
      <c r="G7">
        <v>105768.52795432199</v>
      </c>
      <c r="H7">
        <v>109045.67532974501</v>
      </c>
      <c r="I7">
        <v>114391.95567559201</v>
      </c>
      <c r="J7">
        <v>113803.785228769</v>
      </c>
      <c r="K7">
        <v>110039.399753751</v>
      </c>
      <c r="L7">
        <v>112151.87728563001</v>
      </c>
      <c r="M7">
        <v>108923.88596321001</v>
      </c>
      <c r="N7">
        <v>112539.98241986999</v>
      </c>
      <c r="O7">
        <v>112661.089515541</v>
      </c>
      <c r="P7">
        <v>111361.79858852099</v>
      </c>
      <c r="Q7">
        <v>111252.600386009</v>
      </c>
      <c r="R7">
        <v>106382.599421274</v>
      </c>
      <c r="S7">
        <v>108226.73780972901</v>
      </c>
      <c r="T7">
        <v>108006.785612907</v>
      </c>
      <c r="U7">
        <v>100823.568020632</v>
      </c>
      <c r="V7">
        <v>91503.946699548294</v>
      </c>
      <c r="W7">
        <v>81816.1161426943</v>
      </c>
      <c r="X7">
        <v>74015.023625607602</v>
      </c>
      <c r="Y7">
        <v>75098.622359429297</v>
      </c>
      <c r="Z7">
        <v>74171.153330058703</v>
      </c>
      <c r="AA7">
        <v>76592.697910996896</v>
      </c>
      <c r="AB7">
        <v>79756.280915348703</v>
      </c>
      <c r="AC7">
        <v>83833.766538615702</v>
      </c>
      <c r="AD7">
        <v>82124.597415437602</v>
      </c>
      <c r="AE7">
        <v>87560.211860310796</v>
      </c>
      <c r="AF7">
        <v>77194.3683583151</v>
      </c>
    </row>
    <row r="8" spans="1:32" x14ac:dyDescent="0.3">
      <c r="A8" t="s">
        <v>42</v>
      </c>
      <c r="B8" t="s">
        <v>212</v>
      </c>
      <c r="C8" t="s">
        <v>200</v>
      </c>
      <c r="D8" t="s">
        <v>213</v>
      </c>
      <c r="E8" t="s">
        <v>201</v>
      </c>
      <c r="G8">
        <v>78553.628722165595</v>
      </c>
      <c r="H8">
        <v>76696.441808279196</v>
      </c>
      <c r="I8">
        <v>67034.183975500899</v>
      </c>
      <c r="J8">
        <v>52540.138469011697</v>
      </c>
      <c r="K8">
        <v>46021.372211426002</v>
      </c>
      <c r="L8">
        <v>47686.376421638699</v>
      </c>
      <c r="M8">
        <v>47354.257164404502</v>
      </c>
      <c r="N8">
        <v>46884.846904550403</v>
      </c>
      <c r="O8">
        <v>47250.3820609553</v>
      </c>
      <c r="P8">
        <v>52365.042973992699</v>
      </c>
      <c r="Q8">
        <v>57671.055764697499</v>
      </c>
      <c r="R8">
        <v>59082.3047503872</v>
      </c>
      <c r="S8">
        <v>60813.623462724499</v>
      </c>
      <c r="T8">
        <v>61199.431964162599</v>
      </c>
      <c r="U8">
        <v>58051.736207113601</v>
      </c>
      <c r="V8">
        <v>56818.767832433303</v>
      </c>
      <c r="W8">
        <v>53218.591334459597</v>
      </c>
      <c r="X8">
        <v>52900.906322500297</v>
      </c>
      <c r="Y8">
        <v>50548.644904486398</v>
      </c>
      <c r="Z8">
        <v>51677.965103683498</v>
      </c>
      <c r="AA8">
        <v>52941.747188602698</v>
      </c>
      <c r="AB8">
        <v>52090.060783168701</v>
      </c>
      <c r="AC8">
        <v>53475.489672926298</v>
      </c>
      <c r="AD8">
        <v>53397.579957923197</v>
      </c>
      <c r="AE8">
        <v>51313.440093963502</v>
      </c>
      <c r="AF8">
        <v>21539.291783164801</v>
      </c>
    </row>
    <row r="9" spans="1:32" x14ac:dyDescent="0.3">
      <c r="A9" t="s">
        <v>42</v>
      </c>
      <c r="B9" t="s">
        <v>214</v>
      </c>
      <c r="C9" t="s">
        <v>200</v>
      </c>
      <c r="D9" t="s">
        <v>215</v>
      </c>
      <c r="E9" t="s">
        <v>201</v>
      </c>
      <c r="G9">
        <v>1279818.2508864801</v>
      </c>
      <c r="H9">
        <v>1248620.2158191099</v>
      </c>
      <c r="I9">
        <v>1213196.9167617001</v>
      </c>
      <c r="J9">
        <v>1208021.99641661</v>
      </c>
      <c r="K9">
        <v>1067034.6684548301</v>
      </c>
      <c r="L9">
        <v>1177309.3135597799</v>
      </c>
      <c r="M9">
        <v>1182807.1732765399</v>
      </c>
      <c r="N9">
        <v>1147017.0353431101</v>
      </c>
      <c r="O9">
        <v>1122549.2019064501</v>
      </c>
      <c r="P9">
        <v>1210202.20918534</v>
      </c>
      <c r="Q9">
        <v>1221562.18269387</v>
      </c>
      <c r="R9">
        <v>1411512.313813</v>
      </c>
      <c r="S9">
        <v>1456732.9738535699</v>
      </c>
      <c r="T9">
        <v>1373208.2191012199</v>
      </c>
      <c r="U9">
        <v>1222070.75517315</v>
      </c>
      <c r="V9">
        <v>1257905.2821895501</v>
      </c>
      <c r="W9">
        <v>1293812.26298006</v>
      </c>
      <c r="X9">
        <v>1369182.2095452601</v>
      </c>
      <c r="Y9">
        <v>1448222.4698759699</v>
      </c>
      <c r="Z9">
        <v>1486926.10161494</v>
      </c>
      <c r="AA9">
        <v>1512789.6752982701</v>
      </c>
      <c r="AB9">
        <v>1574211.7275481101</v>
      </c>
      <c r="AC9">
        <v>1594118.2279352201</v>
      </c>
      <c r="AD9">
        <v>1573416.6674657599</v>
      </c>
      <c r="AE9">
        <v>1589880.6227853</v>
      </c>
      <c r="AF9">
        <v>1344923.4668709801</v>
      </c>
    </row>
    <row r="10" spans="1:32" x14ac:dyDescent="0.3">
      <c r="A10" t="s">
        <v>42</v>
      </c>
      <c r="B10" t="s">
        <v>216</v>
      </c>
      <c r="C10" t="s">
        <v>200</v>
      </c>
      <c r="D10" t="s">
        <v>217</v>
      </c>
      <c r="E10" t="s">
        <v>201</v>
      </c>
      <c r="G10">
        <v>1785135.5269339101</v>
      </c>
      <c r="H10">
        <v>1798661.7341431801</v>
      </c>
      <c r="I10">
        <v>1863172.39113924</v>
      </c>
      <c r="J10">
        <v>1795458.0869156001</v>
      </c>
      <c r="K10">
        <v>1814772.0324176799</v>
      </c>
      <c r="L10">
        <v>1882624.0242653601</v>
      </c>
      <c r="M10">
        <v>1968384.05193848</v>
      </c>
      <c r="N10">
        <v>1932195.4483359801</v>
      </c>
      <c r="O10">
        <v>1872945.6085151799</v>
      </c>
      <c r="P10">
        <v>2014350.25683036</v>
      </c>
      <c r="Q10">
        <v>2148694.6770609198</v>
      </c>
      <c r="R10">
        <v>2338825.3124305299</v>
      </c>
      <c r="S10">
        <v>2407830.1392129101</v>
      </c>
      <c r="T10">
        <v>2376561.0193926198</v>
      </c>
      <c r="U10">
        <v>2252956.6009845701</v>
      </c>
      <c r="V10">
        <v>2255916.6547002299</v>
      </c>
      <c r="W10">
        <v>2318226.4733334701</v>
      </c>
      <c r="X10">
        <v>2455621.9641935001</v>
      </c>
      <c r="Y10">
        <v>2521609.8083932898</v>
      </c>
      <c r="Z10">
        <v>2628229.3010915401</v>
      </c>
      <c r="AA10">
        <v>2617601.0569309802</v>
      </c>
      <c r="AB10">
        <v>2679570.5617158301</v>
      </c>
      <c r="AC10">
        <v>2671081.5936476998</v>
      </c>
      <c r="AD10">
        <v>2611148.0989677599</v>
      </c>
      <c r="AE10">
        <v>2619395.6446716301</v>
      </c>
      <c r="AF10">
        <v>2228214.7921025902</v>
      </c>
    </row>
    <row r="11" spans="1:32" x14ac:dyDescent="0.3">
      <c r="A11" t="s">
        <v>42</v>
      </c>
      <c r="B11" t="s">
        <v>218</v>
      </c>
      <c r="C11" t="s">
        <v>200</v>
      </c>
      <c r="D11" t="s">
        <v>219</v>
      </c>
      <c r="E11" t="s">
        <v>201</v>
      </c>
      <c r="G11">
        <v>505317.276047425</v>
      </c>
      <c r="H11">
        <v>550041.51832406898</v>
      </c>
      <c r="I11">
        <v>649975.47437753796</v>
      </c>
      <c r="J11">
        <v>587436.09049899096</v>
      </c>
      <c r="K11">
        <v>747737.36396284704</v>
      </c>
      <c r="L11">
        <v>705314.71070558799</v>
      </c>
      <c r="M11">
        <v>785576.87866194104</v>
      </c>
      <c r="N11">
        <v>785178.41299286904</v>
      </c>
      <c r="O11">
        <v>750396.40660872799</v>
      </c>
      <c r="P11">
        <v>804148.047645021</v>
      </c>
      <c r="Q11">
        <v>927132.49436705001</v>
      </c>
      <c r="R11">
        <v>927312.99861753103</v>
      </c>
      <c r="S11">
        <v>951097.16535934899</v>
      </c>
      <c r="T11">
        <v>1003352.8002914001</v>
      </c>
      <c r="U11">
        <v>1030885.84581142</v>
      </c>
      <c r="V11">
        <v>998011.37251068105</v>
      </c>
      <c r="W11">
        <v>1024414.21035341</v>
      </c>
      <c r="X11">
        <v>1086439.7546482401</v>
      </c>
      <c r="Y11">
        <v>1073387.3385173299</v>
      </c>
      <c r="Z11">
        <v>1141303.1994765999</v>
      </c>
      <c r="AA11">
        <v>1104811.3816327101</v>
      </c>
      <c r="AB11">
        <v>1105358.83416771</v>
      </c>
      <c r="AC11">
        <v>1076963.3657124799</v>
      </c>
      <c r="AD11">
        <v>1037731.43150199</v>
      </c>
      <c r="AE11">
        <v>1029515.02188633</v>
      </c>
      <c r="AF11">
        <v>883291.32523161499</v>
      </c>
    </row>
    <row r="12" spans="1:32" x14ac:dyDescent="0.3">
      <c r="A12" t="s">
        <v>42</v>
      </c>
      <c r="B12" t="s">
        <v>220</v>
      </c>
      <c r="C12" t="s">
        <v>200</v>
      </c>
      <c r="D12" t="s">
        <v>221</v>
      </c>
      <c r="E12" t="s">
        <v>201</v>
      </c>
      <c r="G12">
        <v>504672.65046517702</v>
      </c>
      <c r="H12">
        <v>508498.02878942102</v>
      </c>
      <c r="I12">
        <v>526310.19975832396</v>
      </c>
      <c r="J12">
        <v>502186.54173396103</v>
      </c>
      <c r="K12">
        <v>487287.65795870702</v>
      </c>
      <c r="L12">
        <v>488637.68412813899</v>
      </c>
      <c r="M12">
        <v>440017.71825735102</v>
      </c>
      <c r="N12">
        <v>438029.36073902401</v>
      </c>
      <c r="O12">
        <v>461855.28342431202</v>
      </c>
      <c r="P12">
        <v>470192.36016023799</v>
      </c>
      <c r="Q12">
        <v>475109.42095638998</v>
      </c>
      <c r="R12">
        <v>496856.26927991799</v>
      </c>
      <c r="S12">
        <v>501697.83086757798</v>
      </c>
      <c r="T12">
        <v>491888.60472255398</v>
      </c>
      <c r="U12">
        <v>459913.12950134597</v>
      </c>
      <c r="V12">
        <v>461550.10469084501</v>
      </c>
      <c r="W12">
        <v>468940.672915339</v>
      </c>
      <c r="X12">
        <v>495210.67858495499</v>
      </c>
      <c r="Y12">
        <v>541831.34272268997</v>
      </c>
      <c r="Z12">
        <v>564914.21404702205</v>
      </c>
      <c r="AA12">
        <v>576777.48356555402</v>
      </c>
      <c r="AB12">
        <v>563446.23607815604</v>
      </c>
      <c r="AC12">
        <v>593218.07883106603</v>
      </c>
      <c r="AD12">
        <v>578241.06190854602</v>
      </c>
      <c r="AE12">
        <v>569591.53700070095</v>
      </c>
      <c r="AF12">
        <v>487011.446295025</v>
      </c>
    </row>
    <row r="13" spans="1:32" x14ac:dyDescent="0.3">
      <c r="A13" t="s">
        <v>42</v>
      </c>
      <c r="B13" t="s">
        <v>222</v>
      </c>
      <c r="C13" t="s">
        <v>200</v>
      </c>
      <c r="D13" t="s">
        <v>223</v>
      </c>
      <c r="E13" t="s">
        <v>201</v>
      </c>
      <c r="G13">
        <v>622019.72780908598</v>
      </c>
      <c r="H13">
        <v>617213.76353621099</v>
      </c>
      <c r="I13">
        <v>602699.73443904798</v>
      </c>
      <c r="J13">
        <v>535364.99460913998</v>
      </c>
      <c r="K13">
        <v>534900.98566535395</v>
      </c>
      <c r="L13">
        <v>477399.009069892</v>
      </c>
      <c r="M13">
        <v>478917.55921852402</v>
      </c>
      <c r="N13">
        <v>414658.88621524902</v>
      </c>
      <c r="O13">
        <v>464910.85660950898</v>
      </c>
      <c r="P13">
        <v>488814.61482471903</v>
      </c>
      <c r="Q13">
        <v>507550.55519567098</v>
      </c>
      <c r="R13">
        <v>535366.82864696498</v>
      </c>
      <c r="S13">
        <v>543724.96617386199</v>
      </c>
      <c r="T13">
        <v>555756.25037364603</v>
      </c>
      <c r="U13">
        <v>505953.59420037898</v>
      </c>
      <c r="V13">
        <v>505926.33335980697</v>
      </c>
      <c r="W13">
        <v>494163.38174368098</v>
      </c>
      <c r="X13">
        <v>497894.27431344899</v>
      </c>
      <c r="Y13">
        <v>527884.79388874106</v>
      </c>
      <c r="Z13">
        <v>537765.07323316298</v>
      </c>
      <c r="AA13">
        <v>541103.21775990899</v>
      </c>
      <c r="AB13">
        <v>525861.865417541</v>
      </c>
      <c r="AC13">
        <v>493838.336067155</v>
      </c>
      <c r="AD13">
        <v>518232.44428969698</v>
      </c>
      <c r="AE13">
        <v>481647.37806460401</v>
      </c>
      <c r="AF13">
        <v>401863.55747627799</v>
      </c>
    </row>
    <row r="14" spans="1:32" x14ac:dyDescent="0.3">
      <c r="A14" t="s">
        <v>42</v>
      </c>
      <c r="B14" t="s">
        <v>224</v>
      </c>
      <c r="C14" t="s">
        <v>200</v>
      </c>
      <c r="D14" t="s">
        <v>225</v>
      </c>
      <c r="E14" t="s">
        <v>201</v>
      </c>
      <c r="G14">
        <v>3044332.7840167601</v>
      </c>
      <c r="H14">
        <v>3210060.61762127</v>
      </c>
      <c r="I14">
        <v>3370764.5716320602</v>
      </c>
      <c r="J14">
        <v>3244274.5749331</v>
      </c>
      <c r="K14">
        <v>3377715.3332870202</v>
      </c>
      <c r="L14">
        <v>3459089.7079644999</v>
      </c>
      <c r="M14">
        <v>3454900.62434487</v>
      </c>
      <c r="N14">
        <v>3350549.13122989</v>
      </c>
      <c r="O14">
        <v>3346001.4746531099</v>
      </c>
      <c r="P14">
        <v>3542692.0847016801</v>
      </c>
      <c r="Q14">
        <v>3720194.8697038302</v>
      </c>
      <c r="R14">
        <v>3960684.4443226601</v>
      </c>
      <c r="S14">
        <v>3913736.9652897501</v>
      </c>
      <c r="T14">
        <v>3546467.6105378899</v>
      </c>
      <c r="U14">
        <v>3077867.05735309</v>
      </c>
      <c r="V14">
        <v>3186285.8927530702</v>
      </c>
      <c r="W14">
        <v>3105482.6536837998</v>
      </c>
      <c r="X14">
        <v>3087382.9260903099</v>
      </c>
      <c r="Y14">
        <v>3065663.79943424</v>
      </c>
      <c r="Z14">
        <v>3145434.0053266501</v>
      </c>
      <c r="AA14">
        <v>3045325.1734623401</v>
      </c>
      <c r="AB14">
        <v>2929764.6904310901</v>
      </c>
      <c r="AC14">
        <v>3047056.0325534199</v>
      </c>
      <c r="AD14">
        <v>2926525.3492900501</v>
      </c>
      <c r="AE14">
        <v>3086393.1067489102</v>
      </c>
      <c r="AF14">
        <v>2833678.62526904</v>
      </c>
    </row>
    <row r="15" spans="1:32" x14ac:dyDescent="0.3">
      <c r="A15" t="s">
        <v>42</v>
      </c>
      <c r="B15" t="s">
        <v>226</v>
      </c>
      <c r="C15" t="s">
        <v>200</v>
      </c>
      <c r="D15" t="s">
        <v>227</v>
      </c>
      <c r="E15" t="s">
        <v>201</v>
      </c>
      <c r="G15">
        <v>4100475.86828131</v>
      </c>
      <c r="H15">
        <v>4321368.3388742199</v>
      </c>
      <c r="I15">
        <v>4520681.8084213799</v>
      </c>
      <c r="J15">
        <v>4350430.3391439803</v>
      </c>
      <c r="K15">
        <v>4517867.37672887</v>
      </c>
      <c r="L15">
        <v>4639277.2223152202</v>
      </c>
      <c r="M15">
        <v>4611309.6814679699</v>
      </c>
      <c r="N15">
        <v>4456175.4466626802</v>
      </c>
      <c r="O15">
        <v>4458777.8774937</v>
      </c>
      <c r="P15">
        <v>4725883.2172984499</v>
      </c>
      <c r="Q15">
        <v>4939977.1998503096</v>
      </c>
      <c r="R15">
        <v>5180155.1905135103</v>
      </c>
      <c r="S15">
        <v>5074625.5988906901</v>
      </c>
      <c r="T15">
        <v>4643357.7708102502</v>
      </c>
      <c r="U15">
        <v>4142346.3427018998</v>
      </c>
      <c r="V15">
        <v>4257483.8537270501</v>
      </c>
      <c r="W15">
        <v>4208994.60758333</v>
      </c>
      <c r="X15">
        <v>4250702.8566189399</v>
      </c>
      <c r="Y15">
        <v>4302624.6822629701</v>
      </c>
      <c r="Z15">
        <v>4467929.2169431997</v>
      </c>
      <c r="AA15">
        <v>4374122.6143487897</v>
      </c>
      <c r="AB15">
        <v>4214718.7514959704</v>
      </c>
      <c r="AC15">
        <v>4463319.41558538</v>
      </c>
      <c r="AD15">
        <v>4399001.0448400304</v>
      </c>
      <c r="AE15">
        <v>4178895.5631305999</v>
      </c>
      <c r="AF15">
        <v>3663769.1876681601</v>
      </c>
    </row>
    <row r="16" spans="1:32" x14ac:dyDescent="0.3">
      <c r="A16" t="s">
        <v>42</v>
      </c>
      <c r="B16" t="s">
        <v>228</v>
      </c>
      <c r="C16" t="s">
        <v>200</v>
      </c>
      <c r="D16" t="s">
        <v>229</v>
      </c>
      <c r="E16" t="s">
        <v>201</v>
      </c>
      <c r="G16">
        <v>1056143.0842645499</v>
      </c>
      <c r="H16">
        <v>1111307.7212529499</v>
      </c>
      <c r="I16">
        <v>1149917.2367893199</v>
      </c>
      <c r="J16">
        <v>1106155.76421088</v>
      </c>
      <c r="K16">
        <v>1140152.04344186</v>
      </c>
      <c r="L16">
        <v>1180187.51435072</v>
      </c>
      <c r="M16">
        <v>1156409.0571230999</v>
      </c>
      <c r="N16">
        <v>1105626.31543279</v>
      </c>
      <c r="O16">
        <v>1112776.4028406001</v>
      </c>
      <c r="P16">
        <v>1183191.1325967701</v>
      </c>
      <c r="Q16">
        <v>1219782.3301464799</v>
      </c>
      <c r="R16">
        <v>1219470.7461908499</v>
      </c>
      <c r="S16">
        <v>1160888.63360094</v>
      </c>
      <c r="T16">
        <v>1096890.1602723501</v>
      </c>
      <c r="U16">
        <v>1064479.28534881</v>
      </c>
      <c r="V16">
        <v>1071197.9609739799</v>
      </c>
      <c r="W16">
        <v>1103511.95389953</v>
      </c>
      <c r="X16">
        <v>1163319.93052863</v>
      </c>
      <c r="Y16">
        <v>1236960.8828287299</v>
      </c>
      <c r="Z16">
        <v>1322495.2116165501</v>
      </c>
      <c r="AA16">
        <v>1328797.44088646</v>
      </c>
      <c r="AB16">
        <v>1284954.0610648801</v>
      </c>
      <c r="AC16">
        <v>1416263.3830319601</v>
      </c>
      <c r="AD16">
        <v>1472475.69554998</v>
      </c>
      <c r="AE16">
        <v>1092502.45638169</v>
      </c>
      <c r="AF16">
        <v>830090.56239911797</v>
      </c>
    </row>
    <row r="17" spans="1:32" x14ac:dyDescent="0.3">
      <c r="A17" t="s">
        <v>42</v>
      </c>
      <c r="B17" t="s">
        <v>230</v>
      </c>
      <c r="C17" t="s">
        <v>200</v>
      </c>
      <c r="D17" t="s">
        <v>231</v>
      </c>
      <c r="E17" t="s">
        <v>201</v>
      </c>
      <c r="G17">
        <v>832624.77914107696</v>
      </c>
      <c r="H17">
        <v>893978.23177858104</v>
      </c>
      <c r="I17">
        <v>934284.32482920203</v>
      </c>
      <c r="J17">
        <v>970257.76855799695</v>
      </c>
      <c r="K17">
        <v>972874.45611320005</v>
      </c>
      <c r="L17">
        <v>998525.85821877804</v>
      </c>
      <c r="M17">
        <v>1003808.12050449</v>
      </c>
      <c r="N17">
        <v>1092793.8936057901</v>
      </c>
      <c r="O17">
        <v>1137895.0085283299</v>
      </c>
      <c r="P17">
        <v>1262370.9204252299</v>
      </c>
      <c r="Q17">
        <v>1265952.4043268501</v>
      </c>
      <c r="R17">
        <v>1379581.01370238</v>
      </c>
      <c r="S17">
        <v>1356898.9305185301</v>
      </c>
      <c r="T17">
        <v>1319467.5031775001</v>
      </c>
      <c r="U17">
        <v>1211872.62597843</v>
      </c>
      <c r="V17">
        <v>1263773.6950121899</v>
      </c>
      <c r="W17">
        <v>1261539.21198545</v>
      </c>
      <c r="X17">
        <v>1332254.1284997801</v>
      </c>
      <c r="Y17">
        <v>1407307.88646042</v>
      </c>
      <c r="Z17">
        <v>1451985.3516507801</v>
      </c>
      <c r="AA17">
        <v>1406555.4221642499</v>
      </c>
      <c r="AB17">
        <v>1366579.32582604</v>
      </c>
      <c r="AC17">
        <v>1479505.9656277699</v>
      </c>
      <c r="AD17">
        <v>1434796.6675312</v>
      </c>
      <c r="AE17">
        <v>1295620.69141841</v>
      </c>
      <c r="AF17">
        <v>1069850.4768085601</v>
      </c>
    </row>
    <row r="18" spans="1:32" x14ac:dyDescent="0.3">
      <c r="A18" t="s">
        <v>42</v>
      </c>
      <c r="B18" t="s">
        <v>232</v>
      </c>
      <c r="C18" t="s">
        <v>200</v>
      </c>
      <c r="D18" t="s">
        <v>233</v>
      </c>
      <c r="E18" t="s">
        <v>201</v>
      </c>
      <c r="G18">
        <v>1645046.39718168</v>
      </c>
      <c r="H18">
        <v>1788628.2311912701</v>
      </c>
      <c r="I18">
        <v>1847353.73174401</v>
      </c>
      <c r="J18">
        <v>1723075.43980973</v>
      </c>
      <c r="K18">
        <v>1706085.1433693499</v>
      </c>
      <c r="L18">
        <v>1825965.67943616</v>
      </c>
      <c r="M18">
        <v>1877179.0562985099</v>
      </c>
      <c r="N18">
        <v>1969362.65638986</v>
      </c>
      <c r="O18">
        <v>2034258.5373795701</v>
      </c>
      <c r="P18">
        <v>2260855.7527364502</v>
      </c>
      <c r="Q18">
        <v>2404310.2649025498</v>
      </c>
      <c r="R18">
        <v>2656607.8887678301</v>
      </c>
      <c r="S18">
        <v>2598893.8922990598</v>
      </c>
      <c r="T18">
        <v>2393879.4871715601</v>
      </c>
      <c r="U18">
        <v>2285639.0219912999</v>
      </c>
      <c r="V18">
        <v>2422111.43224038</v>
      </c>
      <c r="W18">
        <v>2484998.68880306</v>
      </c>
      <c r="X18">
        <v>2698946.2395802699</v>
      </c>
      <c r="Y18">
        <v>3043285.1155874799</v>
      </c>
      <c r="Z18">
        <v>3329122.5542859398</v>
      </c>
      <c r="AA18">
        <v>3385847.0072222399</v>
      </c>
      <c r="AB18">
        <v>3407302.7994637401</v>
      </c>
      <c r="AC18">
        <v>3493928.9550940702</v>
      </c>
      <c r="AD18">
        <v>3503480.0966037698</v>
      </c>
      <c r="AE18">
        <v>3967365.6610173602</v>
      </c>
      <c r="AF18">
        <v>3679915.6208553798</v>
      </c>
    </row>
    <row r="19" spans="1:32" x14ac:dyDescent="0.3">
      <c r="A19" t="s">
        <v>42</v>
      </c>
      <c r="B19" t="s">
        <v>234</v>
      </c>
      <c r="C19" t="s">
        <v>200</v>
      </c>
      <c r="D19" t="s">
        <v>235</v>
      </c>
      <c r="E19" t="s">
        <v>201</v>
      </c>
      <c r="G19">
        <v>158690.551876237</v>
      </c>
      <c r="H19">
        <v>164504.97427266301</v>
      </c>
      <c r="I19">
        <v>176909.481046976</v>
      </c>
      <c r="J19">
        <v>173494.178494261</v>
      </c>
      <c r="K19">
        <v>166879.352768982</v>
      </c>
      <c r="L19">
        <v>174824.69649512699</v>
      </c>
      <c r="M19">
        <v>156491.815498604</v>
      </c>
      <c r="N19">
        <v>154083.10520535501</v>
      </c>
      <c r="O19">
        <v>145901.55124991</v>
      </c>
      <c r="P19">
        <v>152305.31879683299</v>
      </c>
      <c r="Q19">
        <v>157954.562460913</v>
      </c>
      <c r="R19">
        <v>161371.91100639899</v>
      </c>
      <c r="S19">
        <v>165683.00408841</v>
      </c>
      <c r="T19">
        <v>158093.50062452501</v>
      </c>
      <c r="U19">
        <v>138570.76065476</v>
      </c>
      <c r="V19">
        <v>139299.02140385</v>
      </c>
      <c r="W19">
        <v>135901.89950403399</v>
      </c>
      <c r="X19">
        <v>145484.15662393501</v>
      </c>
      <c r="Y19">
        <v>132075.605768287</v>
      </c>
      <c r="Z19">
        <v>116648.17096595</v>
      </c>
      <c r="AA19">
        <v>106449.89133846</v>
      </c>
      <c r="AB19">
        <v>112110.29680364599</v>
      </c>
      <c r="AC19">
        <v>148602.05873669</v>
      </c>
      <c r="AD19">
        <v>155251.69256903601</v>
      </c>
      <c r="AE19">
        <v>158512.65390512499</v>
      </c>
      <c r="AF19">
        <v>139054.44325419501</v>
      </c>
    </row>
    <row r="20" spans="1:32" x14ac:dyDescent="0.3">
      <c r="A20" t="s">
        <v>42</v>
      </c>
      <c r="B20" t="s">
        <v>236</v>
      </c>
      <c r="C20" t="s">
        <v>200</v>
      </c>
      <c r="D20" t="s">
        <v>237</v>
      </c>
      <c r="E20" t="s">
        <v>201</v>
      </c>
      <c r="G20">
        <v>118079.345582368</v>
      </c>
      <c r="H20">
        <v>119887.60813588</v>
      </c>
      <c r="I20">
        <v>116406.666783804</v>
      </c>
      <c r="J20">
        <v>125272.567248294</v>
      </c>
      <c r="K20">
        <v>115203.17468977399</v>
      </c>
      <c r="L20">
        <v>101811.41970189501</v>
      </c>
      <c r="M20">
        <v>98428.487821554096</v>
      </c>
      <c r="N20">
        <v>91579.743422901098</v>
      </c>
      <c r="O20">
        <v>79946.848972333595</v>
      </c>
      <c r="P20">
        <v>81434.610556513406</v>
      </c>
      <c r="Q20">
        <v>81964.000487498197</v>
      </c>
      <c r="R20">
        <v>87425.842840099998</v>
      </c>
      <c r="S20">
        <v>87765.115679159295</v>
      </c>
      <c r="T20">
        <v>81251.122983137306</v>
      </c>
      <c r="U20">
        <v>72465.942816362905</v>
      </c>
      <c r="V20">
        <v>67466.067583869997</v>
      </c>
      <c r="W20">
        <v>65599.651982626601</v>
      </c>
      <c r="X20">
        <v>62701.074223454998</v>
      </c>
      <c r="Y20">
        <v>61704.888799421802</v>
      </c>
      <c r="Z20">
        <v>63696.096523144697</v>
      </c>
      <c r="AA20">
        <v>56882.068067143802</v>
      </c>
      <c r="AB20">
        <v>66704.885949957505</v>
      </c>
      <c r="AC20">
        <v>68227.249656437998</v>
      </c>
      <c r="AD20">
        <v>65254.343856497602</v>
      </c>
      <c r="AE20">
        <v>61673.112404045904</v>
      </c>
      <c r="AF20">
        <v>49202.432579646404</v>
      </c>
    </row>
    <row r="21" spans="1:32" x14ac:dyDescent="0.3">
      <c r="A21" t="s">
        <v>42</v>
      </c>
      <c r="B21" t="s">
        <v>238</v>
      </c>
      <c r="C21" t="s">
        <v>200</v>
      </c>
      <c r="D21" t="s">
        <v>239</v>
      </c>
      <c r="E21" t="s">
        <v>201</v>
      </c>
      <c r="G21">
        <v>118079.345582368</v>
      </c>
      <c r="H21">
        <v>119887.60813588</v>
      </c>
      <c r="I21">
        <v>116406.666783804</v>
      </c>
      <c r="J21">
        <v>125272.567248294</v>
      </c>
      <c r="K21">
        <v>115203.17468977399</v>
      </c>
      <c r="L21">
        <v>101811.41970189501</v>
      </c>
      <c r="M21">
        <v>98428.487821554096</v>
      </c>
      <c r="N21">
        <v>91579.743422901098</v>
      </c>
      <c r="O21">
        <v>79946.848972333595</v>
      </c>
      <c r="P21">
        <v>81434.610556513406</v>
      </c>
      <c r="Q21">
        <v>81964.000487498197</v>
      </c>
      <c r="R21">
        <v>87425.842840099998</v>
      </c>
      <c r="S21">
        <v>87765.115679159295</v>
      </c>
      <c r="T21">
        <v>81251.122983137306</v>
      </c>
      <c r="U21">
        <v>72465.942816362905</v>
      </c>
      <c r="V21">
        <v>67466.067583869997</v>
      </c>
      <c r="W21">
        <v>65599.651982626601</v>
      </c>
      <c r="X21">
        <v>62701.074223454998</v>
      </c>
      <c r="Y21">
        <v>61704.888799421802</v>
      </c>
      <c r="Z21">
        <v>63696.096523144697</v>
      </c>
      <c r="AA21">
        <v>56882.068067143802</v>
      </c>
      <c r="AB21">
        <v>66718.768555291899</v>
      </c>
      <c r="AC21">
        <v>68247.724389204304</v>
      </c>
      <c r="AD21">
        <v>65274.798677535997</v>
      </c>
      <c r="AE21">
        <v>61697.102824176101</v>
      </c>
      <c r="AF21">
        <v>49230.2306400702</v>
      </c>
    </row>
    <row r="22" spans="1:32" x14ac:dyDescent="0.3">
      <c r="A22" t="s">
        <v>42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e">
        <v>#NUM!</v>
      </c>
      <c r="AC22">
        <v>20.4747327663313</v>
      </c>
      <c r="AD22">
        <v>20.454821038365399</v>
      </c>
      <c r="AE22">
        <v>23.990420130223601</v>
      </c>
      <c r="AF22">
        <v>27.7980604238453</v>
      </c>
    </row>
    <row r="23" spans="1:32" x14ac:dyDescent="0.3">
      <c r="A23" t="s">
        <v>42</v>
      </c>
      <c r="B23" t="s">
        <v>242</v>
      </c>
      <c r="C23" t="s">
        <v>200</v>
      </c>
      <c r="D23" t="s">
        <v>243</v>
      </c>
      <c r="E23" t="s">
        <v>201</v>
      </c>
      <c r="G23">
        <v>249499.86511755001</v>
      </c>
      <c r="H23">
        <v>251635.490778195</v>
      </c>
      <c r="I23">
        <v>216857.592172242</v>
      </c>
      <c r="J23">
        <v>212872.951081904</v>
      </c>
      <c r="K23">
        <v>203951.547566038</v>
      </c>
      <c r="L23">
        <v>177063.33861199199</v>
      </c>
      <c r="M23">
        <v>158752.38229850199</v>
      </c>
      <c r="N23">
        <v>157377.79820826801</v>
      </c>
      <c r="O23">
        <v>143844.517539997</v>
      </c>
      <c r="P23">
        <v>142162.13187616301</v>
      </c>
      <c r="Q23">
        <v>138351.28275058401</v>
      </c>
      <c r="R23">
        <v>138923.25711577499</v>
      </c>
      <c r="S23">
        <v>136633.205961706</v>
      </c>
      <c r="T23">
        <v>133573.50423577501</v>
      </c>
      <c r="U23">
        <v>122718.21106367699</v>
      </c>
      <c r="V23">
        <v>125180.402685116</v>
      </c>
      <c r="W23">
        <v>124709.231851295</v>
      </c>
      <c r="X23">
        <v>121502.081629183</v>
      </c>
      <c r="Y23">
        <v>110970.07201688</v>
      </c>
      <c r="Z23">
        <v>123686.602525289</v>
      </c>
      <c r="AA23">
        <v>142255.6871022</v>
      </c>
      <c r="AB23">
        <v>142036.84505770999</v>
      </c>
      <c r="AC23">
        <v>156388.72486299599</v>
      </c>
      <c r="AD23">
        <v>165183.16790721999</v>
      </c>
      <c r="AE23">
        <v>174808.45800183201</v>
      </c>
      <c r="AF23">
        <v>157033.37158725</v>
      </c>
    </row>
    <row r="24" spans="1:32" x14ac:dyDescent="0.3">
      <c r="A24" t="s">
        <v>42</v>
      </c>
      <c r="B24" t="s">
        <v>244</v>
      </c>
      <c r="C24" t="s">
        <v>200</v>
      </c>
      <c r="D24" t="s">
        <v>245</v>
      </c>
      <c r="E24" t="s">
        <v>201</v>
      </c>
      <c r="G24">
        <v>46893.230834144502</v>
      </c>
      <c r="H24">
        <v>49220.139201705002</v>
      </c>
      <c r="I24">
        <v>50877.741430507398</v>
      </c>
      <c r="J24">
        <v>49325.445484292097</v>
      </c>
      <c r="K24">
        <v>49914.720402848201</v>
      </c>
      <c r="L24">
        <v>50905.709850947598</v>
      </c>
      <c r="M24">
        <v>52883.947491458101</v>
      </c>
      <c r="N24">
        <v>55943.278047467902</v>
      </c>
      <c r="O24">
        <v>40571.530588204201</v>
      </c>
      <c r="P24">
        <v>45495.864332917597</v>
      </c>
      <c r="Q24">
        <v>34168.125504427</v>
      </c>
      <c r="R24">
        <v>35529.223802597699</v>
      </c>
      <c r="S24">
        <v>45116.600523482302</v>
      </c>
      <c r="T24">
        <v>50233.663438160802</v>
      </c>
      <c r="U24">
        <v>45118.441235800899</v>
      </c>
      <c r="V24">
        <v>39404.959827747</v>
      </c>
      <c r="W24">
        <v>47327.602800251203</v>
      </c>
      <c r="X24">
        <v>53200.911462325399</v>
      </c>
      <c r="Y24">
        <v>58644.326314970502</v>
      </c>
      <c r="Z24">
        <v>69805.313328037606</v>
      </c>
      <c r="AA24">
        <v>91525.721181381406</v>
      </c>
      <c r="AB24">
        <v>92475.696710501506</v>
      </c>
      <c r="AC24">
        <v>107592.376008804</v>
      </c>
      <c r="AD24">
        <v>106676.50681589999</v>
      </c>
      <c r="AE24">
        <v>160736.40837886301</v>
      </c>
      <c r="AF24">
        <v>170910.90850911001</v>
      </c>
    </row>
    <row r="25" spans="1:32" x14ac:dyDescent="0.3">
      <c r="A25" t="s">
        <v>42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t="e">
        <v>#NUM!</v>
      </c>
      <c r="AB25">
        <v>6877.9877195640302</v>
      </c>
      <c r="AC25">
        <v>7141.1799381134597</v>
      </c>
      <c r="AD25">
        <v>7965.84031424355</v>
      </c>
      <c r="AE25">
        <v>8308.2719897220995</v>
      </c>
      <c r="AF25">
        <v>1033.6082260584401</v>
      </c>
    </row>
    <row r="26" spans="1:32" x14ac:dyDescent="0.3">
      <c r="A26" t="s">
        <v>42</v>
      </c>
      <c r="B26" t="s">
        <v>248</v>
      </c>
      <c r="C26" t="s">
        <v>200</v>
      </c>
      <c r="D26" t="s">
        <v>249</v>
      </c>
      <c r="E26" t="s">
        <v>201</v>
      </c>
      <c r="G26">
        <v>46893.230834144502</v>
      </c>
      <c r="H26">
        <v>49220.139201705002</v>
      </c>
      <c r="I26">
        <v>50877.741430507398</v>
      </c>
      <c r="J26">
        <v>49325.445484292097</v>
      </c>
      <c r="K26">
        <v>49914.720402848201</v>
      </c>
      <c r="L26">
        <v>50905.709850947598</v>
      </c>
      <c r="M26">
        <v>52883.947491458101</v>
      </c>
      <c r="N26">
        <v>55943.278047467902</v>
      </c>
      <c r="O26">
        <v>40571.530588204201</v>
      </c>
      <c r="P26">
        <v>45495.864332917597</v>
      </c>
      <c r="Q26">
        <v>34168.125504427</v>
      </c>
      <c r="R26">
        <v>35529.223802597699</v>
      </c>
      <c r="S26">
        <v>45116.600523482302</v>
      </c>
      <c r="T26">
        <v>50233.663438160802</v>
      </c>
      <c r="U26">
        <v>45118.441235800899</v>
      </c>
      <c r="V26">
        <v>39404.959827747</v>
      </c>
      <c r="W26">
        <v>47327.602800251203</v>
      </c>
      <c r="X26">
        <v>53200.911462325399</v>
      </c>
      <c r="Y26">
        <v>58644.326314970502</v>
      </c>
      <c r="Z26">
        <v>69805.313328037606</v>
      </c>
      <c r="AA26">
        <v>84464.314216931103</v>
      </c>
      <c r="AB26">
        <v>85597.708990937506</v>
      </c>
      <c r="AC26">
        <v>100451.19607069</v>
      </c>
      <c r="AD26">
        <v>98710.666501656102</v>
      </c>
      <c r="AE26">
        <v>152428.136389141</v>
      </c>
      <c r="AF26">
        <v>169877.30028305101</v>
      </c>
    </row>
    <row r="27" spans="1:32" x14ac:dyDescent="0.3">
      <c r="A27" t="s">
        <v>42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42</v>
      </c>
      <c r="B28" t="s">
        <v>252</v>
      </c>
      <c r="C28" t="s">
        <v>200</v>
      </c>
      <c r="D28" t="s">
        <v>253</v>
      </c>
      <c r="E28" t="s">
        <v>201</v>
      </c>
      <c r="G28">
        <v>13938.539950701101</v>
      </c>
      <c r="H28">
        <v>16505.5486881219</v>
      </c>
      <c r="I28">
        <v>17260.2988679433</v>
      </c>
      <c r="J28">
        <v>19589.535375635402</v>
      </c>
      <c r="K28">
        <v>21962.476977253202</v>
      </c>
      <c r="L28">
        <v>22132.917326498999</v>
      </c>
      <c r="M28">
        <v>29357.6286454482</v>
      </c>
      <c r="N28">
        <v>28967.071017461101</v>
      </c>
      <c r="O28">
        <v>27911.618095079</v>
      </c>
      <c r="P28">
        <v>26879.3946824677</v>
      </c>
      <c r="Q28">
        <v>27057.995341655998</v>
      </c>
      <c r="R28">
        <v>35329.621421684198</v>
      </c>
      <c r="S28">
        <v>42253.621496828098</v>
      </c>
      <c r="T28">
        <v>44071.945885455003</v>
      </c>
      <c r="U28">
        <v>37911.337931176196</v>
      </c>
      <c r="V28">
        <v>38210.870135997102</v>
      </c>
      <c r="W28">
        <v>45929.741114167802</v>
      </c>
      <c r="X28">
        <v>55900.9577207517</v>
      </c>
      <c r="Y28">
        <v>62889.622664370698</v>
      </c>
      <c r="Z28">
        <v>56084.613290819303</v>
      </c>
      <c r="AA28">
        <v>53345.882663324897</v>
      </c>
      <c r="AB28">
        <v>59305.572049148403</v>
      </c>
      <c r="AC28">
        <v>63816.053974320901</v>
      </c>
      <c r="AD28">
        <v>68069.438376268401</v>
      </c>
      <c r="AE28">
        <v>60386.543450459998</v>
      </c>
      <c r="AF28">
        <v>50215.263543642403</v>
      </c>
    </row>
    <row r="29" spans="1:32" x14ac:dyDescent="0.3">
      <c r="A29" t="s">
        <v>42</v>
      </c>
      <c r="B29" t="s">
        <v>254</v>
      </c>
      <c r="C29" t="s">
        <v>200</v>
      </c>
      <c r="D29" t="s">
        <v>255</v>
      </c>
      <c r="E29" t="s">
        <v>201</v>
      </c>
      <c r="G29">
        <v>11789.191347456201</v>
      </c>
      <c r="H29">
        <v>14403.491855902401</v>
      </c>
      <c r="I29">
        <v>14982.5930597022</v>
      </c>
      <c r="J29">
        <v>16864.48106486</v>
      </c>
      <c r="K29">
        <v>19189.8395429661</v>
      </c>
      <c r="L29">
        <v>19283.101976470702</v>
      </c>
      <c r="M29">
        <v>26276.786571916</v>
      </c>
      <c r="N29">
        <v>25632.359610844698</v>
      </c>
      <c r="O29">
        <v>24933.210449446899</v>
      </c>
      <c r="P29">
        <v>24115.134013994098</v>
      </c>
      <c r="Q29">
        <v>24808.763144487901</v>
      </c>
      <c r="R29">
        <v>33873.483125249702</v>
      </c>
      <c r="S29">
        <v>40673.786214532702</v>
      </c>
      <c r="T29">
        <v>42382.520610911102</v>
      </c>
      <c r="U29">
        <v>36622.131214160203</v>
      </c>
      <c r="V29">
        <v>36927.068746811499</v>
      </c>
      <c r="W29">
        <v>44306.235581702698</v>
      </c>
      <c r="X29">
        <v>54116.915106481203</v>
      </c>
      <c r="Y29">
        <v>60946.194630372098</v>
      </c>
      <c r="Z29">
        <v>54082.844329423096</v>
      </c>
      <c r="AA29">
        <v>51274.840133471</v>
      </c>
      <c r="AB29">
        <v>57138.118670682699</v>
      </c>
      <c r="AC29">
        <v>60804.591126299398</v>
      </c>
      <c r="AD29">
        <v>64736.8050686184</v>
      </c>
      <c r="AE29">
        <v>56216.190468853303</v>
      </c>
      <c r="AF29">
        <v>47236.642890645198</v>
      </c>
    </row>
    <row r="30" spans="1:32" x14ac:dyDescent="0.3">
      <c r="A30" t="s">
        <v>42</v>
      </c>
      <c r="B30" t="s">
        <v>256</v>
      </c>
      <c r="C30" t="s">
        <v>200</v>
      </c>
      <c r="D30" t="s">
        <v>257</v>
      </c>
      <c r="E30" t="s">
        <v>201</v>
      </c>
      <c r="G30">
        <v>171.70814171056301</v>
      </c>
      <c r="H30">
        <v>238.43245137384201</v>
      </c>
      <c r="I30">
        <v>255.23203935343</v>
      </c>
      <c r="J30">
        <v>316.09758862320399</v>
      </c>
      <c r="K30">
        <v>354.54845239421599</v>
      </c>
      <c r="L30">
        <v>326.85522976750798</v>
      </c>
      <c r="M30">
        <v>478.97416780662502</v>
      </c>
      <c r="N30">
        <v>504.82860125755201</v>
      </c>
      <c r="O30">
        <v>466.06206940421703</v>
      </c>
      <c r="P30">
        <v>453.12912811397001</v>
      </c>
      <c r="Q30">
        <v>434.91700583387001</v>
      </c>
      <c r="R30">
        <v>390.638822592704</v>
      </c>
      <c r="S30">
        <v>495.15372608372002</v>
      </c>
      <c r="T30">
        <v>629.75752637650703</v>
      </c>
      <c r="U30">
        <v>574.60523908762696</v>
      </c>
      <c r="V30">
        <v>566.47758462040201</v>
      </c>
      <c r="W30">
        <v>728.67806617105202</v>
      </c>
      <c r="X30">
        <v>790.97030701319795</v>
      </c>
      <c r="Y30">
        <v>773.68512949975502</v>
      </c>
      <c r="Z30">
        <v>795.45840391616605</v>
      </c>
      <c r="AA30">
        <v>789.19146692341599</v>
      </c>
      <c r="AB30">
        <v>813.17996726846297</v>
      </c>
      <c r="AC30">
        <v>1349.1091612251901</v>
      </c>
      <c r="AD30">
        <v>1612.02962448771</v>
      </c>
      <c r="AE30">
        <v>1902.9239618659401</v>
      </c>
      <c r="AF30">
        <v>1385.0674310986799</v>
      </c>
    </row>
    <row r="31" spans="1:32" x14ac:dyDescent="0.3">
      <c r="A31" t="s">
        <v>42</v>
      </c>
      <c r="B31" t="s">
        <v>258</v>
      </c>
      <c r="C31" t="s">
        <v>200</v>
      </c>
      <c r="D31" t="s">
        <v>259</v>
      </c>
      <c r="E31" t="s">
        <v>201</v>
      </c>
      <c r="G31">
        <v>102.474410703979</v>
      </c>
      <c r="H31">
        <v>130.30973868541599</v>
      </c>
      <c r="I31">
        <v>134.743019886279</v>
      </c>
      <c r="J31">
        <v>132.611141362393</v>
      </c>
      <c r="K31">
        <v>175.88611426952301</v>
      </c>
      <c r="L31">
        <v>154.389827124303</v>
      </c>
      <c r="M31">
        <v>233.396579316784</v>
      </c>
      <c r="N31">
        <v>238.94828370474599</v>
      </c>
      <c r="O31">
        <v>240.404705392247</v>
      </c>
      <c r="P31">
        <v>189.59082610541699</v>
      </c>
      <c r="Q31">
        <v>231.63031077870099</v>
      </c>
      <c r="R31">
        <v>271.10635457770098</v>
      </c>
      <c r="S31">
        <v>512.21130106421504</v>
      </c>
      <c r="T31">
        <v>604.09528870880104</v>
      </c>
      <c r="U31">
        <v>323.34941157131902</v>
      </c>
      <c r="V31">
        <v>326.38014769993498</v>
      </c>
      <c r="W31">
        <v>448.028531145925</v>
      </c>
      <c r="X31">
        <v>634.13380292217698</v>
      </c>
      <c r="Y31">
        <v>616.00413382380805</v>
      </c>
      <c r="Z31">
        <v>599.50078239967399</v>
      </c>
      <c r="AA31">
        <v>677.05382517010105</v>
      </c>
      <c r="AB31">
        <v>723.42807813088996</v>
      </c>
      <c r="AC31">
        <v>1151.3491336846701</v>
      </c>
      <c r="AD31">
        <v>1350.91998009585</v>
      </c>
      <c r="AE31">
        <v>1760.55945782098</v>
      </c>
      <c r="AF31">
        <v>1093.07415234113</v>
      </c>
    </row>
    <row r="32" spans="1:32" x14ac:dyDescent="0.3">
      <c r="A32" t="s">
        <v>42</v>
      </c>
      <c r="B32" t="s">
        <v>260</v>
      </c>
      <c r="C32" t="s">
        <v>200</v>
      </c>
      <c r="D32" t="s">
        <v>261</v>
      </c>
      <c r="E32" t="s">
        <v>201</v>
      </c>
      <c r="G32">
        <v>1875.1660508303601</v>
      </c>
      <c r="H32">
        <v>1733.3146421602701</v>
      </c>
      <c r="I32">
        <v>1887.73074900142</v>
      </c>
      <c r="J32">
        <v>2276.3455807897699</v>
      </c>
      <c r="K32">
        <v>2242.2028676233699</v>
      </c>
      <c r="L32">
        <v>2368.5702931364499</v>
      </c>
      <c r="M32">
        <v>2368.47132640882</v>
      </c>
      <c r="N32">
        <v>2590.9345216540901</v>
      </c>
      <c r="O32">
        <v>2271.94087083569</v>
      </c>
      <c r="P32">
        <v>2121.5407142542699</v>
      </c>
      <c r="Q32">
        <v>1582.6848805555401</v>
      </c>
      <c r="R32">
        <v>794.39311926415496</v>
      </c>
      <c r="S32">
        <v>572.47025514739403</v>
      </c>
      <c r="T32">
        <v>455.57245945861899</v>
      </c>
      <c r="U32">
        <v>391.25206635705899</v>
      </c>
      <c r="V32">
        <v>390.94365686526999</v>
      </c>
      <c r="W32">
        <v>446.79893514814103</v>
      </c>
      <c r="X32">
        <v>358.93850433519901</v>
      </c>
      <c r="Y32">
        <v>553.73877067505498</v>
      </c>
      <c r="Z32">
        <v>606.80977508033095</v>
      </c>
      <c r="AA32">
        <v>604.797237760337</v>
      </c>
      <c r="AB32">
        <v>630.84533306631101</v>
      </c>
      <c r="AC32">
        <v>511.00455311162</v>
      </c>
      <c r="AD32">
        <v>369.68370306647603</v>
      </c>
      <c r="AE32">
        <v>506.86956191976202</v>
      </c>
      <c r="AF32">
        <v>500.47906955741303</v>
      </c>
    </row>
    <row r="33" spans="1:32" x14ac:dyDescent="0.3">
      <c r="A33" t="s">
        <v>42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42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42</v>
      </c>
      <c r="B35" t="s">
        <v>266</v>
      </c>
      <c r="C35" t="s">
        <v>200</v>
      </c>
      <c r="D35" t="s">
        <v>267</v>
      </c>
      <c r="E35" t="s">
        <v>201</v>
      </c>
      <c r="G35">
        <v>405213.26856681099</v>
      </c>
      <c r="H35">
        <v>422028.10118731001</v>
      </c>
      <c r="I35">
        <v>566278.29367328004</v>
      </c>
      <c r="J35">
        <v>646956.96317482903</v>
      </c>
      <c r="K35">
        <v>629724.11260233296</v>
      </c>
      <c r="L35">
        <v>601612.93460210797</v>
      </c>
      <c r="M35">
        <v>596000.07743225002</v>
      </c>
      <c r="N35">
        <v>628217.13124122703</v>
      </c>
      <c r="O35">
        <v>658614.50269352598</v>
      </c>
      <c r="P35">
        <v>618524.73763767397</v>
      </c>
      <c r="Q35">
        <v>584511.95046445995</v>
      </c>
      <c r="R35">
        <v>571262.01417435205</v>
      </c>
      <c r="S35">
        <v>623931.9809812</v>
      </c>
      <c r="T35">
        <v>630375.03640901903</v>
      </c>
      <c r="U35">
        <v>589501.55934128503</v>
      </c>
      <c r="V35">
        <v>609383.77268970397</v>
      </c>
      <c r="W35">
        <v>608369.37523613998</v>
      </c>
      <c r="X35">
        <v>546509.363048136</v>
      </c>
      <c r="Y35">
        <v>705903.92786538601</v>
      </c>
      <c r="Z35">
        <v>751533.81809697906</v>
      </c>
      <c r="AA35">
        <v>692890.27141113998</v>
      </c>
      <c r="AB35">
        <v>674403.19681889901</v>
      </c>
      <c r="AC35">
        <v>670265.52985992003</v>
      </c>
      <c r="AD35">
        <v>590467.44491789502</v>
      </c>
      <c r="AE35">
        <v>540051.27423057496</v>
      </c>
      <c r="AF35">
        <v>465790.35410755</v>
      </c>
    </row>
    <row r="36" spans="1:32" x14ac:dyDescent="0.3">
      <c r="A36" t="s">
        <v>42</v>
      </c>
      <c r="B36" t="s">
        <v>268</v>
      </c>
      <c r="C36" t="s">
        <v>200</v>
      </c>
      <c r="D36" t="s">
        <v>269</v>
      </c>
      <c r="E36" t="s">
        <v>201</v>
      </c>
      <c r="G36">
        <v>18600.7089165549</v>
      </c>
      <c r="H36">
        <v>20072.609100612401</v>
      </c>
      <c r="I36">
        <v>20899.266084843101</v>
      </c>
      <c r="J36">
        <v>21238.305512579998</v>
      </c>
      <c r="K36">
        <v>21356.450318364499</v>
      </c>
      <c r="L36">
        <v>22512.273129331301</v>
      </c>
      <c r="M36">
        <v>26069.303032307998</v>
      </c>
      <c r="N36">
        <v>24649.347868640401</v>
      </c>
      <c r="O36">
        <v>23818.287880424701</v>
      </c>
      <c r="P36">
        <v>22315.634293266099</v>
      </c>
      <c r="Q36">
        <v>19010.287253853501</v>
      </c>
      <c r="R36">
        <v>18631.6770069673</v>
      </c>
      <c r="S36">
        <v>18528.4486718482</v>
      </c>
      <c r="T36">
        <v>16149.3624167625</v>
      </c>
      <c r="U36">
        <v>14638.941830805201</v>
      </c>
      <c r="V36">
        <v>14855.3453797728</v>
      </c>
      <c r="W36">
        <v>16500.557734751401</v>
      </c>
      <c r="X36">
        <v>17293.769548799999</v>
      </c>
      <c r="Y36">
        <v>18176.964974473602</v>
      </c>
      <c r="Z36">
        <v>17868.7285250721</v>
      </c>
      <c r="AA36">
        <v>18770.221729370402</v>
      </c>
      <c r="AB36">
        <v>18818.257017297201</v>
      </c>
      <c r="AC36">
        <v>17753.5152171261</v>
      </c>
      <c r="AD36">
        <v>18323.779379949399</v>
      </c>
      <c r="AE36">
        <v>18227.323333901899</v>
      </c>
      <c r="AF36">
        <v>13608.7047888816</v>
      </c>
    </row>
    <row r="37" spans="1:32" x14ac:dyDescent="0.3">
      <c r="A37" t="s">
        <v>42</v>
      </c>
      <c r="B37" t="s">
        <v>270</v>
      </c>
      <c r="C37" t="s">
        <v>200</v>
      </c>
      <c r="D37" t="s">
        <v>271</v>
      </c>
      <c r="E37" t="s">
        <v>201</v>
      </c>
      <c r="G37">
        <v>169425.295773216</v>
      </c>
      <c r="H37">
        <v>188699.478429018</v>
      </c>
      <c r="I37">
        <v>212122.87257333499</v>
      </c>
      <c r="J37">
        <v>314783.59099862701</v>
      </c>
      <c r="K37">
        <v>375218.925426915</v>
      </c>
      <c r="L37">
        <v>382142.20584991999</v>
      </c>
      <c r="M37">
        <v>356761.48055764602</v>
      </c>
      <c r="N37">
        <v>336033.844008571</v>
      </c>
      <c r="O37">
        <v>300539.79409861501</v>
      </c>
      <c r="P37">
        <v>285217.54322921002</v>
      </c>
      <c r="Q37">
        <v>281143.02156803798</v>
      </c>
      <c r="R37">
        <v>285793.54235826299</v>
      </c>
      <c r="S37">
        <v>331294.97765700798</v>
      </c>
      <c r="T37">
        <v>331094.02878320898</v>
      </c>
      <c r="U37">
        <v>278269.942386718</v>
      </c>
      <c r="V37">
        <v>295351.72493042803</v>
      </c>
      <c r="W37">
        <v>323171.34286729502</v>
      </c>
      <c r="X37">
        <v>307002.69057504903</v>
      </c>
      <c r="Y37">
        <v>377019.45529018901</v>
      </c>
      <c r="Z37">
        <v>412297.20176160202</v>
      </c>
      <c r="AA37">
        <v>383066.88160503202</v>
      </c>
      <c r="AB37">
        <v>330285.24067561299</v>
      </c>
      <c r="AC37">
        <v>288305.43378995103</v>
      </c>
      <c r="AD37">
        <v>276852.62627358601</v>
      </c>
      <c r="AE37">
        <v>234541.04875727301</v>
      </c>
      <c r="AF37">
        <v>196091.66261346699</v>
      </c>
    </row>
    <row r="38" spans="1:32" x14ac:dyDescent="0.3">
      <c r="A38" t="s">
        <v>42</v>
      </c>
      <c r="B38" t="s">
        <v>272</v>
      </c>
      <c r="C38" t="s">
        <v>200</v>
      </c>
      <c r="D38" t="s">
        <v>273</v>
      </c>
      <c r="E38" t="s">
        <v>201</v>
      </c>
      <c r="G38">
        <v>217187.26387704001</v>
      </c>
      <c r="H38">
        <v>213256.01365768001</v>
      </c>
      <c r="I38">
        <v>333256.15501510201</v>
      </c>
      <c r="J38">
        <v>310935.06666362198</v>
      </c>
      <c r="K38">
        <v>233148.73685705301</v>
      </c>
      <c r="L38">
        <v>196958.455622857</v>
      </c>
      <c r="M38">
        <v>213169.293842296</v>
      </c>
      <c r="N38">
        <v>267533.93936401501</v>
      </c>
      <c r="O38">
        <v>334256.42071448598</v>
      </c>
      <c r="P38">
        <v>310991.56011519802</v>
      </c>
      <c r="Q38">
        <v>284358.64164256898</v>
      </c>
      <c r="R38">
        <v>266836.79480912199</v>
      </c>
      <c r="S38">
        <v>274108.55465234298</v>
      </c>
      <c r="T38">
        <v>283131.645209048</v>
      </c>
      <c r="U38">
        <v>296592.67512376199</v>
      </c>
      <c r="V38">
        <v>299176.70237950399</v>
      </c>
      <c r="W38">
        <v>268697.474634093</v>
      </c>
      <c r="X38">
        <v>222212.90292428699</v>
      </c>
      <c r="Y38">
        <v>310707.50760072301</v>
      </c>
      <c r="Z38">
        <v>321367.887810304</v>
      </c>
      <c r="AA38">
        <v>291053.16807673802</v>
      </c>
      <c r="AB38">
        <v>325299.69912598899</v>
      </c>
      <c r="AC38">
        <v>364206.58085284301</v>
      </c>
      <c r="AD38">
        <v>295291.03926435899</v>
      </c>
      <c r="AE38">
        <v>287282.90213940002</v>
      </c>
      <c r="AF38">
        <v>256089.98670520101</v>
      </c>
    </row>
    <row r="39" spans="1:32" x14ac:dyDescent="0.3">
      <c r="A39" t="s">
        <v>42</v>
      </c>
      <c r="B39" t="s">
        <v>274</v>
      </c>
      <c r="C39" t="s">
        <v>200</v>
      </c>
      <c r="D39" t="s">
        <v>275</v>
      </c>
      <c r="E39" t="s">
        <v>201</v>
      </c>
      <c r="G39">
        <v>1095.1709961265201</v>
      </c>
      <c r="H39">
        <v>1186.0274506434901</v>
      </c>
      <c r="I39">
        <v>1204.2068977634899</v>
      </c>
      <c r="J39">
        <v>1105.05071349738</v>
      </c>
      <c r="K39">
        <v>1197.95328966836</v>
      </c>
      <c r="L39">
        <v>1911.4792236521801</v>
      </c>
      <c r="M39">
        <v>3016.1947238474199</v>
      </c>
      <c r="N39">
        <v>3583.5551774178698</v>
      </c>
      <c r="O39">
        <v>3588.6366122244499</v>
      </c>
      <c r="P39">
        <v>1991.06627277539</v>
      </c>
      <c r="Q39">
        <v>1481.27711724394</v>
      </c>
      <c r="R39">
        <v>1796.4214282212299</v>
      </c>
      <c r="S39">
        <v>2369.3619530931601</v>
      </c>
      <c r="T39">
        <v>2506.4613773718502</v>
      </c>
      <c r="U39">
        <v>2566.91350575673</v>
      </c>
      <c r="V39">
        <v>3184.2391779997602</v>
      </c>
      <c r="W39">
        <v>2296.48705570839</v>
      </c>
      <c r="X39">
        <v>2200.0376920510498</v>
      </c>
      <c r="Y39">
        <v>3159.2903065303999</v>
      </c>
      <c r="Z39">
        <v>3805.7416161627398</v>
      </c>
      <c r="AA39">
        <v>3435.15153513835</v>
      </c>
      <c r="AB39">
        <v>4151.3900434403904</v>
      </c>
      <c r="AC39">
        <v>5219.5229330848897</v>
      </c>
      <c r="AD39">
        <v>5090.2365941197804</v>
      </c>
      <c r="AE39">
        <v>7157.6704256805597</v>
      </c>
      <c r="AF39">
        <v>8163.5288520145796</v>
      </c>
    </row>
    <row r="40" spans="1:32" x14ac:dyDescent="0.3">
      <c r="A40" t="s">
        <v>42</v>
      </c>
      <c r="B40" t="s">
        <v>276</v>
      </c>
      <c r="C40" t="s">
        <v>200</v>
      </c>
      <c r="D40" t="s">
        <v>277</v>
      </c>
      <c r="E40" t="s">
        <v>201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42</v>
      </c>
      <c r="B41" t="s">
        <v>278</v>
      </c>
      <c r="C41" t="s">
        <v>200</v>
      </c>
      <c r="D41" t="s">
        <v>279</v>
      </c>
      <c r="E41" t="s">
        <v>201</v>
      </c>
    </row>
    <row r="42" spans="1:32" x14ac:dyDescent="0.3">
      <c r="A42" t="s">
        <v>42</v>
      </c>
      <c r="B42" t="s">
        <v>280</v>
      </c>
      <c r="C42" t="s">
        <v>200</v>
      </c>
      <c r="D42" t="s">
        <v>281</v>
      </c>
      <c r="E42" t="s">
        <v>201</v>
      </c>
    </row>
    <row r="43" spans="1:32" x14ac:dyDescent="0.3">
      <c r="A43" t="s">
        <v>42</v>
      </c>
      <c r="B43" t="s">
        <v>282</v>
      </c>
      <c r="C43" t="s">
        <v>200</v>
      </c>
      <c r="D43" t="s">
        <v>283</v>
      </c>
      <c r="E43" t="s">
        <v>201</v>
      </c>
      <c r="G43">
        <v>1729827.5254337699</v>
      </c>
      <c r="H43">
        <v>1783698.50741965</v>
      </c>
      <c r="I43">
        <v>1880046.84623277</v>
      </c>
      <c r="J43">
        <v>1932951.99774836</v>
      </c>
      <c r="K43">
        <v>1963425.97564948</v>
      </c>
      <c r="L43">
        <v>2008076.7543695299</v>
      </c>
      <c r="M43">
        <v>1973711.59157444</v>
      </c>
      <c r="N43">
        <v>1933835.4823020799</v>
      </c>
      <c r="O43">
        <v>1975949.562686</v>
      </c>
      <c r="P43">
        <v>1908856.6557713</v>
      </c>
      <c r="Q43">
        <v>1896075.0832700001</v>
      </c>
      <c r="R43">
        <v>1913631.8765042501</v>
      </c>
      <c r="S43">
        <v>1908826.32852859</v>
      </c>
      <c r="T43">
        <v>1950129.9017337</v>
      </c>
      <c r="U43">
        <v>1792086.17662133</v>
      </c>
      <c r="V43">
        <v>1717603.7484188401</v>
      </c>
      <c r="W43">
        <v>1719633.47144931</v>
      </c>
      <c r="X43">
        <v>1769696.68141901</v>
      </c>
      <c r="Y43">
        <v>1842420.25598027</v>
      </c>
      <c r="Z43">
        <v>1894351.07160207</v>
      </c>
      <c r="AA43">
        <v>1794277.4701890801</v>
      </c>
      <c r="AB43">
        <v>1753373.48176626</v>
      </c>
      <c r="AC43">
        <v>1782492.50176899</v>
      </c>
      <c r="AD43">
        <v>1822611.5607677901</v>
      </c>
      <c r="AE43">
        <v>1837884.05519676</v>
      </c>
      <c r="AF43">
        <v>3452747.21584976</v>
      </c>
    </row>
    <row r="44" spans="1:32" x14ac:dyDescent="0.3">
      <c r="A44" t="s">
        <v>42</v>
      </c>
      <c r="B44" t="s">
        <v>284</v>
      </c>
      <c r="C44" t="s">
        <v>200</v>
      </c>
      <c r="D44" t="s">
        <v>285</v>
      </c>
      <c r="E44" t="s">
        <v>201</v>
      </c>
      <c r="G44">
        <v>12780645.5247964</v>
      </c>
      <c r="H44">
        <v>13314245.325302999</v>
      </c>
      <c r="I44">
        <v>13905177.749624601</v>
      </c>
      <c r="J44">
        <v>13616836.7283378</v>
      </c>
      <c r="K44">
        <v>13741422.6974633</v>
      </c>
      <c r="L44">
        <v>14002792.563288201</v>
      </c>
      <c r="M44">
        <v>13973225.8369921</v>
      </c>
      <c r="N44">
        <v>13929776.6906201</v>
      </c>
      <c r="O44">
        <v>14053300.3421716</v>
      </c>
      <c r="P44">
        <v>14756787.680674801</v>
      </c>
      <c r="Q44">
        <v>15245007.835251199</v>
      </c>
      <c r="R44">
        <v>16108610.7480502</v>
      </c>
      <c r="S44">
        <v>16046108.933664599</v>
      </c>
      <c r="T44">
        <v>15364712.679180199</v>
      </c>
      <c r="U44">
        <v>14153269.9786449</v>
      </c>
      <c r="V44">
        <v>14389676.3528552</v>
      </c>
      <c r="W44">
        <v>14444604.038615899</v>
      </c>
      <c r="X44">
        <v>14938655.9358797</v>
      </c>
      <c r="Y44">
        <v>15777890.7021011</v>
      </c>
      <c r="Z44">
        <v>16531540.674040001</v>
      </c>
      <c r="AA44">
        <v>16315050.148402199</v>
      </c>
      <c r="AB44">
        <v>16159384.5867118</v>
      </c>
      <c r="AC44">
        <v>16721086.4016142</v>
      </c>
      <c r="AD44">
        <v>16555146.149608901</v>
      </c>
      <c r="AE44">
        <v>16638962.6209599</v>
      </c>
      <c r="AF44">
        <v>16434337.346386001</v>
      </c>
    </row>
    <row r="45" spans="1:32" x14ac:dyDescent="0.3">
      <c r="A45" t="s">
        <v>42</v>
      </c>
      <c r="B45" t="s">
        <v>286</v>
      </c>
      <c r="C45" t="s">
        <v>200</v>
      </c>
      <c r="D45" t="s">
        <v>287</v>
      </c>
      <c r="E45" t="s">
        <v>201</v>
      </c>
    </row>
    <row r="46" spans="1:32" x14ac:dyDescent="0.3">
      <c r="A46" t="s">
        <v>42</v>
      </c>
      <c r="B46" t="s">
        <v>288</v>
      </c>
      <c r="C46" t="s">
        <v>200</v>
      </c>
      <c r="D46" t="s">
        <v>289</v>
      </c>
      <c r="E46" t="s">
        <v>201</v>
      </c>
    </row>
    <row r="47" spans="1:32" x14ac:dyDescent="0.3">
      <c r="A47" t="s">
        <v>42</v>
      </c>
      <c r="B47" t="s">
        <v>290</v>
      </c>
      <c r="C47" t="s">
        <v>200</v>
      </c>
      <c r="D47" t="s">
        <v>291</v>
      </c>
      <c r="E47" t="s">
        <v>201</v>
      </c>
      <c r="G47">
        <v>10951.7099612652</v>
      </c>
      <c r="H47">
        <v>10674.2470557914</v>
      </c>
      <c r="I47">
        <v>11439.9655287531</v>
      </c>
      <c r="J47">
        <v>14566.577587010899</v>
      </c>
      <c r="K47">
        <v>28251.731748012098</v>
      </c>
      <c r="L47">
        <v>15794.854637547</v>
      </c>
      <c r="M47">
        <v>9048.5841715422503</v>
      </c>
      <c r="N47">
        <v>17519.603089598499</v>
      </c>
      <c r="O47">
        <v>19538.132666555299</v>
      </c>
      <c r="P47">
        <v>27078.501309745301</v>
      </c>
      <c r="Q47">
        <v>31600.578501204101</v>
      </c>
      <c r="R47">
        <v>27145.923804231999</v>
      </c>
      <c r="S47">
        <v>24680.853678053802</v>
      </c>
      <c r="T47">
        <v>25377.921445889999</v>
      </c>
      <c r="U47">
        <v>23793.313649514301</v>
      </c>
      <c r="V47">
        <v>25374.405949685599</v>
      </c>
      <c r="W47">
        <v>18471.743708958798</v>
      </c>
      <c r="X47">
        <v>9700.1661876796406</v>
      </c>
      <c r="Y47">
        <v>7108.4031896933902</v>
      </c>
      <c r="Z47">
        <v>8212.3898032985398</v>
      </c>
      <c r="AA47">
        <v>7678.5740197209998</v>
      </c>
      <c r="AB47">
        <v>7215.5112659797196</v>
      </c>
      <c r="AC47">
        <v>7090.6726638134396</v>
      </c>
      <c r="AD47">
        <v>6886.7906861620504</v>
      </c>
      <c r="AE47">
        <v>7056.85816616394</v>
      </c>
      <c r="AF47">
        <v>6810.1034693778702</v>
      </c>
    </row>
    <row r="48" spans="1:32" x14ac:dyDescent="0.3">
      <c r="A48" t="s">
        <v>42</v>
      </c>
      <c r="B48" t="s">
        <v>292</v>
      </c>
      <c r="C48" t="s">
        <v>200</v>
      </c>
      <c r="D48" t="s">
        <v>293</v>
      </c>
      <c r="E48" t="s">
        <v>201</v>
      </c>
      <c r="G48">
        <v>1752174.0328027799</v>
      </c>
      <c r="H48">
        <v>1793570.0122356201</v>
      </c>
      <c r="I48">
        <v>1876154.3467155199</v>
      </c>
      <c r="J48">
        <v>1917765.28369681</v>
      </c>
      <c r="K48">
        <v>1949269.66117203</v>
      </c>
      <c r="L48">
        <v>1975865.8922383599</v>
      </c>
      <c r="M48">
        <v>1995413.88947332</v>
      </c>
      <c r="N48">
        <v>1974837.53235536</v>
      </c>
      <c r="O48">
        <v>1965775.3886962801</v>
      </c>
      <c r="P48">
        <v>1985590.84052526</v>
      </c>
      <c r="Q48">
        <v>1954989.5393385601</v>
      </c>
      <c r="R48">
        <v>1952909.6948573899</v>
      </c>
      <c r="S48">
        <v>1933695.5239681599</v>
      </c>
      <c r="T48">
        <v>2070650.40538132</v>
      </c>
      <c r="U48">
        <v>1940389.1554670299</v>
      </c>
      <c r="V48">
        <v>1956515.9599322299</v>
      </c>
      <c r="W48">
        <v>1967290.6286357599</v>
      </c>
      <c r="X48">
        <v>1993034.1455717001</v>
      </c>
      <c r="Y48">
        <v>2021847.0683573701</v>
      </c>
      <c r="Z48">
        <v>2074229.33190385</v>
      </c>
      <c r="AA48">
        <v>2066748.8177291199</v>
      </c>
      <c r="AB48">
        <v>2007295.9286235101</v>
      </c>
      <c r="AC48">
        <v>2029015.67906317</v>
      </c>
      <c r="AD48">
        <v>2054559.22137168</v>
      </c>
      <c r="AE48">
        <v>2038222.26290718</v>
      </c>
      <c r="AF48">
        <v>1815475.21804523</v>
      </c>
    </row>
    <row r="49" spans="1:32" x14ac:dyDescent="0.3">
      <c r="A49" t="s">
        <v>42</v>
      </c>
      <c r="B49" t="s">
        <v>294</v>
      </c>
      <c r="C49" t="s">
        <v>200</v>
      </c>
      <c r="D49" t="s">
        <v>295</v>
      </c>
      <c r="E49" t="s">
        <v>201</v>
      </c>
      <c r="G49">
        <v>1729075.88088447</v>
      </c>
      <c r="H49">
        <v>1769849.46322275</v>
      </c>
      <c r="I49">
        <v>1850966.3524372999</v>
      </c>
      <c r="J49">
        <v>1889938.0975478401</v>
      </c>
      <c r="K49">
        <v>1907740.61379686</v>
      </c>
      <c r="L49">
        <v>1945986.4538475899</v>
      </c>
      <c r="M49">
        <v>1969675.6944964901</v>
      </c>
      <c r="N49">
        <v>1939499.69657805</v>
      </c>
      <c r="O49">
        <v>1923608.90850264</v>
      </c>
      <c r="P49">
        <v>1931433.8379057699</v>
      </c>
      <c r="Q49">
        <v>1896528.4691113301</v>
      </c>
      <c r="R49">
        <v>1897021.0282016201</v>
      </c>
      <c r="S49">
        <v>1880088.7097794299</v>
      </c>
      <c r="T49">
        <v>2012897.35781104</v>
      </c>
      <c r="U49">
        <v>1884410.6955530201</v>
      </c>
      <c r="V49">
        <v>1895418.3707043601</v>
      </c>
      <c r="W49">
        <v>1912873.8701418</v>
      </c>
      <c r="X49">
        <v>1943433.29578728</v>
      </c>
      <c r="Y49">
        <v>1966164.5767047801</v>
      </c>
      <c r="Z49">
        <v>2014839.73247268</v>
      </c>
      <c r="AA49">
        <v>2005320.22557135</v>
      </c>
      <c r="AB49">
        <v>1946804.2451333799</v>
      </c>
      <c r="AC49">
        <v>1965692.03291273</v>
      </c>
      <c r="AD49">
        <v>1987787.29428411</v>
      </c>
      <c r="AE49">
        <v>1965536.62379569</v>
      </c>
      <c r="AF49">
        <v>1741710.21703541</v>
      </c>
    </row>
    <row r="50" spans="1:32" x14ac:dyDescent="0.3">
      <c r="A50" t="s">
        <v>42</v>
      </c>
      <c r="B50" t="s">
        <v>296</v>
      </c>
      <c r="C50" t="s">
        <v>200</v>
      </c>
      <c r="D50" t="s">
        <v>297</v>
      </c>
      <c r="E50" t="s">
        <v>201</v>
      </c>
      <c r="G50">
        <v>12146.4419570395</v>
      </c>
      <c r="H50">
        <v>13046.3019570784</v>
      </c>
      <c r="I50">
        <v>13748.028749466501</v>
      </c>
      <c r="J50">
        <v>13260.6085619685</v>
      </c>
      <c r="K50">
        <v>13277.315627157601</v>
      </c>
      <c r="L50">
        <v>14084.5837532266</v>
      </c>
      <c r="M50">
        <v>16689.6108052891</v>
      </c>
      <c r="N50">
        <v>17818.232687716602</v>
      </c>
      <c r="O50">
        <v>22628.3475270819</v>
      </c>
      <c r="P50">
        <v>27078.501309745301</v>
      </c>
      <c r="Q50">
        <v>26860.491726023502</v>
      </c>
      <c r="R50">
        <v>28742.7428515397</v>
      </c>
      <c r="S50">
        <v>28925.960510679</v>
      </c>
      <c r="T50">
        <v>32375.126124386399</v>
      </c>
      <c r="U50">
        <v>32185.146264488201</v>
      </c>
      <c r="V50">
        <v>35723.183278184799</v>
      </c>
      <c r="W50">
        <v>35945.014785000902</v>
      </c>
      <c r="X50">
        <v>39900.6835967441</v>
      </c>
      <c r="Y50">
        <v>48574.088462904801</v>
      </c>
      <c r="Z50">
        <v>51177.209627872602</v>
      </c>
      <c r="AA50">
        <v>53750.018138047002</v>
      </c>
      <c r="AB50">
        <v>53276.172224151604</v>
      </c>
      <c r="AC50">
        <v>56232.973486631498</v>
      </c>
      <c r="AD50">
        <v>59885.136401409203</v>
      </c>
      <c r="AE50">
        <v>65628.780945324601</v>
      </c>
      <c r="AF50">
        <v>66954.897540440797</v>
      </c>
    </row>
    <row r="51" spans="1:32" x14ac:dyDescent="0.3">
      <c r="A51" t="s">
        <v>42</v>
      </c>
      <c r="B51" t="s">
        <v>298</v>
      </c>
      <c r="C51" t="s">
        <v>200</v>
      </c>
      <c r="D51" t="s">
        <v>299</v>
      </c>
      <c r="E51" t="s">
        <v>201</v>
      </c>
    </row>
    <row r="52" spans="1:32" x14ac:dyDescent="0.3">
      <c r="A52" t="s">
        <v>42</v>
      </c>
      <c r="B52" t="s">
        <v>300</v>
      </c>
      <c r="C52" t="s">
        <v>200</v>
      </c>
      <c r="D52" t="s">
        <v>301</v>
      </c>
      <c r="E52" t="s">
        <v>201</v>
      </c>
    </row>
    <row r="53" spans="1:32" x14ac:dyDescent="0.3">
      <c r="A53" t="s">
        <v>42</v>
      </c>
      <c r="B53" t="s">
        <v>302</v>
      </c>
      <c r="C53" t="s">
        <v>200</v>
      </c>
      <c r="D53" t="s">
        <v>303</v>
      </c>
      <c r="E53" t="s">
        <v>201</v>
      </c>
      <c r="G53">
        <v>1393.8539950701099</v>
      </c>
      <c r="H53">
        <v>1581.36993419132</v>
      </c>
      <c r="I53">
        <v>1605.60919701799</v>
      </c>
      <c r="J53">
        <v>1607.3464923598201</v>
      </c>
      <c r="K53">
        <v>4292.66595464494</v>
      </c>
      <c r="L53">
        <v>5734.4376709565504</v>
      </c>
      <c r="M53">
        <v>6334.0089200795801</v>
      </c>
      <c r="N53">
        <v>6569.8511585994302</v>
      </c>
      <c r="O53">
        <v>7476.3262754675998</v>
      </c>
      <c r="P53">
        <v>7964.2650911015498</v>
      </c>
      <c r="Q53">
        <v>8788.9108956473992</v>
      </c>
      <c r="R53">
        <v>12075.944045265</v>
      </c>
      <c r="S53">
        <v>12636.5970831635</v>
      </c>
      <c r="T53">
        <v>13054.486340478399</v>
      </c>
      <c r="U53">
        <v>14315.479166720201</v>
      </c>
      <c r="V53">
        <v>14528.0912496239</v>
      </c>
      <c r="W53">
        <v>13679.075070958699</v>
      </c>
      <c r="X53">
        <v>13200.226152306301</v>
      </c>
      <c r="Y53">
        <v>13920.6229131496</v>
      </c>
      <c r="Z53">
        <v>15222.966464650901</v>
      </c>
      <c r="AA53">
        <v>7689.5378629083998</v>
      </c>
      <c r="AB53">
        <v>7355.3495722315802</v>
      </c>
      <c r="AC53">
        <v>7434.0916486141496</v>
      </c>
      <c r="AD53">
        <v>7404.6780287847996</v>
      </c>
      <c r="AE53">
        <v>7015.1914568052998</v>
      </c>
      <c r="AF53">
        <v>1125.7033004930599</v>
      </c>
    </row>
    <row r="54" spans="1:32" x14ac:dyDescent="0.3">
      <c r="A54" t="s">
        <v>42</v>
      </c>
      <c r="B54" t="s">
        <v>304</v>
      </c>
      <c r="C54" t="s">
        <v>200</v>
      </c>
      <c r="D54" t="s">
        <v>305</v>
      </c>
      <c r="E54" t="s">
        <v>201</v>
      </c>
      <c r="G54">
        <v>1393.8539950701099</v>
      </c>
      <c r="H54">
        <v>1581.36993419132</v>
      </c>
      <c r="I54">
        <v>1605.60919701799</v>
      </c>
      <c r="J54">
        <v>1607.3464923598201</v>
      </c>
      <c r="K54">
        <v>4292.66595464494</v>
      </c>
      <c r="L54">
        <v>5734.4376709565504</v>
      </c>
      <c r="M54">
        <v>6334.0089200795801</v>
      </c>
      <c r="N54">
        <v>6569.8511585994302</v>
      </c>
      <c r="O54">
        <v>7476.3262754675998</v>
      </c>
      <c r="P54">
        <v>7964.2650911015498</v>
      </c>
      <c r="Q54">
        <v>8788.9108956473992</v>
      </c>
      <c r="R54">
        <v>12075.944045265</v>
      </c>
      <c r="S54">
        <v>12636.5970831635</v>
      </c>
      <c r="T54">
        <v>13054.486340478399</v>
      </c>
      <c r="U54">
        <v>14315.479166720201</v>
      </c>
      <c r="V54">
        <v>14528.0912496239</v>
      </c>
      <c r="W54">
        <v>13679.075070958699</v>
      </c>
      <c r="X54">
        <v>13200.226152306301</v>
      </c>
      <c r="Y54">
        <v>13920.6229131496</v>
      </c>
      <c r="Z54">
        <v>15222.966464650901</v>
      </c>
      <c r="AA54">
        <v>7689.5378629083998</v>
      </c>
      <c r="AB54">
        <v>7355.3495722315802</v>
      </c>
      <c r="AC54">
        <v>7434.0916486141496</v>
      </c>
      <c r="AD54">
        <v>7404.6780287847996</v>
      </c>
      <c r="AE54">
        <v>7015.1914568052998</v>
      </c>
      <c r="AF54">
        <v>1125.7033004930599</v>
      </c>
    </row>
    <row r="55" spans="1:32" x14ac:dyDescent="0.3">
      <c r="A55" t="s">
        <v>42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42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42</v>
      </c>
      <c r="B57" t="s">
        <v>310</v>
      </c>
      <c r="C57" t="s">
        <v>200</v>
      </c>
      <c r="D57" t="s">
        <v>311</v>
      </c>
      <c r="E57" t="s">
        <v>201</v>
      </c>
      <c r="G57">
        <v>14532819.5575992</v>
      </c>
      <c r="H57">
        <v>15107815.3375386</v>
      </c>
      <c r="I57">
        <v>15781332.0963402</v>
      </c>
      <c r="J57">
        <v>15534602.012034601</v>
      </c>
      <c r="K57">
        <v>15690692.358635301</v>
      </c>
      <c r="L57">
        <v>15978658.4555266</v>
      </c>
      <c r="M57">
        <v>15968639.7264654</v>
      </c>
      <c r="N57">
        <v>15904614.2229755</v>
      </c>
      <c r="O57">
        <v>16019075.7308679</v>
      </c>
      <c r="P57">
        <v>16742378.521199999</v>
      </c>
      <c r="Q57">
        <v>17199997.374589801</v>
      </c>
      <c r="R57">
        <v>18061520.442907602</v>
      </c>
      <c r="S57">
        <v>17979804.457632799</v>
      </c>
      <c r="T57">
        <v>17435363.084561501</v>
      </c>
      <c r="U57">
        <v>16093659.1341119</v>
      </c>
      <c r="V57">
        <v>16346192.312787499</v>
      </c>
      <c r="W57">
        <v>16411894.6672516</v>
      </c>
      <c r="X57">
        <v>16931690.081451401</v>
      </c>
      <c r="Y57">
        <v>17799737.770458501</v>
      </c>
      <c r="Z57">
        <v>18605770.005943801</v>
      </c>
      <c r="AA57">
        <v>18381798.9661313</v>
      </c>
      <c r="AB57">
        <v>18166680.515335299</v>
      </c>
      <c r="AC57">
        <v>18750102.080677301</v>
      </c>
      <c r="AD57">
        <v>18609705.370980602</v>
      </c>
      <c r="AE57">
        <v>18677184.8838671</v>
      </c>
      <c r="AF57">
        <v>18249812.564431202</v>
      </c>
    </row>
    <row r="58" spans="1:32" x14ac:dyDescent="0.3">
      <c r="A58" t="s">
        <v>42</v>
      </c>
      <c r="B58" t="s">
        <v>312</v>
      </c>
      <c r="C58" t="s">
        <v>200</v>
      </c>
      <c r="D58" t="s">
        <v>313</v>
      </c>
      <c r="E58" t="s">
        <v>201</v>
      </c>
      <c r="G58">
        <v>14532819.5575992</v>
      </c>
      <c r="H58">
        <v>15107815.3375386</v>
      </c>
      <c r="I58">
        <v>15781332.0963402</v>
      </c>
      <c r="J58">
        <v>15534602.012034601</v>
      </c>
      <c r="K58">
        <v>15690692.358635301</v>
      </c>
      <c r="L58">
        <v>15978658.4555266</v>
      </c>
      <c r="M58">
        <v>15968639.7264654</v>
      </c>
      <c r="N58">
        <v>15904614.2229755</v>
      </c>
      <c r="O58">
        <v>16019075.7308679</v>
      </c>
      <c r="P58">
        <v>16742378.521199999</v>
      </c>
      <c r="Q58">
        <v>17199997.374589801</v>
      </c>
      <c r="R58">
        <v>18061520.442907602</v>
      </c>
      <c r="S58">
        <v>17979804.457632799</v>
      </c>
      <c r="T58">
        <v>17435363.084561501</v>
      </c>
      <c r="U58">
        <v>16093659.1341119</v>
      </c>
      <c r="V58">
        <v>16346192.312787499</v>
      </c>
      <c r="W58">
        <v>16411894.6672516</v>
      </c>
      <c r="X58">
        <v>16931690.081451401</v>
      </c>
      <c r="Y58">
        <v>17799737.770458501</v>
      </c>
      <c r="Z58">
        <v>18605770.005943801</v>
      </c>
      <c r="AA58">
        <v>18381798.9661313</v>
      </c>
      <c r="AB58">
        <v>18166680.515335299</v>
      </c>
      <c r="AC58">
        <v>18750102.080677301</v>
      </c>
      <c r="AD58">
        <v>18609705.370980602</v>
      </c>
      <c r="AE58">
        <v>18677184.8838671</v>
      </c>
      <c r="AF58">
        <v>18249812.564431202</v>
      </c>
    </row>
    <row r="59" spans="1:32" x14ac:dyDescent="0.3">
      <c r="A59" t="s">
        <v>42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44</v>
      </c>
      <c r="B2" t="s">
        <v>197</v>
      </c>
      <c r="C2" t="s">
        <v>200</v>
      </c>
      <c r="D2" t="s">
        <v>198</v>
      </c>
      <c r="E2" t="s">
        <v>201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44</v>
      </c>
      <c r="B3" t="s">
        <v>202</v>
      </c>
      <c r="C3" t="s">
        <v>200</v>
      </c>
      <c r="D3" t="s">
        <v>203</v>
      </c>
      <c r="E3" t="s">
        <v>201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44</v>
      </c>
      <c r="B4" t="s">
        <v>204</v>
      </c>
      <c r="C4" t="s">
        <v>200</v>
      </c>
      <c r="D4" t="s">
        <v>205</v>
      </c>
      <c r="E4" t="s">
        <v>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44</v>
      </c>
      <c r="B5" t="s">
        <v>206</v>
      </c>
      <c r="C5" t="s">
        <v>200</v>
      </c>
      <c r="D5" t="s">
        <v>207</v>
      </c>
      <c r="E5" t="s">
        <v>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44</v>
      </c>
      <c r="B6" t="s">
        <v>208</v>
      </c>
      <c r="C6" t="s">
        <v>200</v>
      </c>
      <c r="D6" t="s">
        <v>209</v>
      </c>
      <c r="E6" t="s">
        <v>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44</v>
      </c>
      <c r="B7" t="s">
        <v>210</v>
      </c>
      <c r="C7" t="s">
        <v>200</v>
      </c>
      <c r="D7" t="s">
        <v>211</v>
      </c>
      <c r="E7" t="s">
        <v>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44</v>
      </c>
      <c r="B8" t="s">
        <v>212</v>
      </c>
      <c r="C8" t="s">
        <v>200</v>
      </c>
      <c r="D8" t="s">
        <v>213</v>
      </c>
      <c r="E8" t="s">
        <v>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44</v>
      </c>
      <c r="B9" t="s">
        <v>214</v>
      </c>
      <c r="C9" t="s">
        <v>200</v>
      </c>
      <c r="D9" t="s">
        <v>215</v>
      </c>
      <c r="E9" t="s">
        <v>201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44</v>
      </c>
      <c r="B10" t="s">
        <v>216</v>
      </c>
      <c r="C10" t="s">
        <v>200</v>
      </c>
      <c r="D10" t="s">
        <v>217</v>
      </c>
      <c r="E10" t="s">
        <v>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44</v>
      </c>
      <c r="B11" t="s">
        <v>218</v>
      </c>
      <c r="C11" t="s">
        <v>200</v>
      </c>
      <c r="D11" t="s">
        <v>219</v>
      </c>
      <c r="E11" t="s">
        <v>201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44</v>
      </c>
      <c r="B12" t="s">
        <v>220</v>
      </c>
      <c r="C12" t="s">
        <v>200</v>
      </c>
      <c r="D12" t="s">
        <v>221</v>
      </c>
      <c r="E12" t="s">
        <v>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44</v>
      </c>
      <c r="B13" t="s">
        <v>222</v>
      </c>
      <c r="C13" t="s">
        <v>200</v>
      </c>
      <c r="D13" t="s">
        <v>223</v>
      </c>
      <c r="E13" t="s">
        <v>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44</v>
      </c>
      <c r="B14" t="s">
        <v>224</v>
      </c>
      <c r="C14" t="s">
        <v>200</v>
      </c>
      <c r="D14" t="s">
        <v>225</v>
      </c>
      <c r="E14" t="s">
        <v>201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44</v>
      </c>
      <c r="B15" t="s">
        <v>226</v>
      </c>
      <c r="C15" t="s">
        <v>200</v>
      </c>
      <c r="D15" t="s">
        <v>227</v>
      </c>
      <c r="E15" t="s">
        <v>201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44</v>
      </c>
      <c r="B16" t="s">
        <v>228</v>
      </c>
      <c r="C16" t="s">
        <v>200</v>
      </c>
      <c r="D16" t="s">
        <v>229</v>
      </c>
      <c r="E16" t="s">
        <v>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44</v>
      </c>
      <c r="B17" t="s">
        <v>230</v>
      </c>
      <c r="C17" t="s">
        <v>200</v>
      </c>
      <c r="D17" t="s">
        <v>231</v>
      </c>
      <c r="E17" t="s">
        <v>201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44</v>
      </c>
      <c r="B18" t="s">
        <v>232</v>
      </c>
      <c r="C18" t="s">
        <v>200</v>
      </c>
      <c r="D18" t="s">
        <v>233</v>
      </c>
      <c r="E18" t="s">
        <v>201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44</v>
      </c>
      <c r="B19" t="s">
        <v>234</v>
      </c>
      <c r="C19" t="s">
        <v>200</v>
      </c>
      <c r="D19" t="s">
        <v>235</v>
      </c>
      <c r="E19" t="s">
        <v>201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44</v>
      </c>
      <c r="B20" t="s">
        <v>236</v>
      </c>
      <c r="C20" t="s">
        <v>200</v>
      </c>
      <c r="D20" t="s">
        <v>237</v>
      </c>
      <c r="E20" t="s">
        <v>201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44</v>
      </c>
      <c r="B21" t="s">
        <v>238</v>
      </c>
      <c r="C21" t="s">
        <v>200</v>
      </c>
      <c r="D21" t="s">
        <v>239</v>
      </c>
      <c r="E21" t="s">
        <v>201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44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44</v>
      </c>
      <c r="B23" t="s">
        <v>242</v>
      </c>
      <c r="C23" t="s">
        <v>200</v>
      </c>
      <c r="D23" t="s">
        <v>243</v>
      </c>
      <c r="E23" t="s">
        <v>201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44</v>
      </c>
      <c r="B24" t="s">
        <v>244</v>
      </c>
      <c r="C24" t="s">
        <v>200</v>
      </c>
      <c r="D24" t="s">
        <v>245</v>
      </c>
      <c r="E24" t="s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44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44</v>
      </c>
      <c r="B26" t="s">
        <v>248</v>
      </c>
      <c r="C26" t="s">
        <v>200</v>
      </c>
      <c r="D26" t="s">
        <v>249</v>
      </c>
      <c r="E26" t="s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44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44</v>
      </c>
      <c r="B28" t="s">
        <v>252</v>
      </c>
      <c r="C28" t="s">
        <v>200</v>
      </c>
      <c r="D28" t="s">
        <v>253</v>
      </c>
      <c r="E28" t="s">
        <v>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44</v>
      </c>
      <c r="B29" t="s">
        <v>254</v>
      </c>
      <c r="C29" t="s">
        <v>200</v>
      </c>
      <c r="D29" t="s">
        <v>255</v>
      </c>
      <c r="E29" t="s">
        <v>201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44</v>
      </c>
      <c r="B30" t="s">
        <v>256</v>
      </c>
      <c r="C30" t="s">
        <v>200</v>
      </c>
      <c r="D30" t="s">
        <v>257</v>
      </c>
      <c r="E30" t="s">
        <v>201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44</v>
      </c>
      <c r="B31" t="s">
        <v>258</v>
      </c>
      <c r="C31" t="s">
        <v>200</v>
      </c>
      <c r="D31" t="s">
        <v>259</v>
      </c>
      <c r="E31" t="s">
        <v>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44</v>
      </c>
      <c r="B32" t="s">
        <v>260</v>
      </c>
      <c r="C32" t="s">
        <v>200</v>
      </c>
      <c r="D32" t="s">
        <v>261</v>
      </c>
      <c r="E32" t="s">
        <v>201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44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44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44</v>
      </c>
      <c r="B35" t="s">
        <v>266</v>
      </c>
      <c r="C35" t="s">
        <v>200</v>
      </c>
      <c r="D35" t="s">
        <v>267</v>
      </c>
      <c r="E35" t="s">
        <v>201</v>
      </c>
      <c r="F35">
        <v>0</v>
      </c>
      <c r="G35">
        <v>530592.868231575</v>
      </c>
      <c r="H35">
        <v>535505.20153018902</v>
      </c>
      <c r="I35">
        <v>538249.23115044704</v>
      </c>
      <c r="J35">
        <v>545479.05551076296</v>
      </c>
      <c r="K35">
        <v>603328.08489605295</v>
      </c>
      <c r="L35">
        <v>595164.61480154702</v>
      </c>
      <c r="M35">
        <v>611529.22131971095</v>
      </c>
      <c r="N35">
        <v>620514.82151253999</v>
      </c>
      <c r="O35">
        <v>624870.31927126902</v>
      </c>
      <c r="P35">
        <v>645597.87746052805</v>
      </c>
      <c r="Q35">
        <v>657692.17749698297</v>
      </c>
      <c r="R35">
        <v>644996.27438999503</v>
      </c>
      <c r="S35">
        <v>645896.08536397095</v>
      </c>
      <c r="T35">
        <v>635957.32481578796</v>
      </c>
      <c r="U35">
        <v>656765.87283281796</v>
      </c>
      <c r="V35">
        <v>638719.68589749106</v>
      </c>
      <c r="W35">
        <v>634128.433805448</v>
      </c>
      <c r="X35">
        <v>618767.58489194605</v>
      </c>
      <c r="Y35">
        <v>663306.10952947102</v>
      </c>
      <c r="Z35">
        <v>663445.02568892995</v>
      </c>
      <c r="AA35">
        <v>668531.99490858603</v>
      </c>
      <c r="AB35">
        <v>632651.20654612198</v>
      </c>
      <c r="AC35">
        <v>629202.61900344898</v>
      </c>
      <c r="AD35">
        <v>642683.33133273898</v>
      </c>
      <c r="AE35">
        <v>565985.97392673604</v>
      </c>
      <c r="AF35">
        <v>601505.60341742204</v>
      </c>
    </row>
    <row r="36" spans="1:32" x14ac:dyDescent="0.3">
      <c r="A36" t="s">
        <v>44</v>
      </c>
      <c r="B36" t="s">
        <v>268</v>
      </c>
      <c r="C36" t="s">
        <v>200</v>
      </c>
      <c r="D36" t="s">
        <v>269</v>
      </c>
      <c r="E36" t="s">
        <v>201</v>
      </c>
      <c r="F36">
        <v>0</v>
      </c>
      <c r="G36">
        <v>530592.868231575</v>
      </c>
      <c r="H36">
        <v>535505.20153018902</v>
      </c>
      <c r="I36">
        <v>538249.23115044704</v>
      </c>
      <c r="J36">
        <v>545479.05551076296</v>
      </c>
      <c r="K36">
        <v>603328.08489605295</v>
      </c>
      <c r="L36">
        <v>595164.61480154702</v>
      </c>
      <c r="M36">
        <v>611529.22131971095</v>
      </c>
      <c r="N36">
        <v>620514.82151253999</v>
      </c>
      <c r="O36">
        <v>624870.31927126902</v>
      </c>
      <c r="P36">
        <v>645597.87746052805</v>
      </c>
      <c r="Q36">
        <v>657692.17749698297</v>
      </c>
      <c r="R36">
        <v>644996.27438999503</v>
      </c>
      <c r="S36">
        <v>645896.08536397095</v>
      </c>
      <c r="T36">
        <v>635957.32481578796</v>
      </c>
      <c r="U36">
        <v>656765.87283281796</v>
      </c>
      <c r="V36">
        <v>638719.68589749106</v>
      </c>
      <c r="W36">
        <v>634128.433805448</v>
      </c>
      <c r="X36">
        <v>618767.58489194605</v>
      </c>
      <c r="Y36">
        <v>663306.10952947102</v>
      </c>
      <c r="Z36">
        <v>663445.02568892995</v>
      </c>
      <c r="AA36">
        <v>668531.99490858603</v>
      </c>
      <c r="AB36">
        <v>632651.20654612198</v>
      </c>
      <c r="AC36">
        <v>629202.61900344898</v>
      </c>
      <c r="AD36">
        <v>642683.33133273898</v>
      </c>
      <c r="AE36">
        <v>565985.97392673604</v>
      </c>
      <c r="AF36">
        <v>601505.60341742204</v>
      </c>
    </row>
    <row r="37" spans="1:32" x14ac:dyDescent="0.3">
      <c r="A37" t="s">
        <v>44</v>
      </c>
      <c r="B37" t="s">
        <v>270</v>
      </c>
      <c r="C37" t="s">
        <v>200</v>
      </c>
      <c r="D37" t="s">
        <v>271</v>
      </c>
      <c r="E37" t="s">
        <v>201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44</v>
      </c>
      <c r="B38" t="s">
        <v>272</v>
      </c>
      <c r="C38" t="s">
        <v>200</v>
      </c>
      <c r="D38" t="s">
        <v>273</v>
      </c>
      <c r="E38" t="s">
        <v>201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44</v>
      </c>
      <c r="B39" t="s">
        <v>274</v>
      </c>
      <c r="C39" t="s">
        <v>200</v>
      </c>
      <c r="D39" t="s">
        <v>275</v>
      </c>
      <c r="E39" t="s">
        <v>201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44</v>
      </c>
      <c r="B40" t="s">
        <v>276</v>
      </c>
      <c r="C40" t="s">
        <v>200</v>
      </c>
      <c r="D40" t="s">
        <v>277</v>
      </c>
      <c r="E40" t="s">
        <v>201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44</v>
      </c>
      <c r="B41" t="s">
        <v>278</v>
      </c>
      <c r="C41" t="s">
        <v>200</v>
      </c>
      <c r="D41" t="s">
        <v>279</v>
      </c>
      <c r="E41" t="s">
        <v>201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44</v>
      </c>
      <c r="B42" t="s">
        <v>280</v>
      </c>
      <c r="C42" t="s">
        <v>200</v>
      </c>
      <c r="D42" t="s">
        <v>281</v>
      </c>
      <c r="E42" t="s">
        <v>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44</v>
      </c>
      <c r="B43" t="s">
        <v>282</v>
      </c>
      <c r="C43" t="s">
        <v>200</v>
      </c>
      <c r="D43" t="s">
        <v>283</v>
      </c>
      <c r="E43" t="s">
        <v>201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44</v>
      </c>
      <c r="B44" t="s">
        <v>284</v>
      </c>
      <c r="C44" t="s">
        <v>200</v>
      </c>
      <c r="D44" t="s">
        <v>285</v>
      </c>
      <c r="E44" t="s">
        <v>201</v>
      </c>
      <c r="F44">
        <v>0</v>
      </c>
      <c r="G44">
        <v>715212.02768964495</v>
      </c>
      <c r="H44">
        <v>729572.20674282499</v>
      </c>
      <c r="I44">
        <v>730999.97264396097</v>
      </c>
      <c r="J44">
        <v>734499.493774798</v>
      </c>
      <c r="K44">
        <v>787268.34975369496</v>
      </c>
      <c r="L44">
        <v>782305.036245708</v>
      </c>
      <c r="M44">
        <v>798429.84066284203</v>
      </c>
      <c r="N44">
        <v>806759.386304104</v>
      </c>
      <c r="O44">
        <v>813752.02961135097</v>
      </c>
      <c r="P44">
        <v>831781.90930402</v>
      </c>
      <c r="Q44">
        <v>844231.77257525094</v>
      </c>
      <c r="R44">
        <v>832869.95642444899</v>
      </c>
      <c r="S44">
        <v>838452.66610998497</v>
      </c>
      <c r="T44">
        <v>822137.58730910299</v>
      </c>
      <c r="U44">
        <v>835046.62569293799</v>
      </c>
      <c r="V44">
        <v>815422.84089562797</v>
      </c>
      <c r="W44">
        <v>816023.43235081097</v>
      </c>
      <c r="X44">
        <v>802706.58230928297</v>
      </c>
      <c r="Y44">
        <v>848152.16693418997</v>
      </c>
      <c r="Z44">
        <v>851401.12097150902</v>
      </c>
      <c r="AA44">
        <v>864500</v>
      </c>
      <c r="AB44">
        <v>823414.35225124599</v>
      </c>
      <c r="AC44">
        <v>824197.669337217</v>
      </c>
      <c r="AD44">
        <v>850739.800632142</v>
      </c>
      <c r="AE44">
        <v>781235.46594134404</v>
      </c>
      <c r="AF44">
        <v>826882.64058679703</v>
      </c>
    </row>
    <row r="45" spans="1:32" x14ac:dyDescent="0.3">
      <c r="A45" t="s">
        <v>44</v>
      </c>
      <c r="B45" t="s">
        <v>286</v>
      </c>
      <c r="C45" t="s">
        <v>200</v>
      </c>
      <c r="D45" t="s">
        <v>287</v>
      </c>
      <c r="E45" t="s">
        <v>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44</v>
      </c>
      <c r="B46" t="s">
        <v>288</v>
      </c>
      <c r="C46" t="s">
        <v>200</v>
      </c>
      <c r="D46" t="s">
        <v>289</v>
      </c>
      <c r="E46" t="s">
        <v>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44</v>
      </c>
      <c r="B47" t="s">
        <v>290</v>
      </c>
      <c r="C47" t="s">
        <v>200</v>
      </c>
      <c r="D47" t="s">
        <v>291</v>
      </c>
      <c r="E47" t="s">
        <v>201</v>
      </c>
      <c r="F47">
        <v>0</v>
      </c>
      <c r="G47">
        <v>13326.4462809917</v>
      </c>
      <c r="H47">
        <v>12756.8</v>
      </c>
      <c r="I47">
        <v>9504.2016806722695</v>
      </c>
      <c r="J47">
        <v>10264.367816092001</v>
      </c>
      <c r="K47">
        <v>7016.8421052631602</v>
      </c>
      <c r="L47">
        <v>6063.6363636363703</v>
      </c>
      <c r="M47">
        <v>5200</v>
      </c>
      <c r="N47">
        <v>2500</v>
      </c>
      <c r="O47">
        <v>4800</v>
      </c>
      <c r="P47">
        <v>3273.0769230769201</v>
      </c>
      <c r="Q47">
        <v>3027.0270270270298</v>
      </c>
      <c r="R47">
        <v>4714.2857142857101</v>
      </c>
      <c r="S47">
        <v>14270.909090909099</v>
      </c>
      <c r="T47">
        <v>19101.7964071856</v>
      </c>
      <c r="U47">
        <v>15010.909090909099</v>
      </c>
      <c r="V47">
        <v>14380.2325581395</v>
      </c>
      <c r="W47">
        <v>15460.843373494001</v>
      </c>
      <c r="X47">
        <v>20623.728813559301</v>
      </c>
      <c r="Y47">
        <v>19205.1282051282</v>
      </c>
      <c r="Z47">
        <v>14394.3925233645</v>
      </c>
      <c r="AA47">
        <v>18900</v>
      </c>
      <c r="AB47">
        <v>30534.3915343915</v>
      </c>
      <c r="AC47">
        <v>33103.448275862102</v>
      </c>
      <c r="AD47">
        <v>30475</v>
      </c>
      <c r="AE47">
        <v>24642.2641509434</v>
      </c>
      <c r="AF47">
        <v>34907.766990291297</v>
      </c>
    </row>
    <row r="48" spans="1:32" x14ac:dyDescent="0.3">
      <c r="A48" t="s">
        <v>44</v>
      </c>
      <c r="B48" t="s">
        <v>292</v>
      </c>
      <c r="C48" t="s">
        <v>200</v>
      </c>
      <c r="D48" t="s">
        <v>293</v>
      </c>
      <c r="E48" t="s">
        <v>201</v>
      </c>
      <c r="F48">
        <v>0</v>
      </c>
      <c r="G48">
        <v>13326.4462809917</v>
      </c>
      <c r="H48">
        <v>12756.8</v>
      </c>
      <c r="I48">
        <v>9504.2016806722695</v>
      </c>
      <c r="J48">
        <v>10264.367816092001</v>
      </c>
      <c r="K48">
        <v>7016.8421052631602</v>
      </c>
      <c r="L48">
        <v>6063.6363636363703</v>
      </c>
      <c r="M48">
        <v>5200</v>
      </c>
      <c r="N48">
        <v>2500</v>
      </c>
      <c r="O48">
        <v>4800</v>
      </c>
      <c r="P48">
        <v>3273.0769230769201</v>
      </c>
      <c r="Q48">
        <v>3027.0270270270298</v>
      </c>
      <c r="R48">
        <v>4714.2857142857101</v>
      </c>
      <c r="S48">
        <v>14270.909090909099</v>
      </c>
      <c r="T48">
        <v>19101.7964071856</v>
      </c>
      <c r="U48">
        <v>15010.909090909099</v>
      </c>
      <c r="V48">
        <v>14380.2325581395</v>
      </c>
      <c r="W48">
        <v>15460.843373494001</v>
      </c>
      <c r="X48">
        <v>20623.728813559301</v>
      </c>
      <c r="Y48">
        <v>19205.1282051282</v>
      </c>
      <c r="Z48">
        <v>14394.3925233645</v>
      </c>
      <c r="AA48">
        <v>18900</v>
      </c>
      <c r="AB48">
        <v>30534.3915343915</v>
      </c>
      <c r="AC48">
        <v>33103.448275862102</v>
      </c>
      <c r="AD48">
        <v>30475</v>
      </c>
      <c r="AE48">
        <v>24642.2641509434</v>
      </c>
      <c r="AF48">
        <v>34907.766990291297</v>
      </c>
    </row>
    <row r="49" spans="1:32" x14ac:dyDescent="0.3">
      <c r="A49" t="s">
        <v>44</v>
      </c>
      <c r="B49" t="s">
        <v>294</v>
      </c>
      <c r="C49" t="s">
        <v>200</v>
      </c>
      <c r="D49" t="s">
        <v>295</v>
      </c>
      <c r="E49" t="s">
        <v>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44</v>
      </c>
      <c r="B50" t="s">
        <v>296</v>
      </c>
      <c r="C50" t="s">
        <v>200</v>
      </c>
      <c r="D50" t="s">
        <v>297</v>
      </c>
      <c r="E50" t="s">
        <v>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44</v>
      </c>
      <c r="B51" t="s">
        <v>298</v>
      </c>
      <c r="C51" t="s">
        <v>200</v>
      </c>
      <c r="D51" t="s">
        <v>299</v>
      </c>
      <c r="E51" t="s">
        <v>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44</v>
      </c>
      <c r="B52" t="s">
        <v>300</v>
      </c>
      <c r="C52" t="s">
        <v>200</v>
      </c>
      <c r="D52" t="s">
        <v>301</v>
      </c>
      <c r="E52" t="s">
        <v>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44</v>
      </c>
      <c r="B53" t="s">
        <v>302</v>
      </c>
      <c r="C53" t="s">
        <v>200</v>
      </c>
      <c r="D53" t="s">
        <v>303</v>
      </c>
      <c r="E53" t="s">
        <v>201</v>
      </c>
      <c r="F53">
        <v>0</v>
      </c>
      <c r="G53">
        <v>184619.15945807</v>
      </c>
      <c r="H53">
        <v>194067.005212636</v>
      </c>
      <c r="I53">
        <v>192750.74149351401</v>
      </c>
      <c r="J53">
        <v>189020.43826403501</v>
      </c>
      <c r="K53">
        <v>183940.264857642</v>
      </c>
      <c r="L53">
        <v>187140.42144416101</v>
      </c>
      <c r="M53">
        <v>186900.61934313201</v>
      </c>
      <c r="N53">
        <v>186244.56479156399</v>
      </c>
      <c r="O53">
        <v>188881.71034008299</v>
      </c>
      <c r="P53">
        <v>186184.03184349299</v>
      </c>
      <c r="Q53">
        <v>186539.595078268</v>
      </c>
      <c r="R53">
        <v>187873.68203445399</v>
      </c>
      <c r="S53">
        <v>192556.58074601399</v>
      </c>
      <c r="T53">
        <v>186180.26249331501</v>
      </c>
      <c r="U53">
        <v>178280.75286012</v>
      </c>
      <c r="V53">
        <v>176703.154998137</v>
      </c>
      <c r="W53">
        <v>181894.99854536299</v>
      </c>
      <c r="X53">
        <v>183938.997417337</v>
      </c>
      <c r="Y53">
        <v>184846.05740471801</v>
      </c>
      <c r="Z53">
        <v>187956.095282578</v>
      </c>
      <c r="AA53">
        <v>195968.005091414</v>
      </c>
      <c r="AB53">
        <v>190763.145705123</v>
      </c>
      <c r="AC53">
        <v>194995.050333769</v>
      </c>
      <c r="AD53">
        <v>208056.46929940299</v>
      </c>
      <c r="AE53">
        <v>215249.492014608</v>
      </c>
      <c r="AF53">
        <v>225377.03716937499</v>
      </c>
    </row>
    <row r="54" spans="1:32" x14ac:dyDescent="0.3">
      <c r="A54" t="s">
        <v>44</v>
      </c>
      <c r="B54" t="s">
        <v>304</v>
      </c>
      <c r="C54" t="s">
        <v>200</v>
      </c>
      <c r="D54" t="s">
        <v>305</v>
      </c>
      <c r="E54" t="s">
        <v>201</v>
      </c>
      <c r="F54">
        <v>0</v>
      </c>
      <c r="G54">
        <v>184619.15945807</v>
      </c>
      <c r="H54">
        <v>194067.005212636</v>
      </c>
      <c r="I54">
        <v>192750.74149351401</v>
      </c>
      <c r="J54">
        <v>189020.43826403501</v>
      </c>
      <c r="K54">
        <v>183940.264857642</v>
      </c>
      <c r="L54">
        <v>187140.42144416101</v>
      </c>
      <c r="M54">
        <v>186900.61934313201</v>
      </c>
      <c r="N54">
        <v>186244.56479156399</v>
      </c>
      <c r="O54">
        <v>188881.71034008299</v>
      </c>
      <c r="P54">
        <v>186184.03184349299</v>
      </c>
      <c r="Q54">
        <v>186539.595078268</v>
      </c>
      <c r="R54">
        <v>187873.68203445399</v>
      </c>
      <c r="S54">
        <v>192556.58074601399</v>
      </c>
      <c r="T54">
        <v>186180.26249331501</v>
      </c>
      <c r="U54">
        <v>178280.75286012</v>
      </c>
      <c r="V54">
        <v>176703.154998137</v>
      </c>
      <c r="W54">
        <v>181894.99854536299</v>
      </c>
      <c r="X54">
        <v>183938.997417337</v>
      </c>
      <c r="Y54">
        <v>184846.05740471801</v>
      </c>
      <c r="Z54">
        <v>187956.095282578</v>
      </c>
      <c r="AA54">
        <v>195968.005091414</v>
      </c>
      <c r="AB54">
        <v>190763.145705123</v>
      </c>
      <c r="AC54">
        <v>194995.050333769</v>
      </c>
      <c r="AD54">
        <v>208056.46929940299</v>
      </c>
      <c r="AE54">
        <v>215249.492014608</v>
      </c>
      <c r="AF54">
        <v>225377.03716937499</v>
      </c>
    </row>
    <row r="55" spans="1:32" x14ac:dyDescent="0.3">
      <c r="A55" t="s">
        <v>44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44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44</v>
      </c>
      <c r="B57" t="s">
        <v>310</v>
      </c>
      <c r="C57" t="s">
        <v>200</v>
      </c>
      <c r="D57" t="s">
        <v>311</v>
      </c>
      <c r="E57" t="s">
        <v>201</v>
      </c>
      <c r="F57">
        <v>0</v>
      </c>
      <c r="G57">
        <v>728540.24096385494</v>
      </c>
      <c r="H57">
        <v>742389.56593180902</v>
      </c>
      <c r="I57">
        <v>740794.50874831702</v>
      </c>
      <c r="J57">
        <v>744704.16441319603</v>
      </c>
      <c r="K57">
        <v>794506.57841415599</v>
      </c>
      <c r="L57">
        <v>788406.23029385798</v>
      </c>
      <c r="M57">
        <v>803632.78501834697</v>
      </c>
      <c r="N57">
        <v>809170.03346139495</v>
      </c>
      <c r="O57">
        <v>818734.20243512501</v>
      </c>
      <c r="P57">
        <v>834879.73816909501</v>
      </c>
      <c r="Q57">
        <v>847226.199511735</v>
      </c>
      <c r="R57">
        <v>837861.92821956298</v>
      </c>
      <c r="S57">
        <v>854253.99383740302</v>
      </c>
      <c r="T57">
        <v>841911.44648247003</v>
      </c>
      <c r="U57">
        <v>849469.51162244705</v>
      </c>
      <c r="V57">
        <v>829777.62684314395</v>
      </c>
      <c r="W57">
        <v>831620.13428390399</v>
      </c>
      <c r="X57">
        <v>823970.76527620899</v>
      </c>
      <c r="Y57">
        <v>867055.29821192799</v>
      </c>
      <c r="Z57">
        <v>865515.17429938505</v>
      </c>
      <c r="AA57">
        <v>883400</v>
      </c>
      <c r="AB57">
        <v>853375.86753308296</v>
      </c>
      <c r="AC57">
        <v>857199.26566888497</v>
      </c>
      <c r="AD57">
        <v>881817.27656579902</v>
      </c>
      <c r="AE57">
        <v>806572.480220158</v>
      </c>
      <c r="AF57">
        <v>860351.51059295505</v>
      </c>
    </row>
    <row r="58" spans="1:32" x14ac:dyDescent="0.3">
      <c r="A58" t="s">
        <v>44</v>
      </c>
      <c r="B58" t="s">
        <v>312</v>
      </c>
      <c r="C58" t="s">
        <v>200</v>
      </c>
      <c r="D58" t="s">
        <v>313</v>
      </c>
      <c r="E58" t="s">
        <v>201</v>
      </c>
      <c r="F58">
        <v>0</v>
      </c>
      <c r="G58">
        <v>728540.24096385494</v>
      </c>
      <c r="H58">
        <v>742389.56593180902</v>
      </c>
      <c r="I58">
        <v>740794.50874831702</v>
      </c>
      <c r="J58">
        <v>744704.16441319603</v>
      </c>
      <c r="K58">
        <v>794506.57841415599</v>
      </c>
      <c r="L58">
        <v>788406.23029385798</v>
      </c>
      <c r="M58">
        <v>803632.78501834697</v>
      </c>
      <c r="N58">
        <v>809170.03346139495</v>
      </c>
      <c r="O58">
        <v>818734.20243512501</v>
      </c>
      <c r="P58">
        <v>834879.73816909501</v>
      </c>
      <c r="Q58">
        <v>847226.199511735</v>
      </c>
      <c r="R58">
        <v>837861.92821956298</v>
      </c>
      <c r="S58">
        <v>854253.99383740302</v>
      </c>
      <c r="T58">
        <v>841911.44648247003</v>
      </c>
      <c r="U58">
        <v>849469.51162244705</v>
      </c>
      <c r="V58">
        <v>829777.62684314395</v>
      </c>
      <c r="W58">
        <v>831620.13428390399</v>
      </c>
      <c r="X58">
        <v>823970.76527620899</v>
      </c>
      <c r="Y58">
        <v>867055.29821192799</v>
      </c>
      <c r="Z58">
        <v>865515.17429938505</v>
      </c>
      <c r="AA58">
        <v>883400</v>
      </c>
      <c r="AB58">
        <v>853375.86753308296</v>
      </c>
      <c r="AC58">
        <v>857199.26566888497</v>
      </c>
      <c r="AD58">
        <v>881817.27656579902</v>
      </c>
      <c r="AE58">
        <v>806572.480220158</v>
      </c>
      <c r="AF58">
        <v>860351.51059295505</v>
      </c>
    </row>
    <row r="59" spans="1:32" x14ac:dyDescent="0.3">
      <c r="A59" t="s">
        <v>44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46</v>
      </c>
      <c r="B2" t="s">
        <v>197</v>
      </c>
      <c r="C2" t="s">
        <v>200</v>
      </c>
      <c r="D2" t="s">
        <v>198</v>
      </c>
      <c r="E2" t="s">
        <v>201</v>
      </c>
      <c r="G2">
        <v>3541068.5724859601</v>
      </c>
      <c r="H2">
        <v>3524165.4705908499</v>
      </c>
      <c r="I2">
        <v>3605710.61124739</v>
      </c>
      <c r="J2">
        <v>3252189.4746937798</v>
      </c>
      <c r="K2">
        <v>2712136.7323562098</v>
      </c>
      <c r="L2">
        <v>2553800.2521057799</v>
      </c>
      <c r="M2">
        <v>2294195.7637243699</v>
      </c>
      <c r="N2">
        <v>2196326.05684302</v>
      </c>
      <c r="O2">
        <v>2165167.9226339902</v>
      </c>
      <c r="P2">
        <v>2088983.33644203</v>
      </c>
      <c r="Q2">
        <v>1678198.5347410101</v>
      </c>
      <c r="R2">
        <v>1591618.6872370699</v>
      </c>
      <c r="S2">
        <v>1579144.2057246</v>
      </c>
      <c r="T2">
        <v>1458384.8033809999</v>
      </c>
      <c r="U2">
        <v>1450631.9444874399</v>
      </c>
      <c r="V2">
        <v>1344770.25914341</v>
      </c>
      <c r="W2">
        <v>1512742.0186193199</v>
      </c>
      <c r="X2">
        <v>1673628.25064163</v>
      </c>
      <c r="Y2">
        <v>1510988.7544575899</v>
      </c>
      <c r="Z2">
        <v>1703908.6909712499</v>
      </c>
      <c r="AA2">
        <v>1506999.97390446</v>
      </c>
      <c r="AB2">
        <v>2092274.89070808</v>
      </c>
      <c r="AC2">
        <v>1683816.2899994799</v>
      </c>
      <c r="AD2">
        <v>1500507.9212183701</v>
      </c>
      <c r="AE2">
        <v>1514678.8488461201</v>
      </c>
    </row>
    <row r="3" spans="1:32" x14ac:dyDescent="0.3">
      <c r="A3" t="s">
        <v>46</v>
      </c>
      <c r="B3" t="s">
        <v>202</v>
      </c>
      <c r="C3" t="s">
        <v>200</v>
      </c>
      <c r="D3" t="s">
        <v>203</v>
      </c>
      <c r="E3" t="s">
        <v>201</v>
      </c>
      <c r="G3">
        <v>170412.76261030501</v>
      </c>
      <c r="H3">
        <v>168371.02732266299</v>
      </c>
      <c r="I3">
        <v>172105.47429105701</v>
      </c>
      <c r="J3">
        <v>133383.429624551</v>
      </c>
      <c r="K3">
        <v>166799.97462500201</v>
      </c>
      <c r="L3">
        <v>142024.49329492799</v>
      </c>
      <c r="M3">
        <v>175759.332864397</v>
      </c>
      <c r="N3">
        <v>113758.366269733</v>
      </c>
      <c r="O3">
        <v>106631.92128637699</v>
      </c>
      <c r="P3">
        <v>109434.339959886</v>
      </c>
      <c r="Q3">
        <v>123474.875938226</v>
      </c>
      <c r="R3">
        <v>147654.419008923</v>
      </c>
      <c r="S3">
        <v>163303.06732114599</v>
      </c>
      <c r="T3">
        <v>138915.568313544</v>
      </c>
      <c r="U3">
        <v>114069.091062222</v>
      </c>
      <c r="V3">
        <v>121876.152733683</v>
      </c>
      <c r="W3">
        <v>116668.66817919099</v>
      </c>
      <c r="X3">
        <v>188801.03374369</v>
      </c>
      <c r="Y3">
        <v>207818.72066042299</v>
      </c>
      <c r="Z3">
        <v>208747.55279328499</v>
      </c>
      <c r="AA3">
        <v>188746.80525057801</v>
      </c>
      <c r="AB3">
        <v>248588.709209013</v>
      </c>
      <c r="AC3">
        <v>139516.07631402099</v>
      </c>
      <c r="AD3">
        <v>114309.354513179</v>
      </c>
      <c r="AE3">
        <v>89751.311489051004</v>
      </c>
    </row>
    <row r="4" spans="1:32" x14ac:dyDescent="0.3">
      <c r="A4" t="s">
        <v>46</v>
      </c>
      <c r="B4" t="s">
        <v>204</v>
      </c>
      <c r="C4" t="s">
        <v>200</v>
      </c>
      <c r="D4" t="s">
        <v>205</v>
      </c>
      <c r="E4" t="s">
        <v>201</v>
      </c>
      <c r="G4">
        <v>33225304.217156298</v>
      </c>
      <c r="H4">
        <v>34628680.612912998</v>
      </c>
      <c r="I4">
        <v>36297523.906929903</v>
      </c>
      <c r="J4">
        <v>32334663.2767151</v>
      </c>
      <c r="K4">
        <v>34281552.682659797</v>
      </c>
      <c r="L4">
        <v>35055146.073067501</v>
      </c>
      <c r="M4">
        <v>30895897.648777399</v>
      </c>
      <c r="N4">
        <v>31137560.124276798</v>
      </c>
      <c r="O4">
        <v>31985343.559292</v>
      </c>
      <c r="P4">
        <v>35873756.814565599</v>
      </c>
      <c r="Q4">
        <v>36179725.511903703</v>
      </c>
      <c r="R4">
        <v>39195910.893663302</v>
      </c>
      <c r="S4">
        <v>38556832.165831201</v>
      </c>
      <c r="T4">
        <v>30701551.0471409</v>
      </c>
      <c r="U4">
        <v>28190970.4026368</v>
      </c>
      <c r="V4">
        <v>30213241.886382401</v>
      </c>
      <c r="W4">
        <v>30622685.673933499</v>
      </c>
      <c r="X4">
        <v>30050288.460995499</v>
      </c>
      <c r="Y4">
        <v>31451027.641173702</v>
      </c>
      <c r="Z4">
        <v>34248230.931113198</v>
      </c>
      <c r="AA4">
        <v>35175514.160795502</v>
      </c>
      <c r="AB4">
        <v>35081133.659387201</v>
      </c>
      <c r="AC4">
        <v>37051910.233591102</v>
      </c>
      <c r="AD4">
        <v>36042995.005053602</v>
      </c>
      <c r="AE4">
        <v>34121693.734593697</v>
      </c>
    </row>
    <row r="5" spans="1:32" x14ac:dyDescent="0.3">
      <c r="A5" t="s">
        <v>46</v>
      </c>
      <c r="B5" t="s">
        <v>206</v>
      </c>
      <c r="C5" t="s">
        <v>200</v>
      </c>
      <c r="D5" t="s">
        <v>207</v>
      </c>
      <c r="E5" t="s">
        <v>201</v>
      </c>
      <c r="G5">
        <v>2368964.3897417099</v>
      </c>
      <c r="H5">
        <v>2434833.1934465198</v>
      </c>
      <c r="I5">
        <v>2545888.8845832702</v>
      </c>
      <c r="J5">
        <v>2325880.97979376</v>
      </c>
      <c r="K5">
        <v>2378719.3993766299</v>
      </c>
      <c r="L5">
        <v>2397983.2866696999</v>
      </c>
      <c r="M5">
        <v>2309812.7949527702</v>
      </c>
      <c r="N5">
        <v>2065755.3919438701</v>
      </c>
      <c r="O5">
        <v>2078195.7347280299</v>
      </c>
      <c r="P5">
        <v>2355401.8924733601</v>
      </c>
      <c r="Q5">
        <v>2320205.9436148801</v>
      </c>
      <c r="R5">
        <v>2395415.9614241002</v>
      </c>
      <c r="S5">
        <v>2065387.51969773</v>
      </c>
      <c r="T5">
        <v>1965659.3773552999</v>
      </c>
      <c r="U5">
        <v>1900777.10385847</v>
      </c>
      <c r="V5">
        <v>2240005.4359893398</v>
      </c>
      <c r="W5">
        <v>2106071.22508694</v>
      </c>
      <c r="X5">
        <v>1898674.8601077599</v>
      </c>
      <c r="Y5">
        <v>2009654.6323349299</v>
      </c>
      <c r="Z5">
        <v>2009644.2100228199</v>
      </c>
      <c r="AA5">
        <v>2263918.3423627098</v>
      </c>
      <c r="AB5">
        <v>2459759.48247504</v>
      </c>
      <c r="AC5">
        <v>2479353.9300525398</v>
      </c>
      <c r="AD5">
        <v>2363731.44683875</v>
      </c>
      <c r="AE5">
        <v>2067619.71084455</v>
      </c>
    </row>
    <row r="6" spans="1:32" x14ac:dyDescent="0.3">
      <c r="A6" t="s">
        <v>46</v>
      </c>
      <c r="B6" t="s">
        <v>208</v>
      </c>
      <c r="C6" t="s">
        <v>200</v>
      </c>
      <c r="D6" t="s">
        <v>209</v>
      </c>
      <c r="E6" t="s">
        <v>201</v>
      </c>
      <c r="G6">
        <v>557114.31767447595</v>
      </c>
      <c r="H6">
        <v>594252.83315368998</v>
      </c>
      <c r="I6">
        <v>579457.03895085596</v>
      </c>
      <c r="J6">
        <v>447588.94635948999</v>
      </c>
      <c r="K6">
        <v>415157.46371368098</v>
      </c>
      <c r="L6">
        <v>412639.53248636698</v>
      </c>
      <c r="M6">
        <v>362069.24214102502</v>
      </c>
      <c r="N6">
        <v>287398.29328224901</v>
      </c>
      <c r="O6">
        <v>295925.98025480198</v>
      </c>
      <c r="P6">
        <v>364212.04493586498</v>
      </c>
      <c r="Q6">
        <v>307805.64312430797</v>
      </c>
      <c r="R6">
        <v>359966.61000353203</v>
      </c>
      <c r="S6">
        <v>353125.759346509</v>
      </c>
      <c r="T6">
        <v>230972.41842096901</v>
      </c>
      <c r="U6">
        <v>234514.44126841699</v>
      </c>
      <c r="V6">
        <v>289789.28998436203</v>
      </c>
      <c r="W6">
        <v>233570.41134661299</v>
      </c>
      <c r="X6">
        <v>258631.57853969699</v>
      </c>
      <c r="Y6">
        <v>253326.715738153</v>
      </c>
      <c r="Z6">
        <v>287531.47398004797</v>
      </c>
      <c r="AA6">
        <v>272610.24029072799</v>
      </c>
      <c r="AB6">
        <v>267723.62354403402</v>
      </c>
      <c r="AC6">
        <v>252015.91244232099</v>
      </c>
      <c r="AD6">
        <v>280458.51937951898</v>
      </c>
      <c r="AE6">
        <v>211629.74145966501</v>
      </c>
    </row>
    <row r="7" spans="1:32" x14ac:dyDescent="0.3">
      <c r="A7" t="s">
        <v>46</v>
      </c>
      <c r="B7" t="s">
        <v>210</v>
      </c>
      <c r="C7" t="s">
        <v>200</v>
      </c>
      <c r="D7" t="s">
        <v>211</v>
      </c>
      <c r="E7" t="s">
        <v>201</v>
      </c>
      <c r="G7">
        <v>1589491.5013979201</v>
      </c>
      <c r="H7">
        <v>1704159.6336574301</v>
      </c>
      <c r="I7">
        <v>1656164.0862898999</v>
      </c>
      <c r="J7">
        <v>1331885.52330196</v>
      </c>
      <c r="K7">
        <v>1382720.6320393099</v>
      </c>
      <c r="L7">
        <v>1345972.78889497</v>
      </c>
      <c r="M7">
        <v>1193276.42780381</v>
      </c>
      <c r="N7">
        <v>1130092.9854304499</v>
      </c>
      <c r="O7">
        <v>1062123.1513322999</v>
      </c>
      <c r="P7">
        <v>1338740.5241591099</v>
      </c>
      <c r="Q7">
        <v>1334526.1938688599</v>
      </c>
      <c r="R7">
        <v>1487300.90741656</v>
      </c>
      <c r="S7">
        <v>1250080.8874907901</v>
      </c>
      <c r="T7">
        <v>956928.37238946301</v>
      </c>
      <c r="U7">
        <v>952342.45643731405</v>
      </c>
      <c r="V7">
        <v>936046.82320992602</v>
      </c>
      <c r="W7">
        <v>860197.29101518495</v>
      </c>
      <c r="X7">
        <v>973875.921469472</v>
      </c>
      <c r="Y7">
        <v>989360.70365371194</v>
      </c>
      <c r="Z7">
        <v>1011505.2186313299</v>
      </c>
      <c r="AA7">
        <v>1052932.3032728301</v>
      </c>
      <c r="AB7">
        <v>934949.29518138396</v>
      </c>
      <c r="AC7">
        <v>959891.65524777898</v>
      </c>
      <c r="AD7">
        <v>909284.51357791002</v>
      </c>
      <c r="AE7">
        <v>940783.51588218706</v>
      </c>
    </row>
    <row r="8" spans="1:32" x14ac:dyDescent="0.3">
      <c r="A8" t="s">
        <v>46</v>
      </c>
      <c r="B8" t="s">
        <v>212</v>
      </c>
      <c r="C8" t="s">
        <v>200</v>
      </c>
      <c r="D8" t="s">
        <v>213</v>
      </c>
      <c r="E8" t="s">
        <v>201</v>
      </c>
      <c r="G8">
        <v>638319.69342320296</v>
      </c>
      <c r="H8">
        <v>442055.10882942</v>
      </c>
      <c r="I8">
        <v>489008.129486422</v>
      </c>
      <c r="J8">
        <v>370687.93418547203</v>
      </c>
      <c r="K8">
        <v>283501.55084841501</v>
      </c>
      <c r="L8">
        <v>271262.19564622198</v>
      </c>
      <c r="M8">
        <v>352178.68727020803</v>
      </c>
      <c r="N8">
        <v>346238.41919751401</v>
      </c>
      <c r="O8">
        <v>382959.75302899</v>
      </c>
      <c r="P8">
        <v>383758.81486892101</v>
      </c>
      <c r="Q8">
        <v>504089.27686575003</v>
      </c>
      <c r="R8">
        <v>474267.15928832401</v>
      </c>
      <c r="S8">
        <v>549252.15510439896</v>
      </c>
      <c r="T8">
        <v>467181.41080885101</v>
      </c>
      <c r="U8">
        <v>348987.806850811</v>
      </c>
      <c r="V8">
        <v>240160.65900471399</v>
      </c>
      <c r="W8">
        <v>300197.24288720702</v>
      </c>
      <c r="X8">
        <v>329078.23507457599</v>
      </c>
      <c r="Y8">
        <v>338381.06435807201</v>
      </c>
      <c r="Z8">
        <v>358022.70079785102</v>
      </c>
      <c r="AA8">
        <v>302971.14472710801</v>
      </c>
      <c r="AB8">
        <v>335260.28318352299</v>
      </c>
      <c r="AC8">
        <v>302894.37608293601</v>
      </c>
      <c r="AD8">
        <v>269859.162466251</v>
      </c>
      <c r="AE8">
        <v>329603.76547383302</v>
      </c>
    </row>
    <row r="9" spans="1:32" x14ac:dyDescent="0.3">
      <c r="A9" t="s">
        <v>46</v>
      </c>
      <c r="B9" t="s">
        <v>214</v>
      </c>
      <c r="C9" t="s">
        <v>200</v>
      </c>
      <c r="D9" t="s">
        <v>215</v>
      </c>
      <c r="E9" t="s">
        <v>201</v>
      </c>
      <c r="G9">
        <v>2974098.4484228101</v>
      </c>
      <c r="H9">
        <v>3064855.8734286302</v>
      </c>
      <c r="I9">
        <v>3209663.9773317599</v>
      </c>
      <c r="J9">
        <v>2835216.0396486698</v>
      </c>
      <c r="K9">
        <v>2693013.0246717101</v>
      </c>
      <c r="L9">
        <v>2944984.35035099</v>
      </c>
      <c r="M9">
        <v>2763187.5377250798</v>
      </c>
      <c r="N9">
        <v>2695702.8278597798</v>
      </c>
      <c r="O9">
        <v>2482698.4280111198</v>
      </c>
      <c r="P9">
        <v>2976722.5996783399</v>
      </c>
      <c r="Q9">
        <v>2791603.9425264499</v>
      </c>
      <c r="R9">
        <v>3171679.7827931601</v>
      </c>
      <c r="S9">
        <v>3524000.7757302299</v>
      </c>
      <c r="T9">
        <v>2880943.9618585198</v>
      </c>
      <c r="U9">
        <v>2663671.6680966299</v>
      </c>
      <c r="V9">
        <v>2740373.3654792001</v>
      </c>
      <c r="W9">
        <v>2525741.0362536302</v>
      </c>
      <c r="X9">
        <v>2475845.4151926101</v>
      </c>
      <c r="Y9">
        <v>2565796.89460037</v>
      </c>
      <c r="Z9">
        <v>2589641.0136123998</v>
      </c>
      <c r="AA9">
        <v>2592187.1430094498</v>
      </c>
      <c r="AB9">
        <v>2695096.3103828402</v>
      </c>
      <c r="AC9">
        <v>3058981.9743609601</v>
      </c>
      <c r="AD9">
        <v>3261172.5588448602</v>
      </c>
      <c r="AE9">
        <v>3042340.8945477102</v>
      </c>
    </row>
    <row r="10" spans="1:32" x14ac:dyDescent="0.3">
      <c r="A10" t="s">
        <v>46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46</v>
      </c>
      <c r="B11" t="s">
        <v>218</v>
      </c>
      <c r="C11" t="s">
        <v>200</v>
      </c>
      <c r="D11" t="s">
        <v>219</v>
      </c>
      <c r="E11" t="s">
        <v>201</v>
      </c>
      <c r="G11">
        <v>1181549.08868532</v>
      </c>
      <c r="H11">
        <v>1327777.6567210599</v>
      </c>
      <c r="I11">
        <v>1424359.01112603</v>
      </c>
      <c r="J11">
        <v>1301046.6378593701</v>
      </c>
      <c r="K11">
        <v>1578910.76936059</v>
      </c>
      <c r="L11">
        <v>1617045.8811548001</v>
      </c>
      <c r="M11">
        <v>1698158.32813137</v>
      </c>
      <c r="N11">
        <v>1672966.14434765</v>
      </c>
      <c r="O11">
        <v>1567104.5754158499</v>
      </c>
      <c r="P11">
        <v>1654006.9792138799</v>
      </c>
      <c r="Q11">
        <v>1824348.3514145899</v>
      </c>
      <c r="R11">
        <v>1777785.3852069599</v>
      </c>
      <c r="S11">
        <v>1742106.78329663</v>
      </c>
      <c r="T11">
        <v>1822178.24064756</v>
      </c>
      <c r="U11">
        <v>1713695.83686105</v>
      </c>
      <c r="V11">
        <v>1814611.7495094901</v>
      </c>
      <c r="W11">
        <v>2251866.1399913002</v>
      </c>
      <c r="X11">
        <v>2334035.7489007702</v>
      </c>
      <c r="Y11">
        <v>2238202.3396098302</v>
      </c>
      <c r="Z11">
        <v>2152271.5540050999</v>
      </c>
      <c r="AA11">
        <v>2539058.8767869598</v>
      </c>
      <c r="AB11">
        <v>2396477.6369907102</v>
      </c>
      <c r="AC11">
        <v>2333459.5897532501</v>
      </c>
      <c r="AD11">
        <v>2225059.3308854499</v>
      </c>
      <c r="AE11">
        <v>2263624.1990007898</v>
      </c>
    </row>
    <row r="12" spans="1:32" x14ac:dyDescent="0.3">
      <c r="A12" t="s">
        <v>46</v>
      </c>
      <c r="B12" t="s">
        <v>220</v>
      </c>
      <c r="C12" t="s">
        <v>200</v>
      </c>
      <c r="D12" t="s">
        <v>221</v>
      </c>
      <c r="E12" t="s">
        <v>201</v>
      </c>
      <c r="G12">
        <v>2341713.4985502702</v>
      </c>
      <c r="H12">
        <v>2410900.0253173602</v>
      </c>
      <c r="I12">
        <v>2433081.8615341298</v>
      </c>
      <c r="J12">
        <v>2029293.7088349301</v>
      </c>
      <c r="K12">
        <v>2218705.80319802</v>
      </c>
      <c r="L12">
        <v>2281060.8487298102</v>
      </c>
      <c r="M12">
        <v>1786733.52467318</v>
      </c>
      <c r="N12">
        <v>2107908.1701950599</v>
      </c>
      <c r="O12">
        <v>2158778.4830970899</v>
      </c>
      <c r="P12">
        <v>2312290.2395821</v>
      </c>
      <c r="Q12">
        <v>2502815.7623991198</v>
      </c>
      <c r="R12">
        <v>2498525.8379150601</v>
      </c>
      <c r="S12">
        <v>2318348.4840954002</v>
      </c>
      <c r="T12">
        <v>1904290.16360927</v>
      </c>
      <c r="U12">
        <v>1754403.18056929</v>
      </c>
      <c r="V12">
        <v>1827057.38545027</v>
      </c>
      <c r="W12">
        <v>1879028.1329829299</v>
      </c>
      <c r="X12">
        <v>1918059.6920224</v>
      </c>
      <c r="Y12">
        <v>1989061.9984160601</v>
      </c>
      <c r="Z12">
        <v>2120914.8394484399</v>
      </c>
      <c r="AA12">
        <v>2071515.7078534099</v>
      </c>
      <c r="AB12">
        <v>2109476.2805787399</v>
      </c>
      <c r="AC12">
        <v>2318638.3720059502</v>
      </c>
      <c r="AD12">
        <v>2217303.7786924099</v>
      </c>
      <c r="AE12">
        <v>2148982.8824984198</v>
      </c>
    </row>
    <row r="13" spans="1:32" x14ac:dyDescent="0.3">
      <c r="A13" t="s">
        <v>46</v>
      </c>
      <c r="B13" t="s">
        <v>222</v>
      </c>
      <c r="C13" t="s">
        <v>200</v>
      </c>
      <c r="D13" t="s">
        <v>223</v>
      </c>
      <c r="E13" t="s">
        <v>201</v>
      </c>
      <c r="G13">
        <v>3531655.4866452399</v>
      </c>
      <c r="H13">
        <v>3387659.8579728599</v>
      </c>
      <c r="I13">
        <v>3261943.9727749298</v>
      </c>
      <c r="J13">
        <v>2876955.11950312</v>
      </c>
      <c r="K13">
        <v>3166459.4943202701</v>
      </c>
      <c r="L13">
        <v>3195423.0850117002</v>
      </c>
      <c r="M13">
        <v>2526516.04236951</v>
      </c>
      <c r="N13">
        <v>2148740.1786532099</v>
      </c>
      <c r="O13">
        <v>2381311.0757367499</v>
      </c>
      <c r="P13">
        <v>2779707.17243869</v>
      </c>
      <c r="Q13">
        <v>3060731.9844968999</v>
      </c>
      <c r="R13">
        <v>3603955.5488809901</v>
      </c>
      <c r="S13">
        <v>3628545.6851373101</v>
      </c>
      <c r="T13">
        <v>2908495.1573784198</v>
      </c>
      <c r="U13">
        <v>2745687.0402934798</v>
      </c>
      <c r="V13">
        <v>2829303.60526232</v>
      </c>
      <c r="W13">
        <v>2815107.55291548</v>
      </c>
      <c r="X13">
        <v>2473434.2921366501</v>
      </c>
      <c r="Y13">
        <v>2733247.17418015</v>
      </c>
      <c r="Z13">
        <v>2929867.07034769</v>
      </c>
      <c r="AA13">
        <v>2995039.91754513</v>
      </c>
      <c r="AB13">
        <v>3480209.3551630001</v>
      </c>
      <c r="AC13">
        <v>3238023.2623344101</v>
      </c>
      <c r="AD13">
        <v>3371091.5416033398</v>
      </c>
      <c r="AE13">
        <v>2988708.9977849699</v>
      </c>
    </row>
    <row r="14" spans="1:32" x14ac:dyDescent="0.3">
      <c r="A14" t="s">
        <v>46</v>
      </c>
      <c r="B14" t="s">
        <v>224</v>
      </c>
      <c r="C14" t="s">
        <v>200</v>
      </c>
      <c r="D14" t="s">
        <v>225</v>
      </c>
      <c r="E14" t="s">
        <v>201</v>
      </c>
      <c r="G14">
        <v>6554363.31113833</v>
      </c>
      <c r="H14">
        <v>6700324.3982973797</v>
      </c>
      <c r="I14">
        <v>7283272.6696816003</v>
      </c>
      <c r="J14">
        <v>6633996.53987958</v>
      </c>
      <c r="K14">
        <v>7681578.10501453</v>
      </c>
      <c r="L14">
        <v>7628221.8532560896</v>
      </c>
      <c r="M14">
        <v>6159233.3096548701</v>
      </c>
      <c r="N14">
        <v>6113383.04275118</v>
      </c>
      <c r="O14">
        <v>6777634.6785158999</v>
      </c>
      <c r="P14">
        <v>6868530.6474823402</v>
      </c>
      <c r="Q14">
        <v>7311653.2761891298</v>
      </c>
      <c r="R14">
        <v>7554933.1662244704</v>
      </c>
      <c r="S14">
        <v>7741123.8092531599</v>
      </c>
      <c r="T14">
        <v>5818739.4192880504</v>
      </c>
      <c r="U14">
        <v>5277163.9242380802</v>
      </c>
      <c r="V14">
        <v>5683568.4651838103</v>
      </c>
      <c r="W14">
        <v>5617931.3243385199</v>
      </c>
      <c r="X14">
        <v>5091961.48678823</v>
      </c>
      <c r="Y14">
        <v>5340557.4031780995</v>
      </c>
      <c r="Z14">
        <v>6068950.9328753902</v>
      </c>
      <c r="AA14">
        <v>5768446.5838172799</v>
      </c>
      <c r="AB14">
        <v>5610554.7489989595</v>
      </c>
      <c r="AC14">
        <v>6514651.2324788095</v>
      </c>
      <c r="AD14">
        <v>6007919.1612394396</v>
      </c>
      <c r="AE14">
        <v>6070794.3956281599</v>
      </c>
    </row>
    <row r="15" spans="1:32" x14ac:dyDescent="0.3">
      <c r="A15" t="s">
        <v>46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46</v>
      </c>
      <c r="B16" t="s">
        <v>228</v>
      </c>
      <c r="C16" t="s">
        <v>200</v>
      </c>
      <c r="D16" t="s">
        <v>229</v>
      </c>
      <c r="E16" t="s">
        <v>201</v>
      </c>
      <c r="G16">
        <v>3511446.6094066598</v>
      </c>
      <c r="H16">
        <v>3743094.0455157198</v>
      </c>
      <c r="I16">
        <v>3755392.2769545</v>
      </c>
      <c r="J16">
        <v>3674976.12180652</v>
      </c>
      <c r="K16">
        <v>4088702.8501813598</v>
      </c>
      <c r="L16">
        <v>4106583.3437242401</v>
      </c>
      <c r="M16">
        <v>3539469.3852040102</v>
      </c>
      <c r="N16">
        <v>3547174.1040159501</v>
      </c>
      <c r="O16">
        <v>3647162.3243122399</v>
      </c>
      <c r="P16">
        <v>3835434.0701409299</v>
      </c>
      <c r="Q16">
        <v>3898376.3080230402</v>
      </c>
      <c r="R16">
        <v>4073879.9615777102</v>
      </c>
      <c r="S16">
        <v>3717054.0857236702</v>
      </c>
      <c r="T16">
        <v>2993619.0311401002</v>
      </c>
      <c r="U16">
        <v>2989447.4467208502</v>
      </c>
      <c r="V16">
        <v>3208430.1604987001</v>
      </c>
      <c r="W16">
        <v>3166370.8902828302</v>
      </c>
      <c r="X16">
        <v>3164126.6490034801</v>
      </c>
      <c r="Y16">
        <v>3278446.6861569299</v>
      </c>
      <c r="Z16">
        <v>3438325.9776714002</v>
      </c>
      <c r="AA16">
        <v>3609630.40297424</v>
      </c>
      <c r="AB16">
        <v>3746490.3461402701</v>
      </c>
      <c r="AC16">
        <v>3772411.8106099898</v>
      </c>
      <c r="AD16">
        <v>3652260.7941621202</v>
      </c>
      <c r="AE16">
        <v>3187884.8100735401</v>
      </c>
    </row>
    <row r="17" spans="1:31" x14ac:dyDescent="0.3">
      <c r="A17" t="s">
        <v>46</v>
      </c>
      <c r="B17" t="s">
        <v>230</v>
      </c>
      <c r="C17" t="s">
        <v>200</v>
      </c>
      <c r="D17" t="s">
        <v>231</v>
      </c>
      <c r="E17" t="s">
        <v>201</v>
      </c>
      <c r="G17">
        <v>2795138.8133773301</v>
      </c>
      <c r="H17">
        <v>2931660.3020096398</v>
      </c>
      <c r="I17">
        <v>3255200.6735458402</v>
      </c>
      <c r="J17">
        <v>2900827.4431530498</v>
      </c>
      <c r="K17">
        <v>3056767.4843942402</v>
      </c>
      <c r="L17">
        <v>3015223.1905859499</v>
      </c>
      <c r="M17">
        <v>2679816.3355984502</v>
      </c>
      <c r="N17">
        <v>2833372.2586796498</v>
      </c>
      <c r="O17">
        <v>3281591.4245849699</v>
      </c>
      <c r="P17">
        <v>3835316.8622253202</v>
      </c>
      <c r="Q17">
        <v>3401616.82112417</v>
      </c>
      <c r="R17">
        <v>4229560.5396461301</v>
      </c>
      <c r="S17">
        <v>4324306.6976391496</v>
      </c>
      <c r="T17">
        <v>3196291.0751789599</v>
      </c>
      <c r="U17">
        <v>2629130.64305588</v>
      </c>
      <c r="V17">
        <v>3009096.4652347299</v>
      </c>
      <c r="W17">
        <v>3208081.8991346699</v>
      </c>
      <c r="X17">
        <v>2981379.1708237799</v>
      </c>
      <c r="Y17">
        <v>3128838.7461962798</v>
      </c>
      <c r="Z17">
        <v>3615286.7948672902</v>
      </c>
      <c r="AA17">
        <v>3461973.6556678698</v>
      </c>
      <c r="AB17">
        <v>3109509.3798535401</v>
      </c>
      <c r="AC17">
        <v>3660359.6087636598</v>
      </c>
      <c r="AD17">
        <v>3555891.1210918198</v>
      </c>
      <c r="AE17">
        <v>2921858.6862762002</v>
      </c>
    </row>
    <row r="18" spans="1:31" x14ac:dyDescent="0.3">
      <c r="A18" t="s">
        <v>46</v>
      </c>
      <c r="B18" t="s">
        <v>232</v>
      </c>
      <c r="C18" t="s">
        <v>200</v>
      </c>
      <c r="D18" t="s">
        <v>233</v>
      </c>
      <c r="E18" t="s">
        <v>201</v>
      </c>
      <c r="G18">
        <v>4457352.4829799598</v>
      </c>
      <c r="H18">
        <v>5144141.56444888</v>
      </c>
      <c r="I18">
        <v>5595811.2278596098</v>
      </c>
      <c r="J18">
        <v>4898709.0087141404</v>
      </c>
      <c r="K18">
        <v>4702567.9007135704</v>
      </c>
      <c r="L18">
        <v>5099577.0526147299</v>
      </c>
      <c r="M18">
        <v>4941587.7564700898</v>
      </c>
      <c r="N18">
        <v>5487569.4298021998</v>
      </c>
      <c r="O18">
        <v>5260437.3523570299</v>
      </c>
      <c r="P18">
        <v>6416627.8728995901</v>
      </c>
      <c r="Q18">
        <v>6173636.9527532803</v>
      </c>
      <c r="R18">
        <v>6788267.5953579098</v>
      </c>
      <c r="S18">
        <v>6659017.6030354798</v>
      </c>
      <c r="T18">
        <v>4957011.7353604697</v>
      </c>
      <c r="U18">
        <v>4372972.7386946399</v>
      </c>
      <c r="V18">
        <v>4735061.2505087499</v>
      </c>
      <c r="W18">
        <v>5084411.6252090801</v>
      </c>
      <c r="X18">
        <v>5523591.33722213</v>
      </c>
      <c r="Y18">
        <v>5988395.3325032098</v>
      </c>
      <c r="Z18">
        <v>6992175.8875386501</v>
      </c>
      <c r="AA18">
        <v>7613818.2837065998</v>
      </c>
      <c r="AB18">
        <v>7421716.05314421</v>
      </c>
      <c r="AC18">
        <v>7623114.31290536</v>
      </c>
      <c r="AD18">
        <v>7347001.03545726</v>
      </c>
      <c r="AE18">
        <v>7397061.7879109904</v>
      </c>
    </row>
    <row r="19" spans="1:31" x14ac:dyDescent="0.3">
      <c r="A19" t="s">
        <v>46</v>
      </c>
      <c r="B19" t="s">
        <v>234</v>
      </c>
      <c r="C19" t="s">
        <v>200</v>
      </c>
      <c r="D19" t="s">
        <v>235</v>
      </c>
      <c r="E19" t="s">
        <v>201</v>
      </c>
      <c r="G19">
        <v>724096.57571307197</v>
      </c>
      <c r="H19">
        <v>742966.12011435104</v>
      </c>
      <c r="I19">
        <v>808280.09681104496</v>
      </c>
      <c r="J19">
        <v>707599.27367504803</v>
      </c>
      <c r="K19">
        <v>634748.20482751902</v>
      </c>
      <c r="L19">
        <v>739168.66394196404</v>
      </c>
      <c r="M19">
        <v>583858.27678301698</v>
      </c>
      <c r="N19">
        <v>701258.878118066</v>
      </c>
      <c r="O19">
        <v>609420.59791688295</v>
      </c>
      <c r="P19">
        <v>753007.09446713806</v>
      </c>
      <c r="Q19">
        <v>748315.05550324405</v>
      </c>
      <c r="R19">
        <v>780372.43792844994</v>
      </c>
      <c r="S19">
        <v>684481.92028071603</v>
      </c>
      <c r="T19">
        <v>599240.68370500905</v>
      </c>
      <c r="U19">
        <v>608176.11569188698</v>
      </c>
      <c r="V19">
        <v>659737.23106679495</v>
      </c>
      <c r="W19">
        <v>574110.90248913702</v>
      </c>
      <c r="X19">
        <v>627594.07371397398</v>
      </c>
      <c r="Y19">
        <v>597757.95024786098</v>
      </c>
      <c r="Z19">
        <v>674093.25731474196</v>
      </c>
      <c r="AA19">
        <v>631411.558781142</v>
      </c>
      <c r="AB19">
        <v>513910.86375095998</v>
      </c>
      <c r="AC19">
        <v>538114.19655317697</v>
      </c>
      <c r="AD19">
        <v>581962.04081444</v>
      </c>
      <c r="AE19">
        <v>550800.34721262194</v>
      </c>
    </row>
    <row r="20" spans="1:31" x14ac:dyDescent="0.3">
      <c r="A20" t="s">
        <v>46</v>
      </c>
      <c r="B20" t="s">
        <v>236</v>
      </c>
      <c r="C20" t="s">
        <v>200</v>
      </c>
      <c r="D20" t="s">
        <v>237</v>
      </c>
      <c r="E20" t="s">
        <v>201</v>
      </c>
      <c r="G20">
        <v>9986307.3454570007</v>
      </c>
      <c r="H20">
        <v>9370554.7718382198</v>
      </c>
      <c r="I20">
        <v>9253872.9396632109</v>
      </c>
      <c r="J20">
        <v>9127050.4779989701</v>
      </c>
      <c r="K20">
        <v>8107923.8447099105</v>
      </c>
      <c r="L20">
        <v>7679942.9351304797</v>
      </c>
      <c r="M20">
        <v>6763507.0726989899</v>
      </c>
      <c r="N20">
        <v>6289976.3205242697</v>
      </c>
      <c r="O20">
        <v>5165283.3963299403</v>
      </c>
      <c r="P20">
        <v>5237760.2547866199</v>
      </c>
      <c r="Q20">
        <v>4786215.1107569896</v>
      </c>
      <c r="R20">
        <v>4946910.5859412402</v>
      </c>
      <c r="S20">
        <v>5176027.48622688</v>
      </c>
      <c r="T20">
        <v>5032312.21455363</v>
      </c>
      <c r="U20">
        <v>4814053.1841068398</v>
      </c>
      <c r="V20">
        <v>4562937.7213067804</v>
      </c>
      <c r="W20">
        <v>4626607.5470678397</v>
      </c>
      <c r="X20">
        <v>4555574.1925408803</v>
      </c>
      <c r="Y20">
        <v>4593557.3366016801</v>
      </c>
      <c r="Z20">
        <v>4981776.1727944203</v>
      </c>
      <c r="AA20">
        <v>5073634.6031336896</v>
      </c>
      <c r="AB20">
        <v>4902325.2071583504</v>
      </c>
      <c r="AC20">
        <v>5223673.9306039596</v>
      </c>
      <c r="AD20">
        <v>4602663.2252055602</v>
      </c>
      <c r="AE20">
        <v>4450909.8310690997</v>
      </c>
    </row>
    <row r="21" spans="1:31" x14ac:dyDescent="0.3">
      <c r="A21" t="s">
        <v>46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46</v>
      </c>
      <c r="B22" t="s">
        <v>240</v>
      </c>
      <c r="C22" t="s">
        <v>200</v>
      </c>
      <c r="D22" t="s">
        <v>241</v>
      </c>
      <c r="E22" t="s">
        <v>201</v>
      </c>
      <c r="G22">
        <v>4694324.5914806202</v>
      </c>
      <c r="H22">
        <v>4451845.1694305604</v>
      </c>
      <c r="I22">
        <v>4718094.22013079</v>
      </c>
      <c r="J22">
        <v>4580763.7566349404</v>
      </c>
      <c r="K22">
        <v>3968089.5989384898</v>
      </c>
      <c r="L22">
        <v>3789956.5440325201</v>
      </c>
      <c r="M22">
        <v>3619998.4288146398</v>
      </c>
      <c r="N22">
        <v>3220030.1123711402</v>
      </c>
      <c r="O22">
        <v>2602425.4251522599</v>
      </c>
      <c r="P22">
        <v>2265640.5649553002</v>
      </c>
      <c r="Q22">
        <v>2054838.0220854499</v>
      </c>
      <c r="R22">
        <v>1726130.3080182299</v>
      </c>
      <c r="S22">
        <v>1731733.8286524599</v>
      </c>
      <c r="T22">
        <v>1983340.3853400899</v>
      </c>
      <c r="U22">
        <v>1860250.06077353</v>
      </c>
      <c r="V22">
        <v>2037049.19023114</v>
      </c>
      <c r="W22">
        <v>2143211.4003871302</v>
      </c>
      <c r="X22">
        <v>2529414.5836622999</v>
      </c>
      <c r="Y22">
        <v>2415235.3793070801</v>
      </c>
      <c r="Z22">
        <v>2552439.44589611</v>
      </c>
      <c r="AA22">
        <v>2911641.93300635</v>
      </c>
      <c r="AB22">
        <v>2681430.7971540801</v>
      </c>
      <c r="AC22">
        <v>2710910.8518551202</v>
      </c>
      <c r="AD22">
        <v>2882384.5031478899</v>
      </c>
      <c r="AE22">
        <v>3329906.9272713298</v>
      </c>
    </row>
    <row r="23" spans="1:31" x14ac:dyDescent="0.3">
      <c r="A23" t="s">
        <v>46</v>
      </c>
      <c r="B23" t="s">
        <v>242</v>
      </c>
      <c r="C23" t="s">
        <v>200</v>
      </c>
      <c r="D23" t="s">
        <v>243</v>
      </c>
      <c r="E23" t="s">
        <v>201</v>
      </c>
      <c r="G23">
        <v>3942931.4121461301</v>
      </c>
      <c r="H23">
        <v>3546802.27767721</v>
      </c>
      <c r="I23">
        <v>3222461.7033407101</v>
      </c>
      <c r="J23">
        <v>3115812.0134863998</v>
      </c>
      <c r="K23">
        <v>3399433.9614617801</v>
      </c>
      <c r="L23">
        <v>2943307.7467467398</v>
      </c>
      <c r="M23">
        <v>2660431.2503417302</v>
      </c>
      <c r="N23">
        <v>2104427.1415267899</v>
      </c>
      <c r="O23">
        <v>2083962.3928521001</v>
      </c>
      <c r="P23">
        <v>2078855.2681812299</v>
      </c>
      <c r="Q23">
        <v>2019445.25339324</v>
      </c>
      <c r="R23">
        <v>2838584.6709842002</v>
      </c>
      <c r="S23">
        <v>2194117.0267427401</v>
      </c>
      <c r="T23">
        <v>1901234.3214884901</v>
      </c>
      <c r="U23">
        <v>2275907.4978436902</v>
      </c>
      <c r="V23">
        <v>2211184.3755115299</v>
      </c>
      <c r="W23">
        <v>2250683.8894670499</v>
      </c>
      <c r="X23">
        <v>2728471.6593603999</v>
      </c>
      <c r="Y23">
        <v>2798110.4856482502</v>
      </c>
      <c r="Z23">
        <v>2820525.8894809601</v>
      </c>
      <c r="AA23">
        <v>2786693.7867478798</v>
      </c>
      <c r="AB23">
        <v>3295493.8696696502</v>
      </c>
      <c r="AC23">
        <v>3119121.9991513202</v>
      </c>
      <c r="AD23">
        <v>3172194.6232982399</v>
      </c>
      <c r="AE23">
        <v>3400483.2946535801</v>
      </c>
    </row>
    <row r="24" spans="1:31" x14ac:dyDescent="0.3">
      <c r="A24" t="s">
        <v>46</v>
      </c>
      <c r="B24" t="s">
        <v>244</v>
      </c>
      <c r="C24" t="s">
        <v>200</v>
      </c>
      <c r="D24" t="s">
        <v>245</v>
      </c>
      <c r="E24" t="s">
        <v>201</v>
      </c>
      <c r="G24">
        <v>9973490.9007622004</v>
      </c>
      <c r="H24">
        <v>9912861.8308044299</v>
      </c>
      <c r="I24">
        <v>8934012.5465716105</v>
      </c>
      <c r="J24">
        <v>8562559.2864043303</v>
      </c>
      <c r="K24">
        <v>9848319.9850809108</v>
      </c>
      <c r="L24">
        <v>8428426.6100058407</v>
      </c>
      <c r="M24">
        <v>8064235.8128236504</v>
      </c>
      <c r="N24">
        <v>7696784.6255689301</v>
      </c>
      <c r="O24">
        <v>8484174.8533432409</v>
      </c>
      <c r="P24">
        <v>8753926.6979255993</v>
      </c>
      <c r="Q24">
        <v>9170122.0572135504</v>
      </c>
      <c r="R24">
        <v>8692346.1092495397</v>
      </c>
      <c r="S24">
        <v>8643150.5378226005</v>
      </c>
      <c r="T24">
        <v>8012493.5668843202</v>
      </c>
      <c r="U24">
        <v>7674488.1101846499</v>
      </c>
      <c r="V24">
        <v>7981107.2404650496</v>
      </c>
      <c r="W24">
        <v>8346089.0410866197</v>
      </c>
      <c r="X24">
        <v>8757856.4444152992</v>
      </c>
      <c r="Y24">
        <v>9111499.0157096796</v>
      </c>
      <c r="Z24">
        <v>9605462.5464929305</v>
      </c>
      <c r="AA24">
        <v>9625105.8795229699</v>
      </c>
      <c r="AB24">
        <v>9428434.0809084103</v>
      </c>
      <c r="AC24">
        <v>8773506.8674777802</v>
      </c>
      <c r="AD24">
        <v>9376501.3229992799</v>
      </c>
      <c r="AE24">
        <v>8898260.1744393595</v>
      </c>
    </row>
    <row r="25" spans="1:31" x14ac:dyDescent="0.3">
      <c r="A25" t="s">
        <v>46</v>
      </c>
      <c r="B25" t="s">
        <v>246</v>
      </c>
      <c r="C25" t="s">
        <v>200</v>
      </c>
      <c r="D25" t="s">
        <v>247</v>
      </c>
      <c r="E25" t="s">
        <v>201</v>
      </c>
      <c r="G25">
        <v>613844.15646357997</v>
      </c>
      <c r="H25">
        <v>604767.71786602098</v>
      </c>
      <c r="I25">
        <v>303436.92972630903</v>
      </c>
      <c r="J25">
        <v>487449.06818004098</v>
      </c>
      <c r="K25">
        <v>624371.509241472</v>
      </c>
      <c r="L25">
        <v>543606.07876736706</v>
      </c>
      <c r="M25">
        <v>387279.72760882397</v>
      </c>
      <c r="N25">
        <v>448303.96653707302</v>
      </c>
      <c r="O25">
        <v>528505.633172606</v>
      </c>
      <c r="P25">
        <v>580372.916485289</v>
      </c>
      <c r="Q25">
        <v>521802.55739049002</v>
      </c>
      <c r="R25">
        <v>392090.32055172703</v>
      </c>
      <c r="S25">
        <v>633635.46784858895</v>
      </c>
      <c r="T25">
        <v>439311.32682659902</v>
      </c>
      <c r="U25">
        <v>185747.63958553999</v>
      </c>
      <c r="V25">
        <v>156683.40635326601</v>
      </c>
      <c r="W25">
        <v>146984.12439865599</v>
      </c>
      <c r="X25">
        <v>181783.74038533799</v>
      </c>
      <c r="Y25">
        <v>290510.81790993997</v>
      </c>
      <c r="Z25">
        <v>222779.65706770401</v>
      </c>
      <c r="AA25">
        <v>177054.81679139801</v>
      </c>
      <c r="AB25">
        <v>203679.63708626499</v>
      </c>
      <c r="AC25">
        <v>143798.23918150799</v>
      </c>
      <c r="AD25">
        <v>387197.45130123798</v>
      </c>
      <c r="AE25">
        <v>217689.79200920201</v>
      </c>
    </row>
    <row r="26" spans="1:31" x14ac:dyDescent="0.3">
      <c r="A26" t="s">
        <v>46</v>
      </c>
      <c r="B26" t="s">
        <v>248</v>
      </c>
      <c r="C26" t="s">
        <v>200</v>
      </c>
      <c r="D26" t="s">
        <v>249</v>
      </c>
      <c r="E26" t="s">
        <v>201</v>
      </c>
      <c r="G26">
        <v>4734306.6608408801</v>
      </c>
      <c r="H26">
        <v>5212625.7884895299</v>
      </c>
      <c r="I26">
        <v>4411105.2344746897</v>
      </c>
      <c r="J26">
        <v>3950826.9629606502</v>
      </c>
      <c r="K26">
        <v>4047985.34859628</v>
      </c>
      <c r="L26">
        <v>3383263.1476117899</v>
      </c>
      <c r="M26">
        <v>3512119.7967381598</v>
      </c>
      <c r="N26">
        <v>3191206.7345614801</v>
      </c>
      <c r="O26">
        <v>3213814.34588301</v>
      </c>
      <c r="P26">
        <v>3454620.5825227099</v>
      </c>
      <c r="Q26">
        <v>3812185.0239808899</v>
      </c>
      <c r="R26">
        <v>3819956.9665369</v>
      </c>
      <c r="S26">
        <v>3907975.6900060801</v>
      </c>
      <c r="T26">
        <v>3618821.1173986499</v>
      </c>
      <c r="U26">
        <v>3420420.2328055198</v>
      </c>
      <c r="V26">
        <v>3513006.0237293802</v>
      </c>
      <c r="W26">
        <v>3607640.7333248998</v>
      </c>
      <c r="X26">
        <v>3656428.3619563002</v>
      </c>
      <c r="Y26">
        <v>3651061.3656808599</v>
      </c>
      <c r="Z26">
        <v>3868653.25903012</v>
      </c>
      <c r="AA26">
        <v>3811605.9690499902</v>
      </c>
      <c r="AB26">
        <v>3859961.9576467001</v>
      </c>
      <c r="AC26">
        <v>3366634.0081434702</v>
      </c>
      <c r="AD26">
        <v>3313585.2472960702</v>
      </c>
      <c r="AE26">
        <v>3354963.2761513102</v>
      </c>
    </row>
    <row r="27" spans="1:31" x14ac:dyDescent="0.3">
      <c r="A27" t="s">
        <v>46</v>
      </c>
      <c r="B27" t="s">
        <v>250</v>
      </c>
      <c r="C27" t="s">
        <v>200</v>
      </c>
      <c r="D27" t="s">
        <v>251</v>
      </c>
      <c r="E27" t="s">
        <v>201</v>
      </c>
      <c r="G27">
        <v>4625340.08345774</v>
      </c>
      <c r="H27">
        <v>4095468.3244488798</v>
      </c>
      <c r="I27">
        <v>4219470.3823706098</v>
      </c>
      <c r="J27">
        <v>4124283.2552636298</v>
      </c>
      <c r="K27">
        <v>5175963.1272431603</v>
      </c>
      <c r="L27">
        <v>4501557.3836266901</v>
      </c>
      <c r="M27">
        <v>4164836.2884766599</v>
      </c>
      <c r="N27">
        <v>4057273.9244703702</v>
      </c>
      <c r="O27">
        <v>4741854.8742876202</v>
      </c>
      <c r="P27">
        <v>4718933.1989176003</v>
      </c>
      <c r="Q27">
        <v>4836134.4758421704</v>
      </c>
      <c r="R27">
        <v>4480298.8221609201</v>
      </c>
      <c r="S27">
        <v>4101539.3799679298</v>
      </c>
      <c r="T27">
        <v>3954361.12265907</v>
      </c>
      <c r="U27">
        <v>4068320.2377935899</v>
      </c>
      <c r="V27">
        <v>4311417.81038241</v>
      </c>
      <c r="W27">
        <v>4591464.1833630595</v>
      </c>
      <c r="X27">
        <v>4919644.3420736697</v>
      </c>
      <c r="Y27">
        <v>5169926.83211888</v>
      </c>
      <c r="Z27">
        <v>5514029.6303951098</v>
      </c>
      <c r="AA27">
        <v>5636445.0936815804</v>
      </c>
      <c r="AB27">
        <v>5364792.4861754496</v>
      </c>
      <c r="AC27">
        <v>5263074.6201528003</v>
      </c>
      <c r="AD27">
        <v>5675718.6244019698</v>
      </c>
      <c r="AE27">
        <v>5325607.1062788498</v>
      </c>
    </row>
    <row r="28" spans="1:31" x14ac:dyDescent="0.3">
      <c r="A28" t="s">
        <v>46</v>
      </c>
      <c r="B28" t="s">
        <v>252</v>
      </c>
      <c r="C28" t="s">
        <v>200</v>
      </c>
      <c r="D28" t="s">
        <v>253</v>
      </c>
      <c r="E28" t="s">
        <v>201</v>
      </c>
      <c r="G28">
        <v>10068698.509088799</v>
      </c>
      <c r="H28">
        <v>10227374.016472699</v>
      </c>
      <c r="I28">
        <v>8516490.0325350706</v>
      </c>
      <c r="J28">
        <v>8759370.0678115599</v>
      </c>
      <c r="K28">
        <v>7809342.04566315</v>
      </c>
      <c r="L28">
        <v>7448839.5976313399</v>
      </c>
      <c r="M28">
        <v>7007049.6697128704</v>
      </c>
      <c r="N28">
        <v>7784078.6828233404</v>
      </c>
      <c r="O28">
        <v>7114119.8247942301</v>
      </c>
      <c r="P28">
        <v>6290202.07314739</v>
      </c>
      <c r="Q28">
        <v>6195523.78570903</v>
      </c>
      <c r="R28">
        <v>7258901.4678598</v>
      </c>
      <c r="S28">
        <v>7124962.9236391596</v>
      </c>
      <c r="T28">
        <v>7114356.4980020197</v>
      </c>
      <c r="U28">
        <v>6629968.7962164897</v>
      </c>
      <c r="V28">
        <v>6235541.9911842998</v>
      </c>
      <c r="W28">
        <v>7070151.64404481</v>
      </c>
      <c r="X28">
        <v>6859375.6312136203</v>
      </c>
      <c r="Y28">
        <v>7348283.1035430301</v>
      </c>
      <c r="Z28">
        <v>7464496.5386300804</v>
      </c>
      <c r="AA28">
        <v>7758698.7978073796</v>
      </c>
      <c r="AB28">
        <v>8121295.5551712103</v>
      </c>
      <c r="AC28">
        <v>9062823.6214798093</v>
      </c>
      <c r="AD28">
        <v>9119213.4964867998</v>
      </c>
      <c r="AE28">
        <v>8979150.2971621696</v>
      </c>
    </row>
    <row r="29" spans="1:31" x14ac:dyDescent="0.3">
      <c r="A29" t="s">
        <v>46</v>
      </c>
      <c r="B29" t="s">
        <v>254</v>
      </c>
      <c r="C29" t="s">
        <v>200</v>
      </c>
      <c r="D29" t="s">
        <v>255</v>
      </c>
      <c r="E29" t="s">
        <v>201</v>
      </c>
      <c r="G29">
        <v>4892540.3951984402</v>
      </c>
      <c r="H29">
        <v>5554926.6380619798</v>
      </c>
      <c r="I29">
        <v>3811711.09296053</v>
      </c>
      <c r="J29">
        <v>3568334.2990962602</v>
      </c>
      <c r="K29">
        <v>3623320.6152781998</v>
      </c>
      <c r="L29">
        <v>3045293.65871984</v>
      </c>
      <c r="M29">
        <v>3105077.5959755802</v>
      </c>
      <c r="N29">
        <v>3508555.32977557</v>
      </c>
      <c r="O29">
        <v>3315369.1541771698</v>
      </c>
      <c r="P29">
        <v>3203981.3175166901</v>
      </c>
      <c r="Q29">
        <v>2977378.3790993001</v>
      </c>
      <c r="R29">
        <v>2946336.53979673</v>
      </c>
      <c r="S29">
        <v>3144168.6480109598</v>
      </c>
      <c r="T29">
        <v>2871465.1129564601</v>
      </c>
      <c r="U29">
        <v>3072758.95999722</v>
      </c>
      <c r="V29">
        <v>3118103.8659122698</v>
      </c>
      <c r="W29">
        <v>3316819.7507406501</v>
      </c>
      <c r="X29">
        <v>3481193.92791447</v>
      </c>
      <c r="Y29">
        <v>3597847.76130402</v>
      </c>
      <c r="Z29">
        <v>3643622.51960456</v>
      </c>
      <c r="AA29">
        <v>3748455.0431100298</v>
      </c>
      <c r="AB29">
        <v>3690888.2115328698</v>
      </c>
      <c r="AC29">
        <v>4456820.5812206399</v>
      </c>
      <c r="AD29">
        <v>4987696.3321119295</v>
      </c>
      <c r="AE29">
        <v>4653350.1506065698</v>
      </c>
    </row>
    <row r="30" spans="1:31" x14ac:dyDescent="0.3">
      <c r="A30" t="s">
        <v>46</v>
      </c>
      <c r="B30" t="s">
        <v>256</v>
      </c>
      <c r="C30" t="s">
        <v>200</v>
      </c>
      <c r="D30" t="s">
        <v>257</v>
      </c>
      <c r="E30" t="s">
        <v>201</v>
      </c>
      <c r="G30">
        <v>849351.51666444796</v>
      </c>
      <c r="H30">
        <v>547325.89541136497</v>
      </c>
      <c r="I30">
        <v>717775.32883932395</v>
      </c>
      <c r="J30">
        <v>641469.82886554999</v>
      </c>
      <c r="K30">
        <v>536829.97054327198</v>
      </c>
      <c r="L30">
        <v>724548.75913441798</v>
      </c>
      <c r="M30">
        <v>937779.05237970501</v>
      </c>
      <c r="N30">
        <v>1035402.31879432</v>
      </c>
      <c r="O30">
        <v>891747.27439770801</v>
      </c>
      <c r="P30">
        <v>408976.90643395699</v>
      </c>
      <c r="Q30">
        <v>408188.69078106398</v>
      </c>
      <c r="R30">
        <v>348565.25928683602</v>
      </c>
      <c r="S30">
        <v>542498.48405162699</v>
      </c>
      <c r="T30">
        <v>710197.42273768003</v>
      </c>
      <c r="U30">
        <v>452677.89910419303</v>
      </c>
      <c r="V30">
        <v>563944.50969389698</v>
      </c>
      <c r="W30">
        <v>542856.71364570397</v>
      </c>
      <c r="X30">
        <v>574670.06768532901</v>
      </c>
      <c r="Y30">
        <v>539469.25308424898</v>
      </c>
      <c r="Z30">
        <v>635962.77811018098</v>
      </c>
      <c r="AA30">
        <v>886165.39192734798</v>
      </c>
      <c r="AB30">
        <v>973453.37799654296</v>
      </c>
      <c r="AC30">
        <v>912619.01097829198</v>
      </c>
      <c r="AD30">
        <v>691999.72605931701</v>
      </c>
      <c r="AE30">
        <v>534211.06206630997</v>
      </c>
    </row>
    <row r="31" spans="1:31" x14ac:dyDescent="0.3">
      <c r="A31" t="s">
        <v>46</v>
      </c>
      <c r="B31" t="s">
        <v>258</v>
      </c>
      <c r="C31" t="s">
        <v>200</v>
      </c>
      <c r="D31" t="s">
        <v>259</v>
      </c>
      <c r="E31" t="s">
        <v>201</v>
      </c>
      <c r="G31">
        <v>466184.84533652302</v>
      </c>
      <c r="H31">
        <v>772507.00812495698</v>
      </c>
      <c r="I31">
        <v>539366.90107127896</v>
      </c>
      <c r="J31">
        <v>404167.95344939799</v>
      </c>
      <c r="K31">
        <v>431977.062452855</v>
      </c>
      <c r="L31">
        <v>393729.37747184001</v>
      </c>
      <c r="M31">
        <v>350943.74588158802</v>
      </c>
      <c r="N31">
        <v>497620.58978252398</v>
      </c>
      <c r="O31">
        <v>493341.15078808198</v>
      </c>
      <c r="P31">
        <v>623997.78986616898</v>
      </c>
      <c r="Q31">
        <v>620878.13870368595</v>
      </c>
      <c r="R31">
        <v>945252.16411200701</v>
      </c>
      <c r="S31">
        <v>1409924.9302203399</v>
      </c>
      <c r="T31">
        <v>1178061.6238925201</v>
      </c>
      <c r="U31">
        <v>926571.84673267999</v>
      </c>
      <c r="V31">
        <v>514563.25327707501</v>
      </c>
      <c r="W31">
        <v>842212.10240692296</v>
      </c>
      <c r="X31">
        <v>933020.777956045</v>
      </c>
      <c r="Y31">
        <v>838862.57672906597</v>
      </c>
      <c r="Z31">
        <v>811352.16451873502</v>
      </c>
      <c r="AA31">
        <v>925501.17614551401</v>
      </c>
      <c r="AB31">
        <v>1108249.2982176801</v>
      </c>
      <c r="AC31">
        <v>1003209.98322891</v>
      </c>
      <c r="AD31">
        <v>951859.81325088302</v>
      </c>
      <c r="AE31">
        <v>1460978.23455505</v>
      </c>
    </row>
    <row r="32" spans="1:31" x14ac:dyDescent="0.3">
      <c r="A32" t="s">
        <v>46</v>
      </c>
      <c r="B32" t="s">
        <v>260</v>
      </c>
      <c r="C32" t="s">
        <v>200</v>
      </c>
      <c r="D32" t="s">
        <v>261</v>
      </c>
      <c r="E32" t="s">
        <v>201</v>
      </c>
      <c r="G32">
        <v>3147206.3703231602</v>
      </c>
      <c r="H32">
        <v>2450007.6931854901</v>
      </c>
      <c r="I32">
        <v>2768710.1069842102</v>
      </c>
      <c r="J32">
        <v>3310096.9390734499</v>
      </c>
      <c r="K32">
        <v>2650981.9974002899</v>
      </c>
      <c r="L32">
        <v>2614548.9724879698</v>
      </c>
      <c r="M32">
        <v>2132909.6484553502</v>
      </c>
      <c r="N32">
        <v>2420027.7301298198</v>
      </c>
      <c r="O32">
        <v>2145925.5954324901</v>
      </c>
      <c r="P32">
        <v>1746144.93857215</v>
      </c>
      <c r="Q32">
        <v>1624125.4810456</v>
      </c>
      <c r="R32">
        <v>1726188.6512728501</v>
      </c>
      <c r="S32">
        <v>1879226.2960513099</v>
      </c>
      <c r="T32">
        <v>2210073.6617008299</v>
      </c>
      <c r="U32">
        <v>2028163.4117316401</v>
      </c>
      <c r="V32">
        <v>1963085.2559803899</v>
      </c>
      <c r="W32">
        <v>2151469.06307285</v>
      </c>
      <c r="X32">
        <v>1779965.2356153899</v>
      </c>
      <c r="Y32">
        <v>2257377.4553146102</v>
      </c>
      <c r="Z32">
        <v>2151068.7145821298</v>
      </c>
      <c r="AA32">
        <v>2038429.34605335</v>
      </c>
      <c r="AB32">
        <v>2217443.3227298702</v>
      </c>
      <c r="AC32">
        <v>2625693.7427061899</v>
      </c>
      <c r="AD32">
        <v>2441336.5980789098</v>
      </c>
      <c r="AE32">
        <v>2297689.7400189899</v>
      </c>
    </row>
    <row r="33" spans="1:31" x14ac:dyDescent="0.3">
      <c r="A33" t="s">
        <v>46</v>
      </c>
      <c r="B33" t="s">
        <v>262</v>
      </c>
      <c r="C33" t="s">
        <v>200</v>
      </c>
      <c r="D33" t="s">
        <v>263</v>
      </c>
      <c r="E33" t="s">
        <v>201</v>
      </c>
      <c r="G33">
        <v>713415.38156623801</v>
      </c>
      <c r="H33">
        <v>902606.78168885503</v>
      </c>
      <c r="I33">
        <v>678926.60267972399</v>
      </c>
      <c r="J33">
        <v>835301.047326901</v>
      </c>
      <c r="K33">
        <v>566232.39998853602</v>
      </c>
      <c r="L33">
        <v>670718.829817274</v>
      </c>
      <c r="M33">
        <v>480339.627020646</v>
      </c>
      <c r="N33">
        <v>322472.714341101</v>
      </c>
      <c r="O33">
        <v>267736.64999877702</v>
      </c>
      <c r="P33">
        <v>307101.12075842498</v>
      </c>
      <c r="Q33">
        <v>564953.09607938596</v>
      </c>
      <c r="R33">
        <v>1292558.85339138</v>
      </c>
      <c r="S33">
        <v>149144.56530492401</v>
      </c>
      <c r="T33">
        <v>144558.67671452899</v>
      </c>
      <c r="U33">
        <v>149796.678650755</v>
      </c>
      <c r="V33">
        <v>75845.106320668507</v>
      </c>
      <c r="W33">
        <v>216794.01417868599</v>
      </c>
      <c r="X33">
        <v>90525.622042387593</v>
      </c>
      <c r="Y33">
        <v>114726.057111081</v>
      </c>
      <c r="Z33">
        <v>222490.36181447501</v>
      </c>
      <c r="AA33">
        <v>160147.84057113499</v>
      </c>
      <c r="AB33">
        <v>131261.344694253</v>
      </c>
      <c r="AC33">
        <v>64480.303345777698</v>
      </c>
      <c r="AD33">
        <v>46321.0269857655</v>
      </c>
      <c r="AE33">
        <v>32921.1099152428</v>
      </c>
    </row>
    <row r="34" spans="1:31" x14ac:dyDescent="0.3">
      <c r="A34" t="s">
        <v>46</v>
      </c>
      <c r="B34" t="s">
        <v>264</v>
      </c>
      <c r="C34" t="s">
        <v>200</v>
      </c>
      <c r="D34" t="s">
        <v>265</v>
      </c>
      <c r="E34" t="s">
        <v>201</v>
      </c>
      <c r="G34">
        <v>2282682.3536265399</v>
      </c>
      <c r="H34">
        <v>2135857.1597543098</v>
      </c>
      <c r="I34">
        <v>1867058.0403841101</v>
      </c>
      <c r="J34">
        <v>2023080.67561594</v>
      </c>
      <c r="K34">
        <v>2078823.5357707001</v>
      </c>
      <c r="L34">
        <v>2096772.4753256701</v>
      </c>
      <c r="M34">
        <v>1840340.6189173399</v>
      </c>
      <c r="N34">
        <v>1452024.18782408</v>
      </c>
      <c r="O34">
        <v>1558614.2355277401</v>
      </c>
      <c r="P34">
        <v>1384074.1586978899</v>
      </c>
      <c r="Q34">
        <v>2539854.1221235502</v>
      </c>
      <c r="R34">
        <v>2616621.7321283598</v>
      </c>
      <c r="S34">
        <v>1993362.27530465</v>
      </c>
      <c r="T34">
        <v>1519537.9926767901</v>
      </c>
      <c r="U34">
        <v>1423207.4538326201</v>
      </c>
      <c r="V34">
        <v>1403453.02830148</v>
      </c>
      <c r="W34">
        <v>1636984.73097763</v>
      </c>
      <c r="X34">
        <v>1184859.20570653</v>
      </c>
      <c r="Y34">
        <v>1506155.38782352</v>
      </c>
      <c r="Z34">
        <v>1538292.04436082</v>
      </c>
      <c r="AA34">
        <v>1287349.6496651301</v>
      </c>
      <c r="AB34">
        <v>1369034.29448401</v>
      </c>
      <c r="AC34">
        <v>1334142.4091045901</v>
      </c>
      <c r="AD34">
        <v>1193985.51233455</v>
      </c>
      <c r="AE34">
        <v>1000248.26716119</v>
      </c>
    </row>
    <row r="35" spans="1:31" x14ac:dyDescent="0.3">
      <c r="A35" t="s">
        <v>46</v>
      </c>
      <c r="B35" t="s">
        <v>266</v>
      </c>
      <c r="C35" t="s">
        <v>200</v>
      </c>
      <c r="D35" t="s">
        <v>267</v>
      </c>
      <c r="E35" t="s">
        <v>201</v>
      </c>
      <c r="G35">
        <v>8513821.2216859292</v>
      </c>
      <c r="H35">
        <v>8568950.8434780501</v>
      </c>
      <c r="I35">
        <v>9135853.2728415094</v>
      </c>
      <c r="J35">
        <v>9175742.68565665</v>
      </c>
      <c r="K35">
        <v>9791055.4769091308</v>
      </c>
      <c r="L35">
        <v>9098344.4355546106</v>
      </c>
      <c r="M35">
        <v>8627396.0199211705</v>
      </c>
      <c r="N35">
        <v>8519331.3865435608</v>
      </c>
      <c r="O35">
        <v>8010047.6704786196</v>
      </c>
      <c r="P35">
        <v>7796567.5493322797</v>
      </c>
      <c r="Q35">
        <v>8185966.4790455103</v>
      </c>
      <c r="R35">
        <v>7375816.6758939996</v>
      </c>
      <c r="S35">
        <v>7265306.0198264103</v>
      </c>
      <c r="T35">
        <v>7160346.5029188599</v>
      </c>
      <c r="U35">
        <v>6852590.6439611204</v>
      </c>
      <c r="V35">
        <v>6939023.0711638797</v>
      </c>
      <c r="W35">
        <v>7281512.3389805304</v>
      </c>
      <c r="X35">
        <v>7013671.9031328596</v>
      </c>
      <c r="Y35">
        <v>6797220.6201513801</v>
      </c>
      <c r="Z35">
        <v>6979736.0503153997</v>
      </c>
      <c r="AA35">
        <v>6959856.5862654103</v>
      </c>
      <c r="AB35">
        <v>6883859.61691604</v>
      </c>
      <c r="AC35">
        <v>6849130.1983403796</v>
      </c>
      <c r="AD35">
        <v>7009761.9062141199</v>
      </c>
      <c r="AE35">
        <v>6834658.0056119403</v>
      </c>
    </row>
    <row r="36" spans="1:31" x14ac:dyDescent="0.3">
      <c r="A36" t="s">
        <v>46</v>
      </c>
      <c r="B36" t="s">
        <v>268</v>
      </c>
      <c r="C36" t="s">
        <v>200</v>
      </c>
      <c r="D36" t="s">
        <v>269</v>
      </c>
      <c r="E36" t="s">
        <v>201</v>
      </c>
      <c r="G36">
        <v>2177902.9025500901</v>
      </c>
      <c r="H36">
        <v>1783834.59500006</v>
      </c>
      <c r="I36">
        <v>1573372.34789173</v>
      </c>
      <c r="J36">
        <v>1685664.3143537401</v>
      </c>
      <c r="K36">
        <v>1546133.2954189801</v>
      </c>
      <c r="L36">
        <v>1596140.38992117</v>
      </c>
      <c r="M36">
        <v>1556254.6883133899</v>
      </c>
      <c r="N36">
        <v>1859018.70144435</v>
      </c>
      <c r="O36">
        <v>1507124.8100277199</v>
      </c>
      <c r="P36">
        <v>1606126.8238955999</v>
      </c>
      <c r="Q36">
        <v>1635393.09259638</v>
      </c>
      <c r="R36">
        <v>1415670.73637814</v>
      </c>
      <c r="S36">
        <v>1258318.95397685</v>
      </c>
      <c r="T36">
        <v>1356765.146737</v>
      </c>
      <c r="U36">
        <v>1356640.7725230299</v>
      </c>
      <c r="V36">
        <v>1325076.05106298</v>
      </c>
      <c r="W36">
        <v>1285128.8494206599</v>
      </c>
      <c r="X36">
        <v>1277138.66739369</v>
      </c>
      <c r="Y36">
        <v>1299645.0234995901</v>
      </c>
      <c r="Z36">
        <v>1209220.5846676601</v>
      </c>
      <c r="AA36">
        <v>1226090.9543234101</v>
      </c>
      <c r="AB36">
        <v>1177295.60339595</v>
      </c>
      <c r="AC36">
        <v>1124920.5290097001</v>
      </c>
      <c r="AD36">
        <v>1382184.18075054</v>
      </c>
      <c r="AE36">
        <v>1087230.833203</v>
      </c>
    </row>
    <row r="37" spans="1:31" x14ac:dyDescent="0.3">
      <c r="A37" t="s">
        <v>46</v>
      </c>
      <c r="B37" t="s">
        <v>270</v>
      </c>
      <c r="C37" t="s">
        <v>200</v>
      </c>
      <c r="D37" t="s">
        <v>271</v>
      </c>
      <c r="E37" t="s">
        <v>201</v>
      </c>
      <c r="G37">
        <v>4866482.9947060999</v>
      </c>
      <c r="H37">
        <v>5222864.06581489</v>
      </c>
      <c r="I37">
        <v>5695979.6717524398</v>
      </c>
      <c r="J37">
        <v>5635488.2955349404</v>
      </c>
      <c r="K37">
        <v>6149020.9209537096</v>
      </c>
      <c r="L37">
        <v>5193925.2609962104</v>
      </c>
      <c r="M37">
        <v>4434156.1492583202</v>
      </c>
      <c r="N37">
        <v>3808444.41101166</v>
      </c>
      <c r="O37">
        <v>3297356.3780950001</v>
      </c>
      <c r="P37">
        <v>3214268.6128386101</v>
      </c>
      <c r="Q37">
        <v>3731796.2647987502</v>
      </c>
      <c r="R37">
        <v>3508291.08516412</v>
      </c>
      <c r="S37">
        <v>3389046.4968371098</v>
      </c>
      <c r="T37">
        <v>3512339.6762701599</v>
      </c>
      <c r="U37">
        <v>3010134.8349141502</v>
      </c>
      <c r="V37">
        <v>3310137.2723171702</v>
      </c>
      <c r="W37">
        <v>3720944.1712893099</v>
      </c>
      <c r="X37">
        <v>3399154.77209691</v>
      </c>
      <c r="Y37">
        <v>3069718.3365529599</v>
      </c>
      <c r="Z37">
        <v>2991358.1993570202</v>
      </c>
      <c r="AA37">
        <v>3174226.3308946001</v>
      </c>
      <c r="AB37">
        <v>3140309.7239335901</v>
      </c>
      <c r="AC37">
        <v>2740261.4455613201</v>
      </c>
      <c r="AD37">
        <v>2905170.9990173499</v>
      </c>
      <c r="AE37">
        <v>3217575.5871650302</v>
      </c>
    </row>
    <row r="38" spans="1:31" x14ac:dyDescent="0.3">
      <c r="A38" t="s">
        <v>46</v>
      </c>
      <c r="B38" t="s">
        <v>272</v>
      </c>
      <c r="C38" t="s">
        <v>200</v>
      </c>
      <c r="D38" t="s">
        <v>273</v>
      </c>
      <c r="E38" t="s">
        <v>201</v>
      </c>
      <c r="G38">
        <v>1469435.32442974</v>
      </c>
      <c r="H38">
        <v>1562252.1826631101</v>
      </c>
      <c r="I38">
        <v>1866501.2531973301</v>
      </c>
      <c r="J38">
        <v>1854590.0757679599</v>
      </c>
      <c r="K38">
        <v>2095901.2605364399</v>
      </c>
      <c r="L38">
        <v>2308278.78463723</v>
      </c>
      <c r="M38">
        <v>2636985.18234947</v>
      </c>
      <c r="N38">
        <v>2851868.2740875501</v>
      </c>
      <c r="O38">
        <v>3205566.4823559099</v>
      </c>
      <c r="P38">
        <v>2976172.1125980602</v>
      </c>
      <c r="Q38">
        <v>2818777.1216503801</v>
      </c>
      <c r="R38">
        <v>2451854.8543517501</v>
      </c>
      <c r="S38">
        <v>2617940.5690124501</v>
      </c>
      <c r="T38">
        <v>2291241.6799117001</v>
      </c>
      <c r="U38">
        <v>2485815.0365239498</v>
      </c>
      <c r="V38">
        <v>2303809.7477837401</v>
      </c>
      <c r="W38">
        <v>2275439.3182705599</v>
      </c>
      <c r="X38">
        <v>2337378.4636422601</v>
      </c>
      <c r="Y38">
        <v>2427857.2600988299</v>
      </c>
      <c r="Z38">
        <v>2779157.2662907098</v>
      </c>
      <c r="AA38">
        <v>2559539.3010474001</v>
      </c>
      <c r="AB38">
        <v>2566254.2895864998</v>
      </c>
      <c r="AC38">
        <v>2983948.22376935</v>
      </c>
      <c r="AD38">
        <v>2722406.72644623</v>
      </c>
      <c r="AE38">
        <v>2529851.5852439101</v>
      </c>
    </row>
    <row r="39" spans="1:31" x14ac:dyDescent="0.3">
      <c r="A39" t="s">
        <v>46</v>
      </c>
      <c r="B39" t="s">
        <v>274</v>
      </c>
      <c r="C39" t="s">
        <v>200</v>
      </c>
      <c r="D39" t="s">
        <v>275</v>
      </c>
      <c r="E39" t="s">
        <v>201</v>
      </c>
      <c r="G39">
        <v>2191051.4216435798</v>
      </c>
      <c r="H39">
        <v>2141187.4146109298</v>
      </c>
      <c r="I39">
        <v>2427640.2226482802</v>
      </c>
      <c r="J39">
        <v>2213253.7487131101</v>
      </c>
      <c r="K39">
        <v>2291182.3562056199</v>
      </c>
      <c r="L39">
        <v>2685545.2593532698</v>
      </c>
      <c r="M39">
        <v>2675114.1558797802</v>
      </c>
      <c r="N39">
        <v>2911580.9470433202</v>
      </c>
      <c r="O39">
        <v>2918842.20116304</v>
      </c>
      <c r="P39">
        <v>2449092.6387801198</v>
      </c>
      <c r="Q39">
        <v>2383930.5377711998</v>
      </c>
      <c r="R39">
        <v>2405745.19836256</v>
      </c>
      <c r="S39">
        <v>2481308.90612897</v>
      </c>
      <c r="T39">
        <v>2899648.09581728</v>
      </c>
      <c r="U39">
        <v>2618726.8233245402</v>
      </c>
      <c r="V39">
        <v>2264888.7916998598</v>
      </c>
      <c r="W39">
        <v>2283975.8813776802</v>
      </c>
      <c r="X39">
        <v>2343944.13149091</v>
      </c>
      <c r="Y39">
        <v>2538506.7915587602</v>
      </c>
      <c r="Z39">
        <v>2567575.2377642998</v>
      </c>
      <c r="AA39">
        <v>2489984.4134002002</v>
      </c>
      <c r="AB39">
        <v>2533908.9712467799</v>
      </c>
      <c r="AC39">
        <v>2486275.99771113</v>
      </c>
      <c r="AD39">
        <v>2512385.60016482</v>
      </c>
      <c r="AE39">
        <v>2497903.7341800299</v>
      </c>
    </row>
    <row r="40" spans="1:31" x14ac:dyDescent="0.3">
      <c r="A40" t="s">
        <v>46</v>
      </c>
      <c r="B40" t="s">
        <v>276</v>
      </c>
      <c r="C40" t="s">
        <v>200</v>
      </c>
      <c r="D40" t="s">
        <v>277</v>
      </c>
      <c r="E40" t="s">
        <v>201</v>
      </c>
      <c r="G40">
        <v>40093346.895021498</v>
      </c>
      <c r="H40">
        <v>36333002.248125598</v>
      </c>
      <c r="I40">
        <v>32496402.453759801</v>
      </c>
      <c r="J40">
        <v>31766696.2180687</v>
      </c>
      <c r="K40">
        <v>31608101.002303001</v>
      </c>
      <c r="L40">
        <v>30439927.5758419</v>
      </c>
      <c r="M40">
        <v>28992272.585829001</v>
      </c>
      <c r="N40">
        <v>27775722.544447798</v>
      </c>
      <c r="O40">
        <v>27971649.425159998</v>
      </c>
      <c r="P40">
        <v>29500395.8793156</v>
      </c>
      <c r="Q40">
        <v>28684291.003134001</v>
      </c>
      <c r="R40">
        <v>26110967.8539939</v>
      </c>
      <c r="S40">
        <v>25184445.4537431</v>
      </c>
      <c r="T40">
        <v>21902902.004016701</v>
      </c>
      <c r="U40">
        <v>21390343.9852608</v>
      </c>
      <c r="V40">
        <v>21562521.463188302</v>
      </c>
      <c r="W40">
        <v>21979653.919541299</v>
      </c>
      <c r="X40">
        <v>23872184.654773701</v>
      </c>
      <c r="Y40">
        <v>24877488.627215501</v>
      </c>
      <c r="Z40">
        <v>26007686.516324501</v>
      </c>
      <c r="AA40">
        <v>26540499.6078385</v>
      </c>
      <c r="AB40">
        <v>26257783.418771699</v>
      </c>
      <c r="AC40">
        <v>26617103.698400799</v>
      </c>
      <c r="AD40">
        <v>28453501.915429302</v>
      </c>
      <c r="AE40">
        <v>27371658.510758501</v>
      </c>
    </row>
    <row r="41" spans="1:31" x14ac:dyDescent="0.3">
      <c r="A41" t="s">
        <v>46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46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46</v>
      </c>
      <c r="B43" t="s">
        <v>282</v>
      </c>
      <c r="C43" t="s">
        <v>200</v>
      </c>
      <c r="D43" t="s">
        <v>283</v>
      </c>
      <c r="E43" t="s">
        <v>201</v>
      </c>
      <c r="G43">
        <v>4752362.6199984001</v>
      </c>
      <c r="H43">
        <v>6015555.7930361396</v>
      </c>
      <c r="I43">
        <v>5140160.14330268</v>
      </c>
      <c r="J43">
        <v>4335907.4882997898</v>
      </c>
      <c r="K43">
        <v>4293459.3798893504</v>
      </c>
      <c r="L43">
        <v>4723632.3363386998</v>
      </c>
      <c r="M43">
        <v>5825244.5784927402</v>
      </c>
      <c r="N43">
        <v>6029466.4416103903</v>
      </c>
      <c r="O43">
        <v>6245351.4293833198</v>
      </c>
      <c r="P43">
        <v>6496800.5334131997</v>
      </c>
      <c r="Q43">
        <v>8468634.54904682</v>
      </c>
      <c r="R43">
        <v>7227317.7231558496</v>
      </c>
      <c r="S43">
        <v>6089667.0769608701</v>
      </c>
      <c r="T43">
        <v>5727019.80365304</v>
      </c>
      <c r="U43">
        <v>5575874.3321414804</v>
      </c>
      <c r="V43">
        <v>5807715.6264477698</v>
      </c>
      <c r="W43">
        <v>5875611.4003715403</v>
      </c>
      <c r="X43">
        <v>6377353.9200280504</v>
      </c>
      <c r="Y43">
        <v>6130997.3888665698</v>
      </c>
      <c r="Z43">
        <v>7031522.6870578099</v>
      </c>
      <c r="AA43">
        <v>7396597.9473147104</v>
      </c>
      <c r="AB43">
        <v>7839490.5037190402</v>
      </c>
      <c r="AC43">
        <v>7916927.4329300197</v>
      </c>
      <c r="AD43">
        <v>8333024.9012654899</v>
      </c>
      <c r="AE43">
        <v>7493868.8966828901</v>
      </c>
    </row>
    <row r="44" spans="1:31" x14ac:dyDescent="0.3">
      <c r="A44" t="s">
        <v>46</v>
      </c>
      <c r="B44" t="s">
        <v>284</v>
      </c>
      <c r="C44" t="s">
        <v>200</v>
      </c>
      <c r="D44" t="s">
        <v>285</v>
      </c>
      <c r="E44" t="s">
        <v>201</v>
      </c>
      <c r="G44">
        <v>97801994.031971797</v>
      </c>
      <c r="H44">
        <v>99528801.439041302</v>
      </c>
      <c r="I44">
        <v>97537433.294844896</v>
      </c>
      <c r="J44">
        <v>92163066.703118503</v>
      </c>
      <c r="K44">
        <v>93697526.649811104</v>
      </c>
      <c r="L44">
        <v>91906492.288153097</v>
      </c>
      <c r="M44">
        <v>84716392.877512395</v>
      </c>
      <c r="N44">
        <v>84368634.247113094</v>
      </c>
      <c r="O44">
        <v>84014654.483043507</v>
      </c>
      <c r="P44">
        <v>86062664.654989704</v>
      </c>
      <c r="Q44">
        <v>88729342.241282195</v>
      </c>
      <c r="R44">
        <v>90181531.3390131</v>
      </c>
      <c r="S44">
        <v>87799508.379582196</v>
      </c>
      <c r="T44">
        <v>77283651.616981804</v>
      </c>
      <c r="U44">
        <v>72938391.632419601</v>
      </c>
      <c r="V44">
        <v>74323181.714797705</v>
      </c>
      <c r="W44">
        <v>76834540.962605402</v>
      </c>
      <c r="X44">
        <v>77767085.053719103</v>
      </c>
      <c r="Y44">
        <v>79827292.934400693</v>
      </c>
      <c r="Z44">
        <v>85249311.276057497</v>
      </c>
      <c r="AA44">
        <v>86356505.287679404</v>
      </c>
      <c r="AB44">
        <v>87692152.123532698</v>
      </c>
      <c r="AC44">
        <v>89909485.076769993</v>
      </c>
      <c r="AD44">
        <v>89220400.486533299</v>
      </c>
      <c r="AE44">
        <v>85339300.413207605</v>
      </c>
    </row>
    <row r="45" spans="1:31" x14ac:dyDescent="0.3">
      <c r="A45" t="s">
        <v>46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46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46</v>
      </c>
      <c r="B47" t="s">
        <v>290</v>
      </c>
      <c r="C47" t="s">
        <v>200</v>
      </c>
      <c r="D47" t="s">
        <v>291</v>
      </c>
      <c r="E47" t="s">
        <v>201</v>
      </c>
      <c r="G47">
        <v>22640116.938288499</v>
      </c>
      <c r="H47">
        <v>20618569.929206401</v>
      </c>
      <c r="I47">
        <v>19948461.0675303</v>
      </c>
      <c r="J47">
        <v>21391078.319286</v>
      </c>
      <c r="K47">
        <v>18878720.331831899</v>
      </c>
      <c r="L47">
        <v>18166516.8655723</v>
      </c>
      <c r="M47">
        <v>17201182.120887399</v>
      </c>
      <c r="N47">
        <v>15439154.497749699</v>
      </c>
      <c r="O47">
        <v>13813006.430314099</v>
      </c>
      <c r="P47">
        <v>12977619.927047201</v>
      </c>
      <c r="Q47">
        <v>12304429.438120499</v>
      </c>
      <c r="R47">
        <v>11735760.863969101</v>
      </c>
      <c r="S47">
        <v>10880909.6514908</v>
      </c>
      <c r="T47">
        <v>12143470.5396701</v>
      </c>
      <c r="U47">
        <v>11766618.088627299</v>
      </c>
      <c r="V47">
        <v>11149401.165222</v>
      </c>
      <c r="W47">
        <v>11266716.2986528</v>
      </c>
      <c r="X47">
        <v>11975888.115206299</v>
      </c>
      <c r="Y47">
        <v>12681706.256523499</v>
      </c>
      <c r="Z47">
        <v>12417269.9166147</v>
      </c>
      <c r="AA47">
        <v>13263518.431046801</v>
      </c>
      <c r="AB47">
        <v>13499487.0583471</v>
      </c>
      <c r="AC47">
        <v>13764101.2827597</v>
      </c>
      <c r="AD47">
        <v>14448565.368129499</v>
      </c>
      <c r="AE47">
        <v>15287481.497807801</v>
      </c>
    </row>
    <row r="48" spans="1:31" x14ac:dyDescent="0.3">
      <c r="A48" t="s">
        <v>46</v>
      </c>
      <c r="B48" t="s">
        <v>292</v>
      </c>
      <c r="C48" t="s">
        <v>200</v>
      </c>
      <c r="D48" t="s">
        <v>293</v>
      </c>
      <c r="E48" t="s">
        <v>201</v>
      </c>
      <c r="G48">
        <v>32180437.963357799</v>
      </c>
      <c r="H48">
        <v>29807610.718185801</v>
      </c>
      <c r="I48">
        <v>29517945.334365699</v>
      </c>
      <c r="J48">
        <v>31284293.350202199</v>
      </c>
      <c r="K48">
        <v>28125600.197364599</v>
      </c>
      <c r="L48">
        <v>27300570.559358601</v>
      </c>
      <c r="M48">
        <v>26555448.615691599</v>
      </c>
      <c r="N48">
        <v>24166124.031153802</v>
      </c>
      <c r="O48">
        <v>22869662.862518601</v>
      </c>
      <c r="P48">
        <v>22200997.3799976</v>
      </c>
      <c r="Q48">
        <v>21065183.528912101</v>
      </c>
      <c r="R48">
        <v>20146721.978694901</v>
      </c>
      <c r="S48">
        <v>18872097.954109799</v>
      </c>
      <c r="T48">
        <v>20767360.5004494</v>
      </c>
      <c r="U48">
        <v>21031835.8522694</v>
      </c>
      <c r="V48">
        <v>20600468.753027301</v>
      </c>
      <c r="W48">
        <v>20814741.1542175</v>
      </c>
      <c r="X48">
        <v>22289047.678114899</v>
      </c>
      <c r="Y48">
        <v>22828505.156204399</v>
      </c>
      <c r="Z48">
        <v>22080543.193194799</v>
      </c>
      <c r="AA48">
        <v>22768059.176647499</v>
      </c>
      <c r="AB48">
        <v>23076119.533810299</v>
      </c>
      <c r="AC48">
        <v>22606884.538220599</v>
      </c>
      <c r="AD48">
        <v>23660430.601120401</v>
      </c>
      <c r="AE48">
        <v>24465861.0389998</v>
      </c>
    </row>
    <row r="49" spans="1:31" x14ac:dyDescent="0.3">
      <c r="A49" t="s">
        <v>46</v>
      </c>
      <c r="B49" t="s">
        <v>294</v>
      </c>
      <c r="C49" t="s">
        <v>200</v>
      </c>
      <c r="D49" t="s">
        <v>295</v>
      </c>
      <c r="E49" t="s">
        <v>201</v>
      </c>
      <c r="G49">
        <v>4589244.26655694</v>
      </c>
      <c r="H49">
        <v>4421386.3711040597</v>
      </c>
      <c r="I49">
        <v>4559578.3433921598</v>
      </c>
      <c r="J49">
        <v>4507491.6015430596</v>
      </c>
      <c r="K49">
        <v>4179833.5272135702</v>
      </c>
      <c r="L49">
        <v>4296592.0648248699</v>
      </c>
      <c r="M49">
        <v>4239451.4400320398</v>
      </c>
      <c r="N49">
        <v>4129154.2266500802</v>
      </c>
      <c r="O49">
        <v>4137973.5151489899</v>
      </c>
      <c r="P49">
        <v>4309945.3749556001</v>
      </c>
      <c r="Q49">
        <v>4227312.9143592399</v>
      </c>
      <c r="R49">
        <v>4142435.17877249</v>
      </c>
      <c r="S49">
        <v>4108407.6218595798</v>
      </c>
      <c r="T49">
        <v>4685384.7183963004</v>
      </c>
      <c r="U49">
        <v>4536137.9258460198</v>
      </c>
      <c r="V49">
        <v>4270859.9401783496</v>
      </c>
      <c r="W49">
        <v>4368539.5990571398</v>
      </c>
      <c r="X49">
        <v>4801155.5278523304</v>
      </c>
      <c r="Y49">
        <v>4663406.0462677497</v>
      </c>
      <c r="Z49">
        <v>4495979.7403042996</v>
      </c>
      <c r="AA49">
        <v>4284418.3804730298</v>
      </c>
      <c r="AB49">
        <v>4073538.8745899699</v>
      </c>
      <c r="AC49">
        <v>4038924.2537547299</v>
      </c>
      <c r="AD49">
        <v>4293704.3085332001</v>
      </c>
      <c r="AE49">
        <v>4484826.5044365805</v>
      </c>
    </row>
    <row r="50" spans="1:31" x14ac:dyDescent="0.3">
      <c r="A50" t="s">
        <v>46</v>
      </c>
      <c r="B50" t="s">
        <v>296</v>
      </c>
      <c r="C50" t="s">
        <v>200</v>
      </c>
      <c r="D50" t="s">
        <v>297</v>
      </c>
      <c r="E50" t="s">
        <v>201</v>
      </c>
      <c r="G50">
        <v>4951076.7585123703</v>
      </c>
      <c r="H50">
        <v>4767654.4178753104</v>
      </c>
      <c r="I50">
        <v>5009905.9234432904</v>
      </c>
      <c r="J50">
        <v>5385723.4293731498</v>
      </c>
      <c r="K50">
        <v>5067046.3383191498</v>
      </c>
      <c r="L50">
        <v>4837461.6289614597</v>
      </c>
      <c r="M50">
        <v>5114815.05477216</v>
      </c>
      <c r="N50">
        <v>4597815.3067539604</v>
      </c>
      <c r="O50">
        <v>4918682.9170554904</v>
      </c>
      <c r="P50">
        <v>4913432.0779947899</v>
      </c>
      <c r="Q50">
        <v>4533441.1764323199</v>
      </c>
      <c r="R50">
        <v>4268525.9359533098</v>
      </c>
      <c r="S50">
        <v>3882780.68075945</v>
      </c>
      <c r="T50">
        <v>3938505.2423830698</v>
      </c>
      <c r="U50">
        <v>4729079.8377960799</v>
      </c>
      <c r="V50">
        <v>5180207.6476269197</v>
      </c>
      <c r="W50">
        <v>5179485.25650761</v>
      </c>
      <c r="X50">
        <v>5512004.0350562204</v>
      </c>
      <c r="Y50">
        <v>5483392.8534131497</v>
      </c>
      <c r="Z50">
        <v>5167293.53627575</v>
      </c>
      <c r="AA50">
        <v>5220122.3651276398</v>
      </c>
      <c r="AB50">
        <v>5503093.6008732403</v>
      </c>
      <c r="AC50">
        <v>4803859.0017061997</v>
      </c>
      <c r="AD50">
        <v>4918160.9244577</v>
      </c>
      <c r="AE50">
        <v>4693553.0367554296</v>
      </c>
    </row>
    <row r="51" spans="1:31" x14ac:dyDescent="0.3">
      <c r="A51" t="s">
        <v>46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46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46</v>
      </c>
      <c r="B53" t="s">
        <v>302</v>
      </c>
      <c r="C53" t="s">
        <v>200</v>
      </c>
      <c r="D53" t="s">
        <v>303</v>
      </c>
      <c r="E53" t="s">
        <v>201</v>
      </c>
      <c r="G53">
        <v>2999352.9360767798</v>
      </c>
      <c r="H53">
        <v>3317715.7026031702</v>
      </c>
      <c r="I53">
        <v>2897964.1742312</v>
      </c>
      <c r="J53">
        <v>2823558.72029213</v>
      </c>
      <c r="K53">
        <v>3193774.90649941</v>
      </c>
      <c r="L53">
        <v>3730213.1186663099</v>
      </c>
      <c r="M53">
        <v>3154118.4533009999</v>
      </c>
      <c r="N53">
        <v>3494569.2373536602</v>
      </c>
      <c r="O53">
        <v>3747837.8630333398</v>
      </c>
      <c r="P53">
        <v>3575348.0098618199</v>
      </c>
      <c r="Q53">
        <v>3532445.25396206</v>
      </c>
      <c r="R53">
        <v>2770761.9053588202</v>
      </c>
      <c r="S53">
        <v>3146087.1319895801</v>
      </c>
      <c r="T53">
        <v>2446937.55451542</v>
      </c>
      <c r="U53">
        <v>2300508.5365946498</v>
      </c>
      <c r="V53">
        <v>2191149.2193361102</v>
      </c>
      <c r="W53">
        <v>2155461.85926673</v>
      </c>
      <c r="X53">
        <v>2323791.8477658299</v>
      </c>
      <c r="Y53">
        <v>2296752.5482857102</v>
      </c>
      <c r="Z53">
        <v>2441953.30953595</v>
      </c>
      <c r="AA53">
        <v>2149127.11173002</v>
      </c>
      <c r="AB53">
        <v>2050427.75370479</v>
      </c>
      <c r="AC53">
        <v>2369168.17805161</v>
      </c>
      <c r="AD53">
        <v>2260343.4197618701</v>
      </c>
      <c r="AE53">
        <v>1420361.0532358501</v>
      </c>
    </row>
    <row r="54" spans="1:31" x14ac:dyDescent="0.3">
      <c r="A54" t="s">
        <v>46</v>
      </c>
      <c r="B54" t="s">
        <v>304</v>
      </c>
      <c r="C54" t="s">
        <v>200</v>
      </c>
      <c r="D54" t="s">
        <v>305</v>
      </c>
      <c r="E54" t="s">
        <v>201</v>
      </c>
      <c r="G54">
        <v>4459538.1038299901</v>
      </c>
      <c r="H54">
        <v>4836595.0511123296</v>
      </c>
      <c r="I54">
        <v>4246450.1809585802</v>
      </c>
      <c r="J54">
        <v>4549290.32146338</v>
      </c>
      <c r="K54">
        <v>4949407.0755410399</v>
      </c>
      <c r="L54">
        <v>5260753.5295657497</v>
      </c>
      <c r="M54">
        <v>4267222.52454329</v>
      </c>
      <c r="N54">
        <v>4913289.8538877498</v>
      </c>
      <c r="O54">
        <v>5574689.6508066803</v>
      </c>
      <c r="P54">
        <v>5237570.4248025799</v>
      </c>
      <c r="Q54">
        <v>4943413.4015539</v>
      </c>
      <c r="R54">
        <v>4157972.86750997</v>
      </c>
      <c r="S54">
        <v>4800592.8594005601</v>
      </c>
      <c r="T54">
        <v>3634510.8168117302</v>
      </c>
      <c r="U54">
        <v>3457653.2918481501</v>
      </c>
      <c r="V54">
        <v>3200392.3802264598</v>
      </c>
      <c r="W54">
        <v>3067616.7281124801</v>
      </c>
      <c r="X54">
        <v>3503845.6367874001</v>
      </c>
      <c r="Y54">
        <v>3417892.3088990999</v>
      </c>
      <c r="Z54">
        <v>3546597.48838695</v>
      </c>
      <c r="AA54">
        <v>3195680.7508651498</v>
      </c>
      <c r="AB54">
        <v>3214881.9678007602</v>
      </c>
      <c r="AC54">
        <v>3557729.1682113102</v>
      </c>
      <c r="AD54">
        <v>3360473.1146314498</v>
      </c>
      <c r="AE54">
        <v>2727787.0900471802</v>
      </c>
    </row>
    <row r="55" spans="1:31" x14ac:dyDescent="0.3">
      <c r="A55" t="s">
        <v>46</v>
      </c>
      <c r="B55" t="s">
        <v>306</v>
      </c>
      <c r="C55" t="s">
        <v>200</v>
      </c>
      <c r="D55" t="s">
        <v>307</v>
      </c>
      <c r="E55" t="s">
        <v>201</v>
      </c>
      <c r="G55">
        <v>1460185.1677532101</v>
      </c>
      <c r="H55">
        <v>1518879.3485091501</v>
      </c>
      <c r="I55">
        <v>1348486.00672737</v>
      </c>
      <c r="J55">
        <v>1725731.60117126</v>
      </c>
      <c r="K55">
        <v>1755632.1690416301</v>
      </c>
      <c r="L55">
        <v>1530540.4108994401</v>
      </c>
      <c r="M55">
        <v>1113104.0712422901</v>
      </c>
      <c r="N55">
        <v>1418720.6165340899</v>
      </c>
      <c r="O55">
        <v>1826851.78777334</v>
      </c>
      <c r="P55">
        <v>1662222.41494076</v>
      </c>
      <c r="Q55">
        <v>1410968.14759184</v>
      </c>
      <c r="R55">
        <v>1387210.96215115</v>
      </c>
      <c r="S55">
        <v>1654505.72741098</v>
      </c>
      <c r="T55">
        <v>1187573.2622963199</v>
      </c>
      <c r="U55">
        <v>1157144.7552534901</v>
      </c>
      <c r="V55">
        <v>1009243.16089034</v>
      </c>
      <c r="W55">
        <v>912154.868845755</v>
      </c>
      <c r="X55">
        <v>1180053.78902158</v>
      </c>
      <c r="Y55">
        <v>1121139.76061339</v>
      </c>
      <c r="Z55">
        <v>1104644.17885101</v>
      </c>
      <c r="AA55">
        <v>1046553.63913512</v>
      </c>
      <c r="AB55">
        <v>1164454.2140959699</v>
      </c>
      <c r="AC55">
        <v>1188560.9901596999</v>
      </c>
      <c r="AD55">
        <v>1100129.69486958</v>
      </c>
      <c r="AE55">
        <v>1307426.0368113399</v>
      </c>
    </row>
    <row r="56" spans="1:31" x14ac:dyDescent="0.3">
      <c r="A56" t="s">
        <v>46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46</v>
      </c>
      <c r="B57" t="s">
        <v>310</v>
      </c>
      <c r="C57" t="s">
        <v>200</v>
      </c>
      <c r="D57" t="s">
        <v>311</v>
      </c>
      <c r="E57" t="s">
        <v>201</v>
      </c>
      <c r="G57">
        <v>170075778.890351</v>
      </c>
      <c r="H57">
        <v>165669414.40535301</v>
      </c>
      <c r="I57">
        <v>159551781.08296999</v>
      </c>
      <c r="J57">
        <v>155214056.27138999</v>
      </c>
      <c r="K57">
        <v>153431227.84947899</v>
      </c>
      <c r="L57">
        <v>149646990.423354</v>
      </c>
      <c r="M57">
        <v>140264114.07903299</v>
      </c>
      <c r="N57">
        <v>136310480.82271501</v>
      </c>
      <c r="O57">
        <v>134855966.770722</v>
      </c>
      <c r="P57">
        <v>137764057.914303</v>
      </c>
      <c r="Q57">
        <v>138478816.77332801</v>
      </c>
      <c r="R57">
        <v>136439221.171702</v>
      </c>
      <c r="S57">
        <v>131856051.787435</v>
      </c>
      <c r="T57">
        <v>119953914.121448</v>
      </c>
      <c r="U57">
        <v>115360571.46995001</v>
      </c>
      <c r="V57">
        <v>116486171.931013</v>
      </c>
      <c r="W57">
        <v>119628936.036364</v>
      </c>
      <c r="X57">
        <v>123928317.386608</v>
      </c>
      <c r="Y57">
        <v>127533286.717821</v>
      </c>
      <c r="Z57">
        <v>133337540.985577</v>
      </c>
      <c r="AA57">
        <v>135665064.07216501</v>
      </c>
      <c r="AB57">
        <v>137026055.07611501</v>
      </c>
      <c r="AC57">
        <v>139133473.31339201</v>
      </c>
      <c r="AD57">
        <v>141334333.00308299</v>
      </c>
      <c r="AE57">
        <v>137176819.962966</v>
      </c>
    </row>
    <row r="58" spans="1:31" x14ac:dyDescent="0.3">
      <c r="A58" t="s">
        <v>46</v>
      </c>
      <c r="B58" t="s">
        <v>312</v>
      </c>
      <c r="C58" t="s">
        <v>200</v>
      </c>
      <c r="D58" t="s">
        <v>313</v>
      </c>
      <c r="E58" t="s">
        <v>201</v>
      </c>
      <c r="G58">
        <v>170075778.890351</v>
      </c>
      <c r="H58">
        <v>165669414.40535301</v>
      </c>
      <c r="I58">
        <v>159551781.08296999</v>
      </c>
      <c r="J58">
        <v>155214056.27138999</v>
      </c>
      <c r="K58">
        <v>153431227.84947899</v>
      </c>
      <c r="L58">
        <v>149646990.423354</v>
      </c>
      <c r="M58">
        <v>140264114.07903299</v>
      </c>
      <c r="N58">
        <v>136310480.82271501</v>
      </c>
      <c r="O58">
        <v>134855966.770722</v>
      </c>
      <c r="P58">
        <v>137764057.914303</v>
      </c>
      <c r="Q58">
        <v>138478816.77332801</v>
      </c>
      <c r="R58">
        <v>136439221.171702</v>
      </c>
      <c r="S58">
        <v>131856051.787435</v>
      </c>
      <c r="T58">
        <v>119953914.121448</v>
      </c>
      <c r="U58">
        <v>115360571.46995001</v>
      </c>
      <c r="V58">
        <v>116486171.931013</v>
      </c>
      <c r="W58">
        <v>119628936.036364</v>
      </c>
      <c r="X58">
        <v>123928317.386608</v>
      </c>
      <c r="Y58">
        <v>127533286.717821</v>
      </c>
      <c r="Z58">
        <v>133337540.985577</v>
      </c>
      <c r="AA58">
        <v>135665064.07216501</v>
      </c>
      <c r="AB58">
        <v>137026055.07611501</v>
      </c>
      <c r="AC58">
        <v>139133473.31339201</v>
      </c>
      <c r="AD58">
        <v>141334333.00308299</v>
      </c>
      <c r="AE58">
        <v>137176819.962966</v>
      </c>
    </row>
    <row r="59" spans="1:31" x14ac:dyDescent="0.3">
      <c r="A59" t="s">
        <v>46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72</v>
      </c>
      <c r="B2" t="s">
        <v>197</v>
      </c>
      <c r="C2" t="s">
        <v>200</v>
      </c>
      <c r="D2" t="s">
        <v>198</v>
      </c>
      <c r="E2" t="s">
        <v>201</v>
      </c>
      <c r="F2">
        <v>557.94736827188797</v>
      </c>
      <c r="G2">
        <v>490.78621871713699</v>
      </c>
      <c r="H2">
        <v>451.574929525144</v>
      </c>
      <c r="I2">
        <v>416.97198365627099</v>
      </c>
      <c r="J2">
        <v>404.97258729073599</v>
      </c>
      <c r="K2">
        <v>375.60508475231302</v>
      </c>
      <c r="L2">
        <v>333.83083110910002</v>
      </c>
      <c r="M2">
        <v>292.65201282257499</v>
      </c>
      <c r="N2">
        <v>243.962601886817</v>
      </c>
      <c r="O2">
        <v>210.155801426718</v>
      </c>
      <c r="P2">
        <v>191.61101312372</v>
      </c>
      <c r="Q2">
        <v>185.78248637806399</v>
      </c>
      <c r="R2">
        <v>175.567419326314</v>
      </c>
      <c r="S2">
        <v>154.87259621103999</v>
      </c>
      <c r="T2">
        <v>131.486826155568</v>
      </c>
      <c r="U2">
        <v>119.93512901530001</v>
      </c>
      <c r="V2">
        <v>112.975607845333</v>
      </c>
      <c r="W2">
        <v>105.060472265919</v>
      </c>
      <c r="X2">
        <v>106.228361845978</v>
      </c>
      <c r="Y2">
        <v>108.17088428411699</v>
      </c>
      <c r="Z2">
        <v>109.692129877282</v>
      </c>
      <c r="AA2">
        <v>105.604457801489</v>
      </c>
      <c r="AB2">
        <v>104.01542694283</v>
      </c>
      <c r="AC2">
        <v>103.298084828131</v>
      </c>
      <c r="AD2">
        <v>100.658687859457</v>
      </c>
      <c r="AE2">
        <v>100</v>
      </c>
    </row>
    <row r="3" spans="1:32" x14ac:dyDescent="0.3">
      <c r="A3" t="s">
        <v>72</v>
      </c>
      <c r="B3" t="s">
        <v>202</v>
      </c>
      <c r="C3" t="s">
        <v>200</v>
      </c>
      <c r="D3" t="s">
        <v>203</v>
      </c>
      <c r="E3" t="s">
        <v>201</v>
      </c>
      <c r="F3">
        <v>557.94736827188797</v>
      </c>
      <c r="G3">
        <v>490.78621871713699</v>
      </c>
      <c r="H3">
        <v>451.574929525144</v>
      </c>
      <c r="I3">
        <v>416.97198365627099</v>
      </c>
      <c r="J3">
        <v>404.97258729073599</v>
      </c>
      <c r="K3">
        <v>375.60508475231302</v>
      </c>
      <c r="L3">
        <v>333.83083110910002</v>
      </c>
      <c r="M3">
        <v>292.65201282257499</v>
      </c>
      <c r="N3">
        <v>243.962601886817</v>
      </c>
      <c r="O3">
        <v>210.15580142671701</v>
      </c>
      <c r="P3">
        <v>191.61101312372099</v>
      </c>
      <c r="Q3">
        <v>185.78248637806399</v>
      </c>
      <c r="R3">
        <v>175.567419326314</v>
      </c>
      <c r="S3">
        <v>154.87259621104101</v>
      </c>
      <c r="T3">
        <v>131.486826155568</v>
      </c>
      <c r="U3">
        <v>119.93512901530001</v>
      </c>
      <c r="V3">
        <v>112.975607845333</v>
      </c>
      <c r="W3">
        <v>105.060472265919</v>
      </c>
      <c r="X3">
        <v>106.228361845978</v>
      </c>
      <c r="Y3">
        <v>108.17088428411699</v>
      </c>
      <c r="Z3">
        <v>109.692129877282</v>
      </c>
      <c r="AA3">
        <v>105.604457801489</v>
      </c>
      <c r="AB3">
        <v>104.01542694283</v>
      </c>
      <c r="AC3">
        <v>103.298084828131</v>
      </c>
      <c r="AD3">
        <v>100.658687859457</v>
      </c>
      <c r="AE3">
        <v>100</v>
      </c>
    </row>
    <row r="4" spans="1:32" x14ac:dyDescent="0.3">
      <c r="A4" t="s">
        <v>72</v>
      </c>
      <c r="B4" t="s">
        <v>204</v>
      </c>
      <c r="C4" t="s">
        <v>200</v>
      </c>
      <c r="D4" t="s">
        <v>205</v>
      </c>
      <c r="E4" t="s">
        <v>201</v>
      </c>
      <c r="F4">
        <v>557.94736827188797</v>
      </c>
      <c r="G4">
        <v>490.78621871713699</v>
      </c>
      <c r="H4">
        <v>451.574929525144</v>
      </c>
      <c r="I4">
        <v>416.97198365627099</v>
      </c>
      <c r="J4">
        <v>404.97258729073701</v>
      </c>
      <c r="K4">
        <v>375.60508475231302</v>
      </c>
      <c r="L4">
        <v>333.83083110910002</v>
      </c>
      <c r="M4">
        <v>292.65201282257499</v>
      </c>
      <c r="N4">
        <v>243.962601886817</v>
      </c>
      <c r="O4">
        <v>210.155801426718</v>
      </c>
      <c r="P4">
        <v>191.61101312372099</v>
      </c>
      <c r="Q4">
        <v>185.78248637806499</v>
      </c>
      <c r="R4">
        <v>175.567419326314</v>
      </c>
      <c r="S4">
        <v>154.87259621104101</v>
      </c>
      <c r="T4">
        <v>131.48682615556899</v>
      </c>
      <c r="U4">
        <v>119.93512901530001</v>
      </c>
      <c r="V4">
        <v>112.975607845333</v>
      </c>
      <c r="W4">
        <v>105.060472265919</v>
      </c>
      <c r="X4">
        <v>106.228361845978</v>
      </c>
      <c r="Y4">
        <v>108.17088428411699</v>
      </c>
      <c r="Z4">
        <v>109.692129877282</v>
      </c>
      <c r="AA4">
        <v>105.604457801489</v>
      </c>
      <c r="AB4">
        <v>104.01542694283</v>
      </c>
      <c r="AC4">
        <v>103.298084828131</v>
      </c>
      <c r="AD4">
        <v>100.658687859457</v>
      </c>
      <c r="AE4">
        <v>100</v>
      </c>
    </row>
    <row r="5" spans="1:32" x14ac:dyDescent="0.3">
      <c r="A5" t="s">
        <v>72</v>
      </c>
      <c r="B5" t="s">
        <v>206</v>
      </c>
      <c r="C5" t="s">
        <v>200</v>
      </c>
      <c r="D5" t="s">
        <v>207</v>
      </c>
      <c r="E5" t="s">
        <v>201</v>
      </c>
      <c r="F5">
        <v>557.94736827188694</v>
      </c>
      <c r="G5">
        <v>490.78621871713699</v>
      </c>
      <c r="H5">
        <v>451.574929525144</v>
      </c>
      <c r="I5">
        <v>416.97198365627099</v>
      </c>
      <c r="J5">
        <v>404.97258729073599</v>
      </c>
      <c r="K5">
        <v>375.605084752312</v>
      </c>
      <c r="L5">
        <v>333.83083110910002</v>
      </c>
      <c r="M5">
        <v>292.65201282257499</v>
      </c>
      <c r="N5">
        <v>243.962601886817</v>
      </c>
      <c r="O5">
        <v>210.155801426718</v>
      </c>
      <c r="P5">
        <v>191.61101312372099</v>
      </c>
      <c r="Q5">
        <v>185.78248637806399</v>
      </c>
      <c r="R5">
        <v>175.567419326314</v>
      </c>
      <c r="S5">
        <v>154.87259621104101</v>
      </c>
      <c r="T5">
        <v>131.486826155568</v>
      </c>
      <c r="U5">
        <v>119.93512901530001</v>
      </c>
      <c r="V5">
        <v>112.975607845333</v>
      </c>
      <c r="W5">
        <v>105.060472265919</v>
      </c>
      <c r="X5">
        <v>106.228361845978</v>
      </c>
      <c r="Y5">
        <v>108.17088428411699</v>
      </c>
      <c r="Z5">
        <v>109.692129877282</v>
      </c>
      <c r="AA5">
        <v>105.60445780149</v>
      </c>
      <c r="AB5">
        <v>104.01542694283</v>
      </c>
      <c r="AC5">
        <v>103.298084828131</v>
      </c>
      <c r="AD5">
        <v>100.658687859457</v>
      </c>
      <c r="AE5">
        <v>100</v>
      </c>
    </row>
    <row r="6" spans="1:32" x14ac:dyDescent="0.3">
      <c r="A6" t="s">
        <v>72</v>
      </c>
      <c r="B6" t="s">
        <v>208</v>
      </c>
      <c r="C6" t="s">
        <v>200</v>
      </c>
      <c r="D6" t="s">
        <v>209</v>
      </c>
      <c r="E6" t="s">
        <v>201</v>
      </c>
      <c r="F6">
        <v>557.94736827188694</v>
      </c>
      <c r="G6">
        <v>490.78621871713699</v>
      </c>
      <c r="H6">
        <v>451.574929525144</v>
      </c>
      <c r="I6">
        <v>416.97198365627099</v>
      </c>
      <c r="J6">
        <v>404.97258729073599</v>
      </c>
      <c r="K6">
        <v>375.605084752312</v>
      </c>
      <c r="L6">
        <v>333.83083110910002</v>
      </c>
      <c r="M6">
        <v>292.65201282257499</v>
      </c>
      <c r="N6">
        <v>243.962601886816</v>
      </c>
      <c r="O6">
        <v>210.15580142671701</v>
      </c>
      <c r="P6">
        <v>191.61101312372</v>
      </c>
      <c r="Q6">
        <v>185.78248637806399</v>
      </c>
      <c r="R6">
        <v>175.567419326314</v>
      </c>
      <c r="S6">
        <v>154.87259621103999</v>
      </c>
      <c r="T6">
        <v>131.486826155568</v>
      </c>
      <c r="U6">
        <v>119.93512901530001</v>
      </c>
      <c r="V6">
        <v>112.975607845333</v>
      </c>
      <c r="W6">
        <v>105.060472265919</v>
      </c>
      <c r="X6">
        <v>106.228361845978</v>
      </c>
      <c r="Y6">
        <v>108.17088428411699</v>
      </c>
      <c r="Z6">
        <v>109.692129877282</v>
      </c>
      <c r="AA6">
        <v>105.604457801489</v>
      </c>
      <c r="AB6">
        <v>104.01542694283</v>
      </c>
      <c r="AC6">
        <v>103.298084828131</v>
      </c>
      <c r="AD6">
        <v>100.658687859457</v>
      </c>
      <c r="AE6">
        <v>100</v>
      </c>
    </row>
    <row r="7" spans="1:32" x14ac:dyDescent="0.3">
      <c r="A7" t="s">
        <v>72</v>
      </c>
      <c r="B7" t="s">
        <v>210</v>
      </c>
      <c r="C7" t="s">
        <v>200</v>
      </c>
      <c r="D7" t="s">
        <v>211</v>
      </c>
      <c r="E7" t="s">
        <v>201</v>
      </c>
      <c r="F7">
        <v>557.94736827188797</v>
      </c>
      <c r="G7">
        <v>490.78621871713699</v>
      </c>
      <c r="H7">
        <v>451.574929525144</v>
      </c>
      <c r="I7">
        <v>416.97198365627099</v>
      </c>
      <c r="J7">
        <v>404.97258729073599</v>
      </c>
      <c r="K7">
        <v>375.60508475231302</v>
      </c>
      <c r="L7">
        <v>333.83083110910002</v>
      </c>
      <c r="M7">
        <v>292.65201282257499</v>
      </c>
      <c r="N7">
        <v>243.962601886817</v>
      </c>
      <c r="O7">
        <v>210.15580142671701</v>
      </c>
      <c r="P7">
        <v>191.61101312372099</v>
      </c>
      <c r="Q7">
        <v>185.78248637806399</v>
      </c>
      <c r="R7">
        <v>175.567419326314</v>
      </c>
      <c r="S7">
        <v>154.87259621104101</v>
      </c>
      <c r="T7">
        <v>131.486826155568</v>
      </c>
      <c r="U7">
        <v>119.93512901530001</v>
      </c>
      <c r="V7">
        <v>112.975607845333</v>
      </c>
      <c r="W7">
        <v>105.060472265919</v>
      </c>
      <c r="X7">
        <v>106.228361845978</v>
      </c>
      <c r="Y7">
        <v>108.17088428411699</v>
      </c>
      <c r="Z7">
        <v>109.692129877282</v>
      </c>
      <c r="AA7">
        <v>105.604457801489</v>
      </c>
      <c r="AB7">
        <v>104.01542694283</v>
      </c>
      <c r="AC7">
        <v>103.298084828131</v>
      </c>
      <c r="AD7">
        <v>100.658687859457</v>
      </c>
      <c r="AE7">
        <v>100</v>
      </c>
    </row>
    <row r="8" spans="1:32" x14ac:dyDescent="0.3">
      <c r="A8" t="s">
        <v>72</v>
      </c>
      <c r="B8" t="s">
        <v>212</v>
      </c>
      <c r="C8" t="s">
        <v>200</v>
      </c>
      <c r="D8" t="s">
        <v>213</v>
      </c>
      <c r="E8" t="s">
        <v>201</v>
      </c>
      <c r="F8">
        <v>557.94736827188797</v>
      </c>
      <c r="G8">
        <v>490.78621871713699</v>
      </c>
      <c r="H8">
        <v>451.574929525144</v>
      </c>
      <c r="I8">
        <v>416.97198365627099</v>
      </c>
      <c r="J8">
        <v>404.97258729073599</v>
      </c>
      <c r="K8">
        <v>375.60508475231302</v>
      </c>
      <c r="L8">
        <v>333.83083110910002</v>
      </c>
      <c r="M8">
        <v>292.65201282257499</v>
      </c>
      <c r="N8">
        <v>243.962601886817</v>
      </c>
      <c r="O8">
        <v>210.155801426718</v>
      </c>
      <c r="P8">
        <v>191.61101312372099</v>
      </c>
      <c r="Q8">
        <v>185.78248637806399</v>
      </c>
      <c r="R8">
        <v>175.567419326314</v>
      </c>
      <c r="S8">
        <v>154.87259621104101</v>
      </c>
      <c r="T8">
        <v>131.486826155568</v>
      </c>
      <c r="U8">
        <v>119.93512901530001</v>
      </c>
      <c r="V8">
        <v>112.975607845333</v>
      </c>
      <c r="W8">
        <v>105.060472265919</v>
      </c>
      <c r="X8">
        <v>106.228361845978</v>
      </c>
      <c r="Y8">
        <v>108.17088428411699</v>
      </c>
      <c r="Z8">
        <v>109.692129877282</v>
      </c>
      <c r="AA8">
        <v>105.604457801489</v>
      </c>
      <c r="AB8">
        <v>104.01542694283</v>
      </c>
      <c r="AC8">
        <v>103.298084828131</v>
      </c>
      <c r="AD8">
        <v>100.658687859457</v>
      </c>
      <c r="AE8">
        <v>100</v>
      </c>
    </row>
    <row r="9" spans="1:32" x14ac:dyDescent="0.3">
      <c r="A9" t="s">
        <v>72</v>
      </c>
      <c r="B9" t="s">
        <v>214</v>
      </c>
      <c r="C9" t="s">
        <v>200</v>
      </c>
      <c r="D9" t="s">
        <v>215</v>
      </c>
      <c r="E9" t="s">
        <v>201</v>
      </c>
      <c r="F9">
        <v>557.94736827188694</v>
      </c>
      <c r="G9">
        <v>490.78621871713699</v>
      </c>
      <c r="H9">
        <v>451.574929525144</v>
      </c>
      <c r="I9">
        <v>416.97198365627003</v>
      </c>
      <c r="J9">
        <v>404.97258729073599</v>
      </c>
      <c r="K9">
        <v>375.605084752312</v>
      </c>
      <c r="L9">
        <v>333.83083110910002</v>
      </c>
      <c r="M9">
        <v>292.65201282257499</v>
      </c>
      <c r="N9">
        <v>243.962601886816</v>
      </c>
      <c r="O9">
        <v>210.155801426718</v>
      </c>
      <c r="P9">
        <v>191.61101312372099</v>
      </c>
      <c r="Q9">
        <v>185.78248637806399</v>
      </c>
      <c r="R9">
        <v>175.567419326314</v>
      </c>
      <c r="S9">
        <v>154.87259621104101</v>
      </c>
      <c r="T9">
        <v>131.486826155568</v>
      </c>
      <c r="U9">
        <v>119.93512901530001</v>
      </c>
      <c r="V9">
        <v>112.975607845333</v>
      </c>
      <c r="W9">
        <v>105.060472265919</v>
      </c>
      <c r="X9">
        <v>106.228361845978</v>
      </c>
      <c r="Y9">
        <v>108.17088428411699</v>
      </c>
      <c r="Z9">
        <v>109.692129877282</v>
      </c>
      <c r="AA9">
        <v>105.604457801489</v>
      </c>
      <c r="AB9">
        <v>104.01542694283</v>
      </c>
      <c r="AC9">
        <v>103.298084828131</v>
      </c>
      <c r="AD9">
        <v>100.658687859457</v>
      </c>
      <c r="AE9">
        <v>100</v>
      </c>
    </row>
    <row r="10" spans="1:32" x14ac:dyDescent="0.3">
      <c r="A10" t="s">
        <v>72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72</v>
      </c>
      <c r="B11" t="s">
        <v>218</v>
      </c>
      <c r="C11" t="s">
        <v>200</v>
      </c>
      <c r="D11" t="s">
        <v>219</v>
      </c>
      <c r="E11" t="s">
        <v>201</v>
      </c>
      <c r="F11">
        <v>557.94736827188694</v>
      </c>
      <c r="G11">
        <v>490.78621871713699</v>
      </c>
      <c r="H11">
        <v>451.574929525144</v>
      </c>
      <c r="I11">
        <v>416.97198365627003</v>
      </c>
      <c r="J11">
        <v>404.97258729073599</v>
      </c>
      <c r="K11">
        <v>375.605084752312</v>
      </c>
      <c r="L11">
        <v>333.83083110910002</v>
      </c>
      <c r="M11">
        <v>292.65201282257499</v>
      </c>
      <c r="N11">
        <v>243.962601886816</v>
      </c>
      <c r="O11">
        <v>210.15580142671701</v>
      </c>
      <c r="P11">
        <v>191.61101312372</v>
      </c>
      <c r="Q11">
        <v>185.78248637806399</v>
      </c>
      <c r="R11">
        <v>175.567419326314</v>
      </c>
      <c r="S11">
        <v>154.87259621103999</v>
      </c>
      <c r="T11">
        <v>131.486826155568</v>
      </c>
      <c r="U11">
        <v>119.93512901530001</v>
      </c>
      <c r="V11">
        <v>112.975607845333</v>
      </c>
      <c r="W11">
        <v>105.060472265919</v>
      </c>
      <c r="X11">
        <v>106.228361845978</v>
      </c>
      <c r="Y11">
        <v>108.17088428411699</v>
      </c>
      <c r="Z11">
        <v>109.692129877282</v>
      </c>
      <c r="AA11">
        <v>105.604457801489</v>
      </c>
      <c r="AB11">
        <v>104.01542694283</v>
      </c>
      <c r="AC11">
        <v>103.298084828131</v>
      </c>
      <c r="AD11">
        <v>100.658687859457</v>
      </c>
      <c r="AE11">
        <v>100</v>
      </c>
    </row>
    <row r="12" spans="1:32" x14ac:dyDescent="0.3">
      <c r="A12" t="s">
        <v>72</v>
      </c>
      <c r="B12" t="s">
        <v>220</v>
      </c>
      <c r="C12" t="s">
        <v>200</v>
      </c>
      <c r="D12" t="s">
        <v>221</v>
      </c>
      <c r="E12" t="s">
        <v>201</v>
      </c>
      <c r="F12">
        <v>557.94736827188694</v>
      </c>
      <c r="G12">
        <v>490.78621871713699</v>
      </c>
      <c r="H12">
        <v>451.574929525144</v>
      </c>
      <c r="I12">
        <v>416.97198365627099</v>
      </c>
      <c r="J12">
        <v>404.97258729073599</v>
      </c>
      <c r="K12">
        <v>375.605084752312</v>
      </c>
      <c r="L12">
        <v>333.83083110910002</v>
      </c>
      <c r="M12">
        <v>292.65201282257499</v>
      </c>
      <c r="N12">
        <v>243.962601886816</v>
      </c>
      <c r="O12">
        <v>210.15580142671701</v>
      </c>
      <c r="P12">
        <v>191.61101312372099</v>
      </c>
      <c r="Q12">
        <v>185.78248637806399</v>
      </c>
      <c r="R12">
        <v>175.567419326314</v>
      </c>
      <c r="S12">
        <v>154.87259621103999</v>
      </c>
      <c r="T12">
        <v>131.486826155568</v>
      </c>
      <c r="U12">
        <v>119.93512901530001</v>
      </c>
      <c r="V12">
        <v>112.975607845333</v>
      </c>
      <c r="W12">
        <v>105.060472265919</v>
      </c>
      <c r="X12">
        <v>106.228361845978</v>
      </c>
      <c r="Y12">
        <v>108.17088428411699</v>
      </c>
      <c r="Z12">
        <v>109.692129877282</v>
      </c>
      <c r="AA12">
        <v>105.604457801489</v>
      </c>
      <c r="AB12">
        <v>104.01542694283</v>
      </c>
      <c r="AC12">
        <v>103.298084828131</v>
      </c>
      <c r="AD12">
        <v>100.658687859457</v>
      </c>
      <c r="AE12">
        <v>100</v>
      </c>
    </row>
    <row r="13" spans="1:32" x14ac:dyDescent="0.3">
      <c r="A13" t="s">
        <v>72</v>
      </c>
      <c r="B13" t="s">
        <v>222</v>
      </c>
      <c r="C13" t="s">
        <v>200</v>
      </c>
      <c r="D13" t="s">
        <v>223</v>
      </c>
      <c r="E13" t="s">
        <v>201</v>
      </c>
      <c r="F13">
        <v>557.94736827188694</v>
      </c>
      <c r="G13">
        <v>490.78621871713699</v>
      </c>
      <c r="H13">
        <v>451.574929525144</v>
      </c>
      <c r="I13">
        <v>416.97198365627099</v>
      </c>
      <c r="J13">
        <v>404.97258729073599</v>
      </c>
      <c r="K13">
        <v>375.605084752312</v>
      </c>
      <c r="L13">
        <v>333.83083110910002</v>
      </c>
      <c r="M13">
        <v>292.65201282257499</v>
      </c>
      <c r="N13">
        <v>243.962601886816</v>
      </c>
      <c r="O13">
        <v>210.15580142671701</v>
      </c>
      <c r="P13">
        <v>191.61101312372</v>
      </c>
      <c r="Q13">
        <v>185.78248637806399</v>
      </c>
      <c r="R13">
        <v>175.567419326314</v>
      </c>
      <c r="S13">
        <v>154.87259621103999</v>
      </c>
      <c r="T13">
        <v>131.486826155568</v>
      </c>
      <c r="U13">
        <v>119.93512901530001</v>
      </c>
      <c r="V13">
        <v>112.975607845333</v>
      </c>
      <c r="W13">
        <v>105.060472265919</v>
      </c>
      <c r="X13">
        <v>106.228361845978</v>
      </c>
      <c r="Y13">
        <v>108.17088428411699</v>
      </c>
      <c r="Z13">
        <v>109.692129877282</v>
      </c>
      <c r="AA13">
        <v>105.604457801489</v>
      </c>
      <c r="AB13">
        <v>104.01542694283</v>
      </c>
      <c r="AC13">
        <v>103.298084828131</v>
      </c>
      <c r="AD13">
        <v>100.658687859457</v>
      </c>
      <c r="AE13">
        <v>100</v>
      </c>
    </row>
    <row r="14" spans="1:32" x14ac:dyDescent="0.3">
      <c r="A14" t="s">
        <v>72</v>
      </c>
      <c r="B14" t="s">
        <v>224</v>
      </c>
      <c r="C14" t="s">
        <v>200</v>
      </c>
      <c r="D14" t="s">
        <v>225</v>
      </c>
      <c r="E14" t="s">
        <v>201</v>
      </c>
      <c r="F14">
        <v>557.94736827188694</v>
      </c>
      <c r="G14">
        <v>490.78621871713699</v>
      </c>
      <c r="H14">
        <v>451.574929525144</v>
      </c>
      <c r="I14">
        <v>416.97198365627099</v>
      </c>
      <c r="J14">
        <v>404.97258729073599</v>
      </c>
      <c r="K14">
        <v>375.605084752312</v>
      </c>
      <c r="L14">
        <v>333.83083110910002</v>
      </c>
      <c r="M14">
        <v>292.65201282257499</v>
      </c>
      <c r="N14">
        <v>243.962601886817</v>
      </c>
      <c r="O14">
        <v>210.155801426718</v>
      </c>
      <c r="P14">
        <v>191.61101312372099</v>
      </c>
      <c r="Q14">
        <v>185.78248637806399</v>
      </c>
      <c r="R14">
        <v>175.567419326314</v>
      </c>
      <c r="S14">
        <v>154.87259621104101</v>
      </c>
      <c r="T14">
        <v>131.486826155568</v>
      </c>
      <c r="U14">
        <v>119.93512901530001</v>
      </c>
      <c r="V14">
        <v>112.975607845333</v>
      </c>
      <c r="W14">
        <v>105.060472265919</v>
      </c>
      <c r="X14">
        <v>106.228361845978</v>
      </c>
      <c r="Y14">
        <v>108.17088428411699</v>
      </c>
      <c r="Z14">
        <v>109.692129877282</v>
      </c>
      <c r="AA14">
        <v>105.604457801489</v>
      </c>
      <c r="AB14">
        <v>104.01542694283</v>
      </c>
      <c r="AC14">
        <v>103.298084828131</v>
      </c>
      <c r="AD14">
        <v>100.658687859457</v>
      </c>
      <c r="AE14">
        <v>100</v>
      </c>
    </row>
    <row r="15" spans="1:32" x14ac:dyDescent="0.3">
      <c r="A15" t="s">
        <v>72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72</v>
      </c>
      <c r="B16" t="s">
        <v>228</v>
      </c>
      <c r="C16" t="s">
        <v>200</v>
      </c>
      <c r="D16" t="s">
        <v>229</v>
      </c>
      <c r="E16" t="s">
        <v>201</v>
      </c>
      <c r="F16">
        <v>557.94736827188797</v>
      </c>
      <c r="G16">
        <v>490.78621871713699</v>
      </c>
      <c r="H16">
        <v>451.574929525144</v>
      </c>
      <c r="I16">
        <v>416.97198365627099</v>
      </c>
      <c r="J16">
        <v>404.97258729073599</v>
      </c>
      <c r="K16">
        <v>375.60508475231302</v>
      </c>
      <c r="L16">
        <v>333.83083110910002</v>
      </c>
      <c r="M16">
        <v>292.65201282257499</v>
      </c>
      <c r="N16">
        <v>243.962601886817</v>
      </c>
      <c r="O16">
        <v>210.155801426718</v>
      </c>
      <c r="P16">
        <v>191.61101312372</v>
      </c>
      <c r="Q16">
        <v>185.78248637806399</v>
      </c>
      <c r="R16">
        <v>175.567419326314</v>
      </c>
      <c r="S16">
        <v>154.87259621103999</v>
      </c>
      <c r="T16">
        <v>131.486826155568</v>
      </c>
      <c r="U16">
        <v>119.93512901530001</v>
      </c>
      <c r="V16">
        <v>112.975607845333</v>
      </c>
      <c r="W16">
        <v>105.060472265919</v>
      </c>
      <c r="X16">
        <v>106.228361845978</v>
      </c>
      <c r="Y16">
        <v>108.17088428411699</v>
      </c>
      <c r="Z16">
        <v>109.692129877282</v>
      </c>
      <c r="AA16">
        <v>105.604457801489</v>
      </c>
      <c r="AB16">
        <v>104.01542694283</v>
      </c>
      <c r="AC16">
        <v>103.298084828131</v>
      </c>
      <c r="AD16">
        <v>100.658687859457</v>
      </c>
      <c r="AE16">
        <v>100</v>
      </c>
    </row>
    <row r="17" spans="1:31" x14ac:dyDescent="0.3">
      <c r="A17" t="s">
        <v>72</v>
      </c>
      <c r="B17" t="s">
        <v>230</v>
      </c>
      <c r="C17" t="s">
        <v>200</v>
      </c>
      <c r="D17" t="s">
        <v>231</v>
      </c>
      <c r="E17" t="s">
        <v>201</v>
      </c>
      <c r="F17">
        <v>557.94736827188797</v>
      </c>
      <c r="G17">
        <v>490.78621871713699</v>
      </c>
      <c r="H17">
        <v>451.57492952514502</v>
      </c>
      <c r="I17">
        <v>416.97198365627099</v>
      </c>
      <c r="J17">
        <v>404.97258729073701</v>
      </c>
      <c r="K17">
        <v>375.60508475231302</v>
      </c>
      <c r="L17">
        <v>333.83083110910098</v>
      </c>
      <c r="M17">
        <v>292.65201282257499</v>
      </c>
      <c r="N17">
        <v>243.962601886817</v>
      </c>
      <c r="O17">
        <v>210.155801426718</v>
      </c>
      <c r="P17">
        <v>191.61101312372099</v>
      </c>
      <c r="Q17">
        <v>185.78248637806399</v>
      </c>
      <c r="R17">
        <v>175.567419326314</v>
      </c>
      <c r="S17">
        <v>154.87259621104101</v>
      </c>
      <c r="T17">
        <v>131.486826155568</v>
      </c>
      <c r="U17">
        <v>119.93512901530001</v>
      </c>
      <c r="V17">
        <v>112.975607845333</v>
      </c>
      <c r="W17">
        <v>105.060472265919</v>
      </c>
      <c r="X17">
        <v>106.228361845978</v>
      </c>
      <c r="Y17">
        <v>108.17088428411699</v>
      </c>
      <c r="Z17">
        <v>109.692129877282</v>
      </c>
      <c r="AA17">
        <v>105.604457801489</v>
      </c>
      <c r="AB17">
        <v>104.01542694283</v>
      </c>
      <c r="AC17">
        <v>103.298084828131</v>
      </c>
      <c r="AD17">
        <v>100.658687859457</v>
      </c>
      <c r="AE17">
        <v>100</v>
      </c>
    </row>
    <row r="18" spans="1:31" x14ac:dyDescent="0.3">
      <c r="A18" t="s">
        <v>72</v>
      </c>
      <c r="B18" t="s">
        <v>232</v>
      </c>
      <c r="C18" t="s">
        <v>200</v>
      </c>
      <c r="D18" t="s">
        <v>233</v>
      </c>
      <c r="E18" t="s">
        <v>201</v>
      </c>
      <c r="F18">
        <v>557.94736827188694</v>
      </c>
      <c r="G18">
        <v>490.78621871713699</v>
      </c>
      <c r="H18">
        <v>451.574929525144</v>
      </c>
      <c r="I18">
        <v>416.97198365627003</v>
      </c>
      <c r="J18">
        <v>404.97258729073599</v>
      </c>
      <c r="K18">
        <v>375.605084752312</v>
      </c>
      <c r="L18">
        <v>333.83083110910002</v>
      </c>
      <c r="M18">
        <v>292.65201282257499</v>
      </c>
      <c r="N18">
        <v>243.962601886817</v>
      </c>
      <c r="O18">
        <v>210.15580142671701</v>
      </c>
      <c r="P18">
        <v>191.61101312372</v>
      </c>
      <c r="Q18">
        <v>185.78248637806399</v>
      </c>
      <c r="R18">
        <v>175.567419326314</v>
      </c>
      <c r="S18">
        <v>154.87259621104101</v>
      </c>
      <c r="T18">
        <v>131.486826155568</v>
      </c>
      <c r="U18">
        <v>119.93512901530001</v>
      </c>
      <c r="V18">
        <v>112.975607845333</v>
      </c>
      <c r="W18">
        <v>105.060472265919</v>
      </c>
      <c r="X18">
        <v>106.228361845978</v>
      </c>
      <c r="Y18">
        <v>108.17088428411699</v>
      </c>
      <c r="Z18">
        <v>109.692129877282</v>
      </c>
      <c r="AA18">
        <v>105.604457801489</v>
      </c>
      <c r="AB18">
        <v>104.01542694283</v>
      </c>
      <c r="AC18">
        <v>103.298084828131</v>
      </c>
      <c r="AD18">
        <v>100.658687859457</v>
      </c>
      <c r="AE18">
        <v>100</v>
      </c>
    </row>
    <row r="19" spans="1:31" x14ac:dyDescent="0.3">
      <c r="A19" t="s">
        <v>72</v>
      </c>
      <c r="B19" t="s">
        <v>234</v>
      </c>
      <c r="C19" t="s">
        <v>200</v>
      </c>
      <c r="D19" t="s">
        <v>235</v>
      </c>
      <c r="E19" t="s">
        <v>201</v>
      </c>
      <c r="F19">
        <v>557.94736827188694</v>
      </c>
      <c r="G19">
        <v>490.78621871713699</v>
      </c>
      <c r="H19">
        <v>451.574929525144</v>
      </c>
      <c r="I19">
        <v>416.97198365627099</v>
      </c>
      <c r="J19">
        <v>404.97258729073599</v>
      </c>
      <c r="K19">
        <v>375.605084752312</v>
      </c>
      <c r="L19">
        <v>333.83083110910002</v>
      </c>
      <c r="M19">
        <v>292.65201282257499</v>
      </c>
      <c r="N19">
        <v>243.962601886816</v>
      </c>
      <c r="O19">
        <v>210.15580142671701</v>
      </c>
      <c r="P19">
        <v>191.61101312372</v>
      </c>
      <c r="Q19">
        <v>185.78248637806399</v>
      </c>
      <c r="R19">
        <v>175.567419326314</v>
      </c>
      <c r="S19">
        <v>154.87259621103999</v>
      </c>
      <c r="T19">
        <v>131.486826155568</v>
      </c>
      <c r="U19">
        <v>119.93512901530001</v>
      </c>
      <c r="V19">
        <v>112.975607845333</v>
      </c>
      <c r="W19">
        <v>105.060472265919</v>
      </c>
      <c r="X19">
        <v>106.228361845978</v>
      </c>
      <c r="Y19">
        <v>108.17088428411699</v>
      </c>
      <c r="Z19">
        <v>109.692129877282</v>
      </c>
      <c r="AA19">
        <v>105.604457801489</v>
      </c>
      <c r="AB19">
        <v>104.01542694283</v>
      </c>
      <c r="AC19">
        <v>103.298084828131</v>
      </c>
      <c r="AD19">
        <v>100.658687859457</v>
      </c>
      <c r="AE19">
        <v>100</v>
      </c>
    </row>
    <row r="20" spans="1:31" x14ac:dyDescent="0.3">
      <c r="A20" t="s">
        <v>72</v>
      </c>
      <c r="B20" t="s">
        <v>236</v>
      </c>
      <c r="C20" t="s">
        <v>200</v>
      </c>
      <c r="D20" t="s">
        <v>237</v>
      </c>
      <c r="E20" t="s">
        <v>201</v>
      </c>
      <c r="F20">
        <v>557.94736827188797</v>
      </c>
      <c r="G20">
        <v>490.78621871713699</v>
      </c>
      <c r="H20">
        <v>451.57492952514502</v>
      </c>
      <c r="I20">
        <v>416.97198365627099</v>
      </c>
      <c r="J20">
        <v>404.97258729073701</v>
      </c>
      <c r="K20">
        <v>375.60508475231302</v>
      </c>
      <c r="L20">
        <v>333.83083110910098</v>
      </c>
      <c r="M20">
        <v>292.65201282257499</v>
      </c>
      <c r="N20">
        <v>243.962601886817</v>
      </c>
      <c r="O20">
        <v>210.155801426718</v>
      </c>
      <c r="P20">
        <v>191.61101312372099</v>
      </c>
      <c r="Q20">
        <v>185.78248637806499</v>
      </c>
      <c r="R20">
        <v>175.567419326314</v>
      </c>
      <c r="S20">
        <v>154.87259621104101</v>
      </c>
      <c r="T20">
        <v>131.486826155568</v>
      </c>
      <c r="U20">
        <v>119.93512901530001</v>
      </c>
      <c r="V20">
        <v>112.975607845333</v>
      </c>
      <c r="W20">
        <v>105.060472265919</v>
      </c>
      <c r="X20">
        <v>106.228361845978</v>
      </c>
      <c r="Y20">
        <v>108.17088428411699</v>
      </c>
      <c r="Z20">
        <v>109.692129877282</v>
      </c>
      <c r="AA20">
        <v>105.604457801489</v>
      </c>
      <c r="AB20">
        <v>104.01542694283</v>
      </c>
      <c r="AC20">
        <v>103.298084828131</v>
      </c>
      <c r="AD20">
        <v>100.658687859457</v>
      </c>
      <c r="AE20">
        <v>100</v>
      </c>
    </row>
    <row r="21" spans="1:31" x14ac:dyDescent="0.3">
      <c r="A21" t="s">
        <v>72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72</v>
      </c>
      <c r="B22" t="s">
        <v>240</v>
      </c>
      <c r="C22" t="s">
        <v>200</v>
      </c>
      <c r="D22" t="s">
        <v>241</v>
      </c>
      <c r="E22" t="s">
        <v>201</v>
      </c>
      <c r="F22">
        <v>557.94736827188797</v>
      </c>
      <c r="G22">
        <v>490.78621871713699</v>
      </c>
      <c r="H22">
        <v>451.574929525144</v>
      </c>
      <c r="I22">
        <v>416.97198365627099</v>
      </c>
      <c r="J22">
        <v>404.97258729073599</v>
      </c>
      <c r="K22">
        <v>375.60508475231302</v>
      </c>
      <c r="L22">
        <v>333.83083110910002</v>
      </c>
      <c r="M22">
        <v>292.65201282257499</v>
      </c>
      <c r="N22">
        <v>243.962601886817</v>
      </c>
      <c r="O22">
        <v>210.15580142671701</v>
      </c>
      <c r="P22">
        <v>191.61101312372</v>
      </c>
      <c r="Q22">
        <v>185.78248637806399</v>
      </c>
      <c r="R22">
        <v>175.567419326314</v>
      </c>
      <c r="S22">
        <v>154.87259621103999</v>
      </c>
      <c r="T22">
        <v>131.486826155568</v>
      </c>
      <c r="U22">
        <v>119.93512901530001</v>
      </c>
      <c r="V22">
        <v>112.975607845333</v>
      </c>
      <c r="W22">
        <v>105.060472265919</v>
      </c>
      <c r="X22">
        <v>106.228361845978</v>
      </c>
      <c r="Y22">
        <v>108.17088428411699</v>
      </c>
      <c r="Z22">
        <v>109.692129877282</v>
      </c>
      <c r="AA22">
        <v>105.604457801489</v>
      </c>
      <c r="AB22">
        <v>104.01542694283</v>
      </c>
      <c r="AC22">
        <v>103.298084828131</v>
      </c>
      <c r="AD22">
        <v>100.658687859457</v>
      </c>
      <c r="AE22">
        <v>100</v>
      </c>
    </row>
    <row r="23" spans="1:31" x14ac:dyDescent="0.3">
      <c r="A23" t="s">
        <v>72</v>
      </c>
      <c r="B23" t="s">
        <v>242</v>
      </c>
      <c r="C23" t="s">
        <v>200</v>
      </c>
      <c r="D23" t="s">
        <v>243</v>
      </c>
      <c r="E23" t="s">
        <v>201</v>
      </c>
      <c r="F23">
        <v>557.94736827188694</v>
      </c>
      <c r="G23">
        <v>490.78621871713699</v>
      </c>
      <c r="H23">
        <v>451.574929525144</v>
      </c>
      <c r="I23">
        <v>416.97198365627099</v>
      </c>
      <c r="J23">
        <v>404.97258729073599</v>
      </c>
      <c r="K23">
        <v>375.605084752312</v>
      </c>
      <c r="L23">
        <v>333.83083110910002</v>
      </c>
      <c r="M23">
        <v>292.65201282257499</v>
      </c>
      <c r="N23">
        <v>243.962601886816</v>
      </c>
      <c r="O23">
        <v>210.15580142671701</v>
      </c>
      <c r="P23">
        <v>191.61101312372</v>
      </c>
      <c r="Q23">
        <v>185.78248637806399</v>
      </c>
      <c r="R23">
        <v>175.567419326314</v>
      </c>
      <c r="S23">
        <v>154.87259621103999</v>
      </c>
      <c r="T23">
        <v>131.486826155568</v>
      </c>
      <c r="U23">
        <v>119.93512901530001</v>
      </c>
      <c r="V23">
        <v>112.975607845333</v>
      </c>
      <c r="W23">
        <v>105.060472265919</v>
      </c>
      <c r="X23">
        <v>106.228361845978</v>
      </c>
      <c r="Y23">
        <v>108.17088428411699</v>
      </c>
      <c r="Z23">
        <v>109.692129877282</v>
      </c>
      <c r="AA23">
        <v>105.604457801489</v>
      </c>
      <c r="AB23">
        <v>104.01542694283</v>
      </c>
      <c r="AC23">
        <v>103.298084828131</v>
      </c>
      <c r="AD23">
        <v>100.658687859457</v>
      </c>
      <c r="AE23">
        <v>100</v>
      </c>
    </row>
    <row r="24" spans="1:31" x14ac:dyDescent="0.3">
      <c r="A24" t="s">
        <v>72</v>
      </c>
      <c r="B24" t="s">
        <v>244</v>
      </c>
      <c r="C24" t="s">
        <v>200</v>
      </c>
      <c r="D24" t="s">
        <v>245</v>
      </c>
      <c r="E24" t="s">
        <v>201</v>
      </c>
      <c r="F24">
        <v>557.94736827188797</v>
      </c>
      <c r="G24">
        <v>490.78621871713699</v>
      </c>
      <c r="H24">
        <v>451.574929525144</v>
      </c>
      <c r="I24">
        <v>416.97198365627099</v>
      </c>
      <c r="J24">
        <v>404.97258729073599</v>
      </c>
      <c r="K24">
        <v>375.605084752312</v>
      </c>
      <c r="L24">
        <v>333.83083110910002</v>
      </c>
      <c r="M24">
        <v>292.65201282257499</v>
      </c>
      <c r="N24">
        <v>243.962601886817</v>
      </c>
      <c r="O24">
        <v>210.155801426718</v>
      </c>
      <c r="P24">
        <v>191.61101312372099</v>
      </c>
      <c r="Q24">
        <v>185.78248637806399</v>
      </c>
      <c r="R24">
        <v>175.567419326314</v>
      </c>
      <c r="S24">
        <v>154.87259621104101</v>
      </c>
      <c r="T24">
        <v>131.486826155568</v>
      </c>
      <c r="U24">
        <v>119.93512901530001</v>
      </c>
      <c r="V24">
        <v>112.975607845333</v>
      </c>
      <c r="W24">
        <v>105.060472265919</v>
      </c>
      <c r="X24">
        <v>106.228361845978</v>
      </c>
      <c r="Y24">
        <v>108.17088428411699</v>
      </c>
      <c r="Z24">
        <v>109.692129877282</v>
      </c>
      <c r="AA24">
        <v>105.60445780149</v>
      </c>
      <c r="AB24">
        <v>104.01542694283</v>
      </c>
      <c r="AC24">
        <v>103.298084828131</v>
      </c>
      <c r="AD24">
        <v>100.658687859457</v>
      </c>
      <c r="AE24">
        <v>100</v>
      </c>
    </row>
    <row r="25" spans="1:31" x14ac:dyDescent="0.3">
      <c r="A25" t="s">
        <v>72</v>
      </c>
      <c r="B25" t="s">
        <v>246</v>
      </c>
      <c r="C25" t="s">
        <v>200</v>
      </c>
      <c r="D25" t="s">
        <v>247</v>
      </c>
      <c r="E25" t="s">
        <v>201</v>
      </c>
      <c r="F25">
        <v>557.94736827188694</v>
      </c>
      <c r="G25">
        <v>490.78621871713699</v>
      </c>
      <c r="H25">
        <v>451.574929525144</v>
      </c>
      <c r="I25">
        <v>416.97198365627099</v>
      </c>
      <c r="J25">
        <v>404.97258729073599</v>
      </c>
      <c r="K25">
        <v>375.60508475231302</v>
      </c>
      <c r="L25">
        <v>333.83083110910002</v>
      </c>
      <c r="M25">
        <v>292.65201282257499</v>
      </c>
      <c r="N25">
        <v>243.962601886817</v>
      </c>
      <c r="O25">
        <v>210.155801426718</v>
      </c>
      <c r="P25">
        <v>191.61101312372099</v>
      </c>
      <c r="Q25">
        <v>185.78248637806399</v>
      </c>
      <c r="R25">
        <v>175.567419326314</v>
      </c>
      <c r="S25">
        <v>154.87259621103999</v>
      </c>
      <c r="T25">
        <v>131.486826155568</v>
      </c>
      <c r="U25">
        <v>119.93512901530001</v>
      </c>
      <c r="V25">
        <v>112.975607845333</v>
      </c>
      <c r="W25">
        <v>105.060472265919</v>
      </c>
      <c r="X25">
        <v>106.228361845978</v>
      </c>
      <c r="Y25">
        <v>108.17088428411699</v>
      </c>
      <c r="Z25">
        <v>109.692129877282</v>
      </c>
      <c r="AA25">
        <v>105.604457801489</v>
      </c>
      <c r="AB25">
        <v>104.01542694283</v>
      </c>
      <c r="AC25">
        <v>103.298084828131</v>
      </c>
      <c r="AD25">
        <v>100.658687859457</v>
      </c>
      <c r="AE25">
        <v>100</v>
      </c>
    </row>
    <row r="26" spans="1:31" x14ac:dyDescent="0.3">
      <c r="A26" t="s">
        <v>72</v>
      </c>
      <c r="B26" t="s">
        <v>248</v>
      </c>
      <c r="C26" t="s">
        <v>200</v>
      </c>
      <c r="D26" t="s">
        <v>249</v>
      </c>
      <c r="E26" t="s">
        <v>201</v>
      </c>
      <c r="F26">
        <v>557.94736827188694</v>
      </c>
      <c r="G26">
        <v>490.78621871713699</v>
      </c>
      <c r="H26">
        <v>451.574929525144</v>
      </c>
      <c r="I26">
        <v>416.97198365627099</v>
      </c>
      <c r="J26">
        <v>404.97258729073599</v>
      </c>
      <c r="K26">
        <v>375.60508475231302</v>
      </c>
      <c r="L26">
        <v>333.83083110910002</v>
      </c>
      <c r="M26">
        <v>292.65201282257499</v>
      </c>
      <c r="N26">
        <v>243.962601886817</v>
      </c>
      <c r="O26">
        <v>210.15580142671701</v>
      </c>
      <c r="P26">
        <v>191.61101312372</v>
      </c>
      <c r="Q26">
        <v>185.78248637806399</v>
      </c>
      <c r="R26">
        <v>175.567419326314</v>
      </c>
      <c r="S26">
        <v>154.87259621103999</v>
      </c>
      <c r="T26">
        <v>131.486826155568</v>
      </c>
      <c r="U26">
        <v>119.93512901530001</v>
      </c>
      <c r="V26">
        <v>112.975607845333</v>
      </c>
      <c r="W26">
        <v>105.060472265919</v>
      </c>
      <c r="X26">
        <v>106.228361845978</v>
      </c>
      <c r="Y26">
        <v>108.17088428411699</v>
      </c>
      <c r="Z26">
        <v>109.692129877282</v>
      </c>
      <c r="AA26">
        <v>105.604457801489</v>
      </c>
      <c r="AB26">
        <v>104.01542694283</v>
      </c>
      <c r="AC26">
        <v>103.298084828131</v>
      </c>
      <c r="AD26">
        <v>100.658687859457</v>
      </c>
      <c r="AE26">
        <v>100</v>
      </c>
    </row>
    <row r="27" spans="1:31" x14ac:dyDescent="0.3">
      <c r="A27" t="s">
        <v>72</v>
      </c>
      <c r="B27" t="s">
        <v>250</v>
      </c>
      <c r="C27" t="s">
        <v>200</v>
      </c>
      <c r="D27" t="s">
        <v>251</v>
      </c>
      <c r="E27" t="s">
        <v>201</v>
      </c>
      <c r="F27">
        <v>557.94736827188694</v>
      </c>
      <c r="G27">
        <v>490.78621871713699</v>
      </c>
      <c r="H27">
        <v>451.574929525144</v>
      </c>
      <c r="I27">
        <v>416.97198365627099</v>
      </c>
      <c r="J27">
        <v>404.97258729073599</v>
      </c>
      <c r="K27">
        <v>375.605084752312</v>
      </c>
      <c r="L27">
        <v>333.83083110910002</v>
      </c>
      <c r="M27">
        <v>292.65201282257499</v>
      </c>
      <c r="N27">
        <v>243.962601886817</v>
      </c>
      <c r="O27">
        <v>210.155801426718</v>
      </c>
      <c r="P27">
        <v>191.61101312372</v>
      </c>
      <c r="Q27">
        <v>185.78248637806399</v>
      </c>
      <c r="R27">
        <v>175.567419326314</v>
      </c>
      <c r="S27">
        <v>154.87259621103999</v>
      </c>
      <c r="T27">
        <v>131.486826155568</v>
      </c>
      <c r="U27">
        <v>119.93512901530001</v>
      </c>
      <c r="V27">
        <v>112.975607845333</v>
      </c>
      <c r="W27">
        <v>105.060472265919</v>
      </c>
      <c r="X27">
        <v>106.228361845978</v>
      </c>
      <c r="Y27">
        <v>108.17088428411699</v>
      </c>
      <c r="Z27">
        <v>109.692129877282</v>
      </c>
      <c r="AA27">
        <v>105.60445780149</v>
      </c>
      <c r="AB27">
        <v>104.01542694283</v>
      </c>
      <c r="AC27">
        <v>103.298084828131</v>
      </c>
      <c r="AD27">
        <v>100.658687859457</v>
      </c>
      <c r="AE27">
        <v>100</v>
      </c>
    </row>
    <row r="28" spans="1:31" x14ac:dyDescent="0.3">
      <c r="A28" t="s">
        <v>72</v>
      </c>
      <c r="B28" t="s">
        <v>252</v>
      </c>
      <c r="C28" t="s">
        <v>200</v>
      </c>
      <c r="D28" t="s">
        <v>253</v>
      </c>
      <c r="E28" t="s">
        <v>201</v>
      </c>
      <c r="F28">
        <v>557.94736827188694</v>
      </c>
      <c r="G28">
        <v>490.78621871713699</v>
      </c>
      <c r="H28">
        <v>451.574929525144</v>
      </c>
      <c r="I28">
        <v>416.97198365627099</v>
      </c>
      <c r="J28">
        <v>404.97258729073599</v>
      </c>
      <c r="K28">
        <v>375.605084752312</v>
      </c>
      <c r="L28">
        <v>333.83083110910002</v>
      </c>
      <c r="M28">
        <v>292.65201282257499</v>
      </c>
      <c r="N28">
        <v>243.962601886817</v>
      </c>
      <c r="O28">
        <v>210.15580142671701</v>
      </c>
      <c r="P28">
        <v>191.61101312372</v>
      </c>
      <c r="Q28">
        <v>185.78248637806399</v>
      </c>
      <c r="R28">
        <v>175.567419326314</v>
      </c>
      <c r="S28">
        <v>154.87259621103999</v>
      </c>
      <c r="T28">
        <v>131.486826155568</v>
      </c>
      <c r="U28">
        <v>119.93512901530001</v>
      </c>
      <c r="V28">
        <v>112.975607845333</v>
      </c>
      <c r="W28">
        <v>105.060472265919</v>
      </c>
      <c r="X28">
        <v>106.228361845978</v>
      </c>
      <c r="Y28">
        <v>108.17088428411699</v>
      </c>
      <c r="Z28">
        <v>109.692129877282</v>
      </c>
      <c r="AA28">
        <v>105.604457801489</v>
      </c>
      <c r="AB28">
        <v>104.01542694283</v>
      </c>
      <c r="AC28">
        <v>103.298084828131</v>
      </c>
      <c r="AD28">
        <v>100.658687859457</v>
      </c>
      <c r="AE28">
        <v>100</v>
      </c>
    </row>
    <row r="29" spans="1:31" x14ac:dyDescent="0.3">
      <c r="A29" t="s">
        <v>72</v>
      </c>
      <c r="B29" t="s">
        <v>254</v>
      </c>
      <c r="C29" t="s">
        <v>200</v>
      </c>
      <c r="D29" t="s">
        <v>255</v>
      </c>
      <c r="E29" t="s">
        <v>201</v>
      </c>
      <c r="F29">
        <v>557.94736827188694</v>
      </c>
      <c r="G29">
        <v>490.78621871713699</v>
      </c>
      <c r="H29">
        <v>451.574929525144</v>
      </c>
      <c r="I29">
        <v>416.97198365627099</v>
      </c>
      <c r="J29">
        <v>404.97258729073599</v>
      </c>
      <c r="K29">
        <v>375.60508475231302</v>
      </c>
      <c r="L29">
        <v>333.83083110910002</v>
      </c>
      <c r="M29">
        <v>292.65201282257499</v>
      </c>
      <c r="N29">
        <v>243.962601886816</v>
      </c>
      <c r="O29">
        <v>210.15580142671701</v>
      </c>
      <c r="P29">
        <v>191.61101312372099</v>
      </c>
      <c r="Q29">
        <v>185.78248637806399</v>
      </c>
      <c r="R29">
        <v>175.567419326314</v>
      </c>
      <c r="S29">
        <v>154.87259621104101</v>
      </c>
      <c r="T29">
        <v>131.486826155568</v>
      </c>
      <c r="U29">
        <v>119.93512901530001</v>
      </c>
      <c r="V29">
        <v>112.975607845333</v>
      </c>
      <c r="W29">
        <v>105.060472265919</v>
      </c>
      <c r="X29">
        <v>106.228361845978</v>
      </c>
      <c r="Y29">
        <v>108.17088428411699</v>
      </c>
      <c r="Z29">
        <v>109.692129877282</v>
      </c>
      <c r="AA29">
        <v>105.604457801489</v>
      </c>
      <c r="AB29">
        <v>104.01542694283</v>
      </c>
      <c r="AC29">
        <v>103.298084828131</v>
      </c>
      <c r="AD29">
        <v>100.658687859457</v>
      </c>
      <c r="AE29">
        <v>100</v>
      </c>
    </row>
    <row r="30" spans="1:31" x14ac:dyDescent="0.3">
      <c r="A30" t="s">
        <v>72</v>
      </c>
      <c r="B30" t="s">
        <v>256</v>
      </c>
      <c r="C30" t="s">
        <v>200</v>
      </c>
      <c r="D30" t="s">
        <v>257</v>
      </c>
      <c r="E30" t="s">
        <v>201</v>
      </c>
      <c r="F30">
        <v>557.94736827188694</v>
      </c>
      <c r="G30">
        <v>490.78621871713699</v>
      </c>
      <c r="H30">
        <v>451.574929525144</v>
      </c>
      <c r="I30">
        <v>416.97198365627099</v>
      </c>
      <c r="J30">
        <v>404.97258729073599</v>
      </c>
      <c r="K30">
        <v>375.60508475231302</v>
      </c>
      <c r="L30">
        <v>333.83083110910002</v>
      </c>
      <c r="M30">
        <v>292.65201282257499</v>
      </c>
      <c r="N30">
        <v>243.962601886817</v>
      </c>
      <c r="O30">
        <v>210.15580142671701</v>
      </c>
      <c r="P30">
        <v>191.61101312372</v>
      </c>
      <c r="Q30">
        <v>185.78248637806399</v>
      </c>
      <c r="R30">
        <v>175.567419326314</v>
      </c>
      <c r="S30">
        <v>154.87259621103999</v>
      </c>
      <c r="T30">
        <v>131.486826155568</v>
      </c>
      <c r="U30">
        <v>119.93512901530001</v>
      </c>
      <c r="V30">
        <v>112.975607845333</v>
      </c>
      <c r="W30">
        <v>105.060472265919</v>
      </c>
      <c r="X30">
        <v>106.228361845978</v>
      </c>
      <c r="Y30">
        <v>108.17088428411699</v>
      </c>
      <c r="Z30">
        <v>109.692129877282</v>
      </c>
      <c r="AA30">
        <v>105.604457801489</v>
      </c>
      <c r="AB30">
        <v>104.01542694283</v>
      </c>
      <c r="AC30">
        <v>103.298084828131</v>
      </c>
      <c r="AD30">
        <v>100.658687859457</v>
      </c>
      <c r="AE30">
        <v>100</v>
      </c>
    </row>
    <row r="31" spans="1:31" x14ac:dyDescent="0.3">
      <c r="A31" t="s">
        <v>72</v>
      </c>
      <c r="B31" t="s">
        <v>258</v>
      </c>
      <c r="C31" t="s">
        <v>200</v>
      </c>
      <c r="D31" t="s">
        <v>259</v>
      </c>
      <c r="E31" t="s">
        <v>201</v>
      </c>
      <c r="F31">
        <v>557.94736827188797</v>
      </c>
      <c r="G31">
        <v>490.78621871713699</v>
      </c>
      <c r="H31">
        <v>451.574929525144</v>
      </c>
      <c r="I31">
        <v>416.97198365627099</v>
      </c>
      <c r="J31">
        <v>404.97258729073599</v>
      </c>
      <c r="K31">
        <v>375.60508475231302</v>
      </c>
      <c r="L31">
        <v>333.83083110910002</v>
      </c>
      <c r="M31">
        <v>292.65201282257499</v>
      </c>
      <c r="N31">
        <v>243.962601886817</v>
      </c>
      <c r="O31">
        <v>210.155801426718</v>
      </c>
      <c r="P31">
        <v>191.61101312372099</v>
      </c>
      <c r="Q31">
        <v>185.78248637806399</v>
      </c>
      <c r="R31">
        <v>175.567419326314</v>
      </c>
      <c r="S31">
        <v>154.87259621104101</v>
      </c>
      <c r="T31">
        <v>131.486826155568</v>
      </c>
      <c r="U31">
        <v>119.93512901530001</v>
      </c>
      <c r="V31">
        <v>112.975607845333</v>
      </c>
      <c r="W31">
        <v>105.060472265919</v>
      </c>
      <c r="X31">
        <v>106.228361845978</v>
      </c>
      <c r="Y31">
        <v>108.17088428411699</v>
      </c>
      <c r="Z31">
        <v>109.692129877282</v>
      </c>
      <c r="AA31">
        <v>105.604457801489</v>
      </c>
      <c r="AB31">
        <v>104.01542694283</v>
      </c>
      <c r="AC31">
        <v>103.298084828131</v>
      </c>
      <c r="AD31">
        <v>100.658687859457</v>
      </c>
      <c r="AE31">
        <v>100</v>
      </c>
    </row>
    <row r="32" spans="1:31" x14ac:dyDescent="0.3">
      <c r="A32" t="s">
        <v>72</v>
      </c>
      <c r="B32" t="s">
        <v>260</v>
      </c>
      <c r="C32" t="s">
        <v>200</v>
      </c>
      <c r="D32" t="s">
        <v>261</v>
      </c>
      <c r="E32" t="s">
        <v>201</v>
      </c>
      <c r="F32">
        <v>557.94736827188694</v>
      </c>
      <c r="G32">
        <v>490.78621871713699</v>
      </c>
      <c r="H32">
        <v>451.574929525144</v>
      </c>
      <c r="I32">
        <v>416.97198365627099</v>
      </c>
      <c r="J32">
        <v>404.97258729073599</v>
      </c>
      <c r="K32">
        <v>375.60508475231302</v>
      </c>
      <c r="L32">
        <v>333.83083110910002</v>
      </c>
      <c r="M32">
        <v>292.65201282257499</v>
      </c>
      <c r="N32">
        <v>243.962601886817</v>
      </c>
      <c r="O32">
        <v>210.155801426718</v>
      </c>
      <c r="P32">
        <v>191.61101312372099</v>
      </c>
      <c r="Q32">
        <v>185.78248637806399</v>
      </c>
      <c r="R32">
        <v>175.567419326314</v>
      </c>
      <c r="S32">
        <v>154.87259621104101</v>
      </c>
      <c r="T32">
        <v>131.486826155568</v>
      </c>
      <c r="U32">
        <v>119.93512901530001</v>
      </c>
      <c r="V32">
        <v>112.975607845333</v>
      </c>
      <c r="W32">
        <v>105.060472265919</v>
      </c>
      <c r="X32">
        <v>106.228361845978</v>
      </c>
      <c r="Y32">
        <v>108.17088428411699</v>
      </c>
      <c r="Z32">
        <v>109.692129877282</v>
      </c>
      <c r="AA32">
        <v>105.604457801489</v>
      </c>
      <c r="AB32">
        <v>104.01542694283</v>
      </c>
      <c r="AC32">
        <v>103.298084828131</v>
      </c>
      <c r="AD32">
        <v>100.658687859457</v>
      </c>
      <c r="AE32">
        <v>100</v>
      </c>
    </row>
    <row r="33" spans="1:31" x14ac:dyDescent="0.3">
      <c r="A33" t="s">
        <v>72</v>
      </c>
      <c r="B33" t="s">
        <v>262</v>
      </c>
      <c r="C33" t="s">
        <v>200</v>
      </c>
      <c r="D33" t="s">
        <v>263</v>
      </c>
      <c r="E33" t="s">
        <v>201</v>
      </c>
      <c r="F33">
        <v>557.94736827188694</v>
      </c>
      <c r="G33">
        <v>490.78621871713699</v>
      </c>
      <c r="H33">
        <v>451.574929525144</v>
      </c>
      <c r="I33">
        <v>416.97198365627003</v>
      </c>
      <c r="J33">
        <v>404.97258729073599</v>
      </c>
      <c r="K33">
        <v>375.605084752312</v>
      </c>
      <c r="L33">
        <v>333.83083110910002</v>
      </c>
      <c r="M33">
        <v>292.65201282257499</v>
      </c>
      <c r="N33">
        <v>243.962601886816</v>
      </c>
      <c r="O33">
        <v>210.15580142671701</v>
      </c>
      <c r="P33">
        <v>191.61101312372</v>
      </c>
      <c r="Q33">
        <v>185.78248637806399</v>
      </c>
      <c r="R33">
        <v>175.567419326314</v>
      </c>
      <c r="S33">
        <v>154.87259621103999</v>
      </c>
      <c r="T33">
        <v>131.486826155568</v>
      </c>
      <c r="U33">
        <v>119.93512901530001</v>
      </c>
      <c r="V33">
        <v>112.975607845333</v>
      </c>
      <c r="W33">
        <v>105.060472265919</v>
      </c>
      <c r="X33">
        <v>106.228361845978</v>
      </c>
      <c r="Y33">
        <v>108.17088428411699</v>
      </c>
      <c r="Z33">
        <v>109.692129877282</v>
      </c>
      <c r="AA33">
        <v>105.604457801489</v>
      </c>
      <c r="AB33">
        <v>104.01542694283</v>
      </c>
      <c r="AC33">
        <v>103.298084828131</v>
      </c>
      <c r="AD33">
        <v>100.658687859457</v>
      </c>
      <c r="AE33">
        <v>100</v>
      </c>
    </row>
    <row r="34" spans="1:31" x14ac:dyDescent="0.3">
      <c r="A34" t="s">
        <v>72</v>
      </c>
      <c r="B34" t="s">
        <v>264</v>
      </c>
      <c r="C34" t="s">
        <v>200</v>
      </c>
      <c r="D34" t="s">
        <v>265</v>
      </c>
      <c r="E34" t="s">
        <v>201</v>
      </c>
      <c r="F34">
        <v>557.94736827188694</v>
      </c>
      <c r="G34">
        <v>490.78621871713699</v>
      </c>
      <c r="H34">
        <v>451.574929525144</v>
      </c>
      <c r="I34">
        <v>416.97198365627099</v>
      </c>
      <c r="J34">
        <v>404.97258729073599</v>
      </c>
      <c r="K34">
        <v>375.60508475231302</v>
      </c>
      <c r="L34">
        <v>333.83083110910002</v>
      </c>
      <c r="M34">
        <v>292.65201282257499</v>
      </c>
      <c r="N34">
        <v>243.962601886816</v>
      </c>
      <c r="O34">
        <v>210.155801426718</v>
      </c>
      <c r="P34">
        <v>191.61101312372099</v>
      </c>
      <c r="Q34">
        <v>185.78248637806399</v>
      </c>
      <c r="R34">
        <v>175.567419326314</v>
      </c>
      <c r="S34">
        <v>154.87259621104101</v>
      </c>
      <c r="T34">
        <v>131.486826155568</v>
      </c>
      <c r="U34">
        <v>119.93512901530001</v>
      </c>
      <c r="V34">
        <v>112.975607845333</v>
      </c>
      <c r="W34">
        <v>105.060472265919</v>
      </c>
      <c r="X34">
        <v>106.228361845978</v>
      </c>
      <c r="Y34">
        <v>108.17088428411699</v>
      </c>
      <c r="Z34">
        <v>109.692129877282</v>
      </c>
      <c r="AA34">
        <v>105.604457801489</v>
      </c>
      <c r="AB34">
        <v>104.01542694283</v>
      </c>
      <c r="AC34">
        <v>103.298084828131</v>
      </c>
      <c r="AD34">
        <v>100.658687859457</v>
      </c>
      <c r="AE34">
        <v>100</v>
      </c>
    </row>
    <row r="35" spans="1:31" x14ac:dyDescent="0.3">
      <c r="A35" t="s">
        <v>72</v>
      </c>
      <c r="B35" t="s">
        <v>266</v>
      </c>
      <c r="C35" t="s">
        <v>200</v>
      </c>
      <c r="D35" t="s">
        <v>267</v>
      </c>
      <c r="E35" t="s">
        <v>201</v>
      </c>
      <c r="F35">
        <v>557.94736827188694</v>
      </c>
      <c r="G35">
        <v>490.78621871713699</v>
      </c>
      <c r="H35">
        <v>451.574929525144</v>
      </c>
      <c r="I35">
        <v>416.97198365627099</v>
      </c>
      <c r="J35">
        <v>404.97258729073599</v>
      </c>
      <c r="K35">
        <v>375.605084752312</v>
      </c>
      <c r="L35">
        <v>333.83083110910002</v>
      </c>
      <c r="M35">
        <v>292.65201282257499</v>
      </c>
      <c r="N35">
        <v>243.962601886816</v>
      </c>
      <c r="O35">
        <v>210.15580142671701</v>
      </c>
      <c r="P35">
        <v>191.61101312372</v>
      </c>
      <c r="Q35">
        <v>185.78248637806399</v>
      </c>
      <c r="R35">
        <v>175.567419326314</v>
      </c>
      <c r="S35">
        <v>154.87259621103999</v>
      </c>
      <c r="T35">
        <v>131.486826155568</v>
      </c>
      <c r="U35">
        <v>119.93512901530001</v>
      </c>
      <c r="V35">
        <v>112.975607845333</v>
      </c>
      <c r="W35">
        <v>105.060472265919</v>
      </c>
      <c r="X35">
        <v>106.228361845978</v>
      </c>
      <c r="Y35">
        <v>108.17088428411699</v>
      </c>
      <c r="Z35">
        <v>109.692129877282</v>
      </c>
      <c r="AA35">
        <v>105.604457801489</v>
      </c>
      <c r="AB35">
        <v>104.01542694283</v>
      </c>
      <c r="AC35">
        <v>103.298084828131</v>
      </c>
      <c r="AD35">
        <v>100.658687859457</v>
      </c>
      <c r="AE35">
        <v>100</v>
      </c>
    </row>
    <row r="36" spans="1:31" x14ac:dyDescent="0.3">
      <c r="A36" t="s">
        <v>72</v>
      </c>
      <c r="B36" t="s">
        <v>268</v>
      </c>
      <c r="C36" t="s">
        <v>200</v>
      </c>
      <c r="D36" t="s">
        <v>269</v>
      </c>
      <c r="E36" t="s">
        <v>201</v>
      </c>
      <c r="F36">
        <v>557.94736827188694</v>
      </c>
      <c r="G36">
        <v>490.78621871713699</v>
      </c>
      <c r="H36">
        <v>451.574929525144</v>
      </c>
      <c r="I36">
        <v>416.97198365627099</v>
      </c>
      <c r="J36">
        <v>404.97258729073599</v>
      </c>
      <c r="K36">
        <v>375.60508475231302</v>
      </c>
      <c r="L36">
        <v>333.83083110910002</v>
      </c>
      <c r="M36">
        <v>292.65201282257499</v>
      </c>
      <c r="N36">
        <v>243.962601886817</v>
      </c>
      <c r="O36">
        <v>210.15580142671701</v>
      </c>
      <c r="P36">
        <v>191.61101312372</v>
      </c>
      <c r="Q36">
        <v>185.78248637806399</v>
      </c>
      <c r="R36">
        <v>175.567419326314</v>
      </c>
      <c r="S36">
        <v>154.87259621103999</v>
      </c>
      <c r="T36">
        <v>131.486826155568</v>
      </c>
      <c r="U36">
        <v>119.93512901530001</v>
      </c>
      <c r="V36">
        <v>112.975607845333</v>
      </c>
      <c r="W36">
        <v>105.060472265919</v>
      </c>
      <c r="X36">
        <v>106.228361845978</v>
      </c>
      <c r="Y36">
        <v>108.17088428411699</v>
      </c>
      <c r="Z36">
        <v>109.692129877282</v>
      </c>
      <c r="AA36">
        <v>105.604457801489</v>
      </c>
      <c r="AB36">
        <v>104.01542694283</v>
      </c>
      <c r="AC36">
        <v>103.298084828131</v>
      </c>
      <c r="AD36">
        <v>100.658687859457</v>
      </c>
      <c r="AE36">
        <v>100</v>
      </c>
    </row>
    <row r="37" spans="1:31" x14ac:dyDescent="0.3">
      <c r="A37" t="s">
        <v>72</v>
      </c>
      <c r="B37" t="s">
        <v>270</v>
      </c>
      <c r="C37" t="s">
        <v>200</v>
      </c>
      <c r="D37" t="s">
        <v>271</v>
      </c>
      <c r="E37" t="s">
        <v>201</v>
      </c>
      <c r="F37">
        <v>557.94736827188694</v>
      </c>
      <c r="G37">
        <v>490.78621871713699</v>
      </c>
      <c r="H37">
        <v>451.574929525144</v>
      </c>
      <c r="I37">
        <v>416.97198365627099</v>
      </c>
      <c r="J37">
        <v>404.97258729073599</v>
      </c>
      <c r="K37">
        <v>375.605084752312</v>
      </c>
      <c r="L37">
        <v>333.83083110910002</v>
      </c>
      <c r="M37">
        <v>292.65201282257499</v>
      </c>
      <c r="N37">
        <v>243.962601886817</v>
      </c>
      <c r="O37">
        <v>210.155801426718</v>
      </c>
      <c r="P37">
        <v>191.61101312372</v>
      </c>
      <c r="Q37">
        <v>185.78248637806399</v>
      </c>
      <c r="R37">
        <v>175.567419326314</v>
      </c>
      <c r="S37">
        <v>154.87259621103999</v>
      </c>
      <c r="T37">
        <v>131.486826155568</v>
      </c>
      <c r="U37">
        <v>119.93512901530001</v>
      </c>
      <c r="V37">
        <v>112.975607845333</v>
      </c>
      <c r="W37">
        <v>105.060472265919</v>
      </c>
      <c r="X37">
        <v>106.228361845978</v>
      </c>
      <c r="Y37">
        <v>108.17088428411699</v>
      </c>
      <c r="Z37">
        <v>109.692129877282</v>
      </c>
      <c r="AA37">
        <v>105.604457801489</v>
      </c>
      <c r="AB37">
        <v>104.01542694283</v>
      </c>
      <c r="AC37">
        <v>103.298084828131</v>
      </c>
      <c r="AD37">
        <v>100.658687859457</v>
      </c>
      <c r="AE37">
        <v>100</v>
      </c>
    </row>
    <row r="38" spans="1:31" x14ac:dyDescent="0.3">
      <c r="A38" t="s">
        <v>72</v>
      </c>
      <c r="B38" t="s">
        <v>272</v>
      </c>
      <c r="C38" t="s">
        <v>200</v>
      </c>
      <c r="D38" t="s">
        <v>273</v>
      </c>
      <c r="E38" t="s">
        <v>201</v>
      </c>
      <c r="F38">
        <v>557.94736827188797</v>
      </c>
      <c r="G38">
        <v>490.78621871713699</v>
      </c>
      <c r="H38">
        <v>451.57492952514502</v>
      </c>
      <c r="I38">
        <v>416.97198365627099</v>
      </c>
      <c r="J38">
        <v>404.97258729073701</v>
      </c>
      <c r="K38">
        <v>375.60508475231302</v>
      </c>
      <c r="L38">
        <v>333.83083110910002</v>
      </c>
      <c r="M38">
        <v>292.65201282257499</v>
      </c>
      <c r="N38">
        <v>243.962601886817</v>
      </c>
      <c r="O38">
        <v>210.155801426718</v>
      </c>
      <c r="P38">
        <v>191.61101312372099</v>
      </c>
      <c r="Q38">
        <v>185.78248637806399</v>
      </c>
      <c r="R38">
        <v>175.567419326314</v>
      </c>
      <c r="S38">
        <v>154.87259621104101</v>
      </c>
      <c r="T38">
        <v>131.486826155568</v>
      </c>
      <c r="U38">
        <v>119.93512901530001</v>
      </c>
      <c r="V38">
        <v>112.975607845333</v>
      </c>
      <c r="W38">
        <v>105.060472265919</v>
      </c>
      <c r="X38">
        <v>106.228361845978</v>
      </c>
      <c r="Y38">
        <v>108.17088428411699</v>
      </c>
      <c r="Z38">
        <v>109.692129877282</v>
      </c>
      <c r="AA38">
        <v>105.604457801489</v>
      </c>
      <c r="AB38">
        <v>104.01542694283</v>
      </c>
      <c r="AC38">
        <v>103.298084828131</v>
      </c>
      <c r="AD38">
        <v>100.658687859457</v>
      </c>
      <c r="AE38">
        <v>100</v>
      </c>
    </row>
    <row r="39" spans="1:31" x14ac:dyDescent="0.3">
      <c r="A39" t="s">
        <v>72</v>
      </c>
      <c r="B39" t="s">
        <v>274</v>
      </c>
      <c r="C39" t="s">
        <v>200</v>
      </c>
      <c r="D39" t="s">
        <v>275</v>
      </c>
      <c r="E39" t="s">
        <v>201</v>
      </c>
      <c r="F39">
        <v>557.94736827188694</v>
      </c>
      <c r="G39">
        <v>490.78621871713699</v>
      </c>
      <c r="H39">
        <v>451.574929525144</v>
      </c>
      <c r="I39">
        <v>416.97198365627099</v>
      </c>
      <c r="J39">
        <v>404.97258729073599</v>
      </c>
      <c r="K39">
        <v>375.605084752312</v>
      </c>
      <c r="L39">
        <v>333.83083110910002</v>
      </c>
      <c r="M39">
        <v>292.65201282257499</v>
      </c>
      <c r="N39">
        <v>243.962601886816</v>
      </c>
      <c r="O39">
        <v>210.15580142671701</v>
      </c>
      <c r="P39">
        <v>191.61101312372</v>
      </c>
      <c r="Q39">
        <v>185.78248637806399</v>
      </c>
      <c r="R39">
        <v>175.567419326314</v>
      </c>
      <c r="S39">
        <v>154.87259621103999</v>
      </c>
      <c r="T39">
        <v>131.486826155568</v>
      </c>
      <c r="U39">
        <v>119.93512901530001</v>
      </c>
      <c r="V39">
        <v>112.975607845333</v>
      </c>
      <c r="W39">
        <v>105.060472265919</v>
      </c>
      <c r="X39">
        <v>106.228361845978</v>
      </c>
      <c r="Y39">
        <v>108.17088428411699</v>
      </c>
      <c r="Z39">
        <v>109.692129877282</v>
      </c>
      <c r="AA39">
        <v>105.604457801489</v>
      </c>
      <c r="AB39">
        <v>104.01542694283</v>
      </c>
      <c r="AC39">
        <v>103.298084828131</v>
      </c>
      <c r="AD39">
        <v>100.658687859457</v>
      </c>
      <c r="AE39">
        <v>100</v>
      </c>
    </row>
    <row r="40" spans="1:31" x14ac:dyDescent="0.3">
      <c r="A40" t="s">
        <v>72</v>
      </c>
      <c r="B40" t="s">
        <v>276</v>
      </c>
      <c r="C40" t="s">
        <v>200</v>
      </c>
      <c r="D40" t="s">
        <v>277</v>
      </c>
      <c r="E40" t="s">
        <v>201</v>
      </c>
      <c r="F40">
        <v>557.94736827188694</v>
      </c>
      <c r="G40">
        <v>490.78621871713699</v>
      </c>
      <c r="H40">
        <v>451.574929525144</v>
      </c>
      <c r="I40">
        <v>416.97198365627099</v>
      </c>
      <c r="J40">
        <v>404.97258729073599</v>
      </c>
      <c r="K40">
        <v>375.605084752312</v>
      </c>
      <c r="L40">
        <v>333.83083110910002</v>
      </c>
      <c r="M40">
        <v>292.65201282257499</v>
      </c>
      <c r="N40">
        <v>243.962601886817</v>
      </c>
      <c r="O40">
        <v>210.15580142671701</v>
      </c>
      <c r="P40">
        <v>191.61101312372099</v>
      </c>
      <c r="Q40">
        <v>185.78248637806399</v>
      </c>
      <c r="R40">
        <v>175.567419326314</v>
      </c>
      <c r="S40">
        <v>154.87259621104101</v>
      </c>
      <c r="T40">
        <v>131.486826155568</v>
      </c>
      <c r="U40">
        <v>119.93512901530001</v>
      </c>
      <c r="V40">
        <v>112.975607845333</v>
      </c>
      <c r="W40">
        <v>105.060472265919</v>
      </c>
      <c r="X40">
        <v>106.228361845978</v>
      </c>
      <c r="Y40">
        <v>108.17088428411699</v>
      </c>
      <c r="Z40">
        <v>109.692129877282</v>
      </c>
      <c r="AA40">
        <v>105.604457801489</v>
      </c>
      <c r="AB40">
        <v>104.01542694283</v>
      </c>
      <c r="AC40">
        <v>103.298084828131</v>
      </c>
      <c r="AD40">
        <v>100.658687859457</v>
      </c>
      <c r="AE40">
        <v>100</v>
      </c>
    </row>
    <row r="41" spans="1:31" x14ac:dyDescent="0.3">
      <c r="A41" t="s">
        <v>72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72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72</v>
      </c>
      <c r="B43" t="s">
        <v>282</v>
      </c>
      <c r="C43" t="s">
        <v>200</v>
      </c>
      <c r="D43" t="s">
        <v>283</v>
      </c>
      <c r="E43" t="s">
        <v>201</v>
      </c>
      <c r="F43">
        <v>557.94736827188694</v>
      </c>
      <c r="G43">
        <v>490.78621871713699</v>
      </c>
      <c r="H43">
        <v>451.574929525144</v>
      </c>
      <c r="I43">
        <v>416.97198365627003</v>
      </c>
      <c r="J43">
        <v>404.97258729073599</v>
      </c>
      <c r="K43">
        <v>375.60508475231302</v>
      </c>
      <c r="L43">
        <v>333.83083110910002</v>
      </c>
      <c r="M43">
        <v>292.65201282257499</v>
      </c>
      <c r="N43">
        <v>243.962601886817</v>
      </c>
      <c r="O43">
        <v>210.15580142671701</v>
      </c>
      <c r="P43">
        <v>191.61101312372</v>
      </c>
      <c r="Q43">
        <v>185.78248637806399</v>
      </c>
      <c r="R43">
        <v>175.567419326314</v>
      </c>
      <c r="S43">
        <v>154.87259621103999</v>
      </c>
      <c r="T43">
        <v>131.486826155568</v>
      </c>
      <c r="U43">
        <v>119.93512901530001</v>
      </c>
      <c r="V43">
        <v>112.975607845333</v>
      </c>
      <c r="W43">
        <v>105.060472265919</v>
      </c>
      <c r="X43">
        <v>106.228361845978</v>
      </c>
      <c r="Y43">
        <v>108.17088428411699</v>
      </c>
      <c r="Z43">
        <v>109.692129877282</v>
      </c>
      <c r="AA43">
        <v>105.604457801489</v>
      </c>
      <c r="AB43">
        <v>104.01542694283</v>
      </c>
      <c r="AC43">
        <v>103.298084828131</v>
      </c>
      <c r="AD43">
        <v>100.658687859457</v>
      </c>
      <c r="AE43">
        <v>100</v>
      </c>
    </row>
    <row r="44" spans="1:31" x14ac:dyDescent="0.3">
      <c r="A44" t="s">
        <v>72</v>
      </c>
      <c r="B44" t="s">
        <v>284</v>
      </c>
      <c r="C44" t="s">
        <v>200</v>
      </c>
      <c r="D44" t="s">
        <v>285</v>
      </c>
      <c r="E44" t="s">
        <v>201</v>
      </c>
      <c r="F44">
        <v>557.94736827188694</v>
      </c>
      <c r="G44">
        <v>490.78621871713699</v>
      </c>
      <c r="H44">
        <v>451.574929525144</v>
      </c>
      <c r="I44">
        <v>416.97198365627003</v>
      </c>
      <c r="J44">
        <v>404.97258729073599</v>
      </c>
      <c r="K44">
        <v>375.605084752312</v>
      </c>
      <c r="L44">
        <v>333.83083110910002</v>
      </c>
      <c r="M44">
        <v>292.65201282257499</v>
      </c>
      <c r="N44">
        <v>243.962601886816</v>
      </c>
      <c r="O44">
        <v>210.15580142671701</v>
      </c>
      <c r="P44">
        <v>191.61101312372</v>
      </c>
      <c r="Q44">
        <v>185.78248637806399</v>
      </c>
      <c r="R44">
        <v>175.567419326314</v>
      </c>
      <c r="S44">
        <v>154.87259621103999</v>
      </c>
      <c r="T44">
        <v>131.486826155568</v>
      </c>
      <c r="U44">
        <v>119.93512901530001</v>
      </c>
      <c r="V44">
        <v>112.97560784533199</v>
      </c>
      <c r="W44">
        <v>105.060472265919</v>
      </c>
      <c r="X44">
        <v>106.228361845978</v>
      </c>
      <c r="Y44">
        <v>108.17088428411699</v>
      </c>
      <c r="Z44">
        <v>109.692129877282</v>
      </c>
      <c r="AA44">
        <v>105.604457801489</v>
      </c>
      <c r="AB44">
        <v>104.01542694283</v>
      </c>
      <c r="AC44">
        <v>103.298084828131</v>
      </c>
      <c r="AD44">
        <v>100.658687859457</v>
      </c>
      <c r="AE44">
        <v>100</v>
      </c>
    </row>
    <row r="45" spans="1:31" x14ac:dyDescent="0.3">
      <c r="A45" t="s">
        <v>72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72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72</v>
      </c>
      <c r="B47" t="s">
        <v>290</v>
      </c>
      <c r="C47" t="s">
        <v>200</v>
      </c>
      <c r="D47" t="s">
        <v>291</v>
      </c>
      <c r="E47" t="s">
        <v>201</v>
      </c>
      <c r="F47">
        <v>557.94736827188694</v>
      </c>
      <c r="G47">
        <v>490.78621871713699</v>
      </c>
      <c r="H47">
        <v>451.574929525144</v>
      </c>
      <c r="I47">
        <v>416.97198365627099</v>
      </c>
      <c r="J47">
        <v>404.97258729073599</v>
      </c>
      <c r="K47">
        <v>375.60508475231302</v>
      </c>
      <c r="L47">
        <v>333.83083110910002</v>
      </c>
      <c r="M47">
        <v>292.65201282257499</v>
      </c>
      <c r="N47">
        <v>243.962601886817</v>
      </c>
      <c r="O47">
        <v>210.155801426718</v>
      </c>
      <c r="P47">
        <v>191.61101312372099</v>
      </c>
      <c r="Q47">
        <v>185.78248637806399</v>
      </c>
      <c r="R47">
        <v>175.567419326314</v>
      </c>
      <c r="S47">
        <v>154.87259621103999</v>
      </c>
      <c r="T47">
        <v>131.486826155568</v>
      </c>
      <c r="U47">
        <v>119.93512901530001</v>
      </c>
      <c r="V47">
        <v>112.975607845333</v>
      </c>
      <c r="W47">
        <v>105.060472265919</v>
      </c>
      <c r="X47">
        <v>106.228361845978</v>
      </c>
      <c r="Y47">
        <v>108.17088428411699</v>
      </c>
      <c r="Z47">
        <v>109.692129877282</v>
      </c>
      <c r="AA47">
        <v>105.604457801489</v>
      </c>
      <c r="AB47">
        <v>104.01542694283</v>
      </c>
      <c r="AC47">
        <v>103.298084828131</v>
      </c>
      <c r="AD47">
        <v>100.658687859457</v>
      </c>
      <c r="AE47">
        <v>100</v>
      </c>
    </row>
    <row r="48" spans="1:31" x14ac:dyDescent="0.3">
      <c r="A48" t="s">
        <v>72</v>
      </c>
      <c r="B48" t="s">
        <v>292</v>
      </c>
      <c r="C48" t="s">
        <v>200</v>
      </c>
      <c r="D48" t="s">
        <v>293</v>
      </c>
      <c r="E48" t="s">
        <v>201</v>
      </c>
      <c r="F48">
        <v>557.94736827188694</v>
      </c>
      <c r="G48">
        <v>490.78621871713699</v>
      </c>
      <c r="H48">
        <v>451.574929525144</v>
      </c>
      <c r="I48">
        <v>416.97198365627099</v>
      </c>
      <c r="J48">
        <v>404.97258729073599</v>
      </c>
      <c r="K48">
        <v>375.605084752312</v>
      </c>
      <c r="L48">
        <v>333.83083110910002</v>
      </c>
      <c r="M48">
        <v>292.65201282257499</v>
      </c>
      <c r="N48">
        <v>243.962601886817</v>
      </c>
      <c r="O48">
        <v>210.15580142671701</v>
      </c>
      <c r="P48">
        <v>191.61101312372</v>
      </c>
      <c r="Q48">
        <v>185.78248637806399</v>
      </c>
      <c r="R48">
        <v>175.567419326314</v>
      </c>
      <c r="S48">
        <v>154.87259621103999</v>
      </c>
      <c r="T48">
        <v>131.486826155568</v>
      </c>
      <c r="U48">
        <v>119.93512901530001</v>
      </c>
      <c r="V48">
        <v>112.975607845333</v>
      </c>
      <c r="W48">
        <v>105.060472265919</v>
      </c>
      <c r="X48">
        <v>106.228361845978</v>
      </c>
      <c r="Y48">
        <v>108.17088428411699</v>
      </c>
      <c r="Z48">
        <v>109.692129877282</v>
      </c>
      <c r="AA48">
        <v>105.604457801489</v>
      </c>
      <c r="AB48">
        <v>104.01542694283</v>
      </c>
      <c r="AC48">
        <v>103.298084828131</v>
      </c>
      <c r="AD48">
        <v>100.658687859457</v>
      </c>
      <c r="AE48">
        <v>100</v>
      </c>
    </row>
    <row r="49" spans="1:31" x14ac:dyDescent="0.3">
      <c r="A49" t="s">
        <v>72</v>
      </c>
      <c r="B49" t="s">
        <v>294</v>
      </c>
      <c r="C49" t="s">
        <v>200</v>
      </c>
      <c r="D49" t="s">
        <v>295</v>
      </c>
      <c r="E49" t="s">
        <v>201</v>
      </c>
      <c r="F49">
        <v>557.94736827188694</v>
      </c>
      <c r="G49">
        <v>490.78621871713699</v>
      </c>
      <c r="H49">
        <v>451.574929525144</v>
      </c>
      <c r="I49">
        <v>416.97198365627003</v>
      </c>
      <c r="J49">
        <v>404.97258729073599</v>
      </c>
      <c r="K49">
        <v>375.605084752312</v>
      </c>
      <c r="L49">
        <v>333.83083110910002</v>
      </c>
      <c r="M49">
        <v>292.65201282257499</v>
      </c>
      <c r="N49">
        <v>243.962601886816</v>
      </c>
      <c r="O49">
        <v>210.15580142671701</v>
      </c>
      <c r="P49">
        <v>191.61101312372</v>
      </c>
      <c r="Q49">
        <v>185.78248637806399</v>
      </c>
      <c r="R49">
        <v>175.567419326314</v>
      </c>
      <c r="S49">
        <v>154.87259621103999</v>
      </c>
      <c r="T49">
        <v>131.486826155568</v>
      </c>
      <c r="U49">
        <v>119.93512901530001</v>
      </c>
      <c r="V49">
        <v>112.975607845333</v>
      </c>
      <c r="W49">
        <v>105.060472265919</v>
      </c>
      <c r="X49">
        <v>106.228361845978</v>
      </c>
      <c r="Y49">
        <v>108.17088428411699</v>
      </c>
      <c r="Z49">
        <v>109.692129877282</v>
      </c>
      <c r="AA49">
        <v>105.604457801489</v>
      </c>
      <c r="AB49">
        <v>104.01542694283</v>
      </c>
      <c r="AC49">
        <v>103.298084828131</v>
      </c>
      <c r="AD49">
        <v>100.658687859457</v>
      </c>
      <c r="AE49">
        <v>100</v>
      </c>
    </row>
    <row r="50" spans="1:31" x14ac:dyDescent="0.3">
      <c r="A50" t="s">
        <v>72</v>
      </c>
      <c r="B50" t="s">
        <v>296</v>
      </c>
      <c r="C50" t="s">
        <v>200</v>
      </c>
      <c r="D50" t="s">
        <v>297</v>
      </c>
      <c r="E50" t="s">
        <v>201</v>
      </c>
      <c r="F50">
        <v>557.94736827188694</v>
      </c>
      <c r="G50">
        <v>490.78621871713699</v>
      </c>
      <c r="H50">
        <v>451.574929525144</v>
      </c>
      <c r="I50">
        <v>416.97198365627099</v>
      </c>
      <c r="J50">
        <v>404.97258729073599</v>
      </c>
      <c r="K50">
        <v>375.60508475231302</v>
      </c>
      <c r="L50">
        <v>333.83083110910002</v>
      </c>
      <c r="M50">
        <v>292.65201282257499</v>
      </c>
      <c r="N50">
        <v>243.962601886817</v>
      </c>
      <c r="O50">
        <v>210.15580142671701</v>
      </c>
      <c r="P50">
        <v>191.61101312372</v>
      </c>
      <c r="Q50">
        <v>185.78248637806399</v>
      </c>
      <c r="R50">
        <v>175.567419326314</v>
      </c>
      <c r="S50">
        <v>154.87259621103999</v>
      </c>
      <c r="T50">
        <v>131.486826155568</v>
      </c>
      <c r="U50">
        <v>119.93512901530001</v>
      </c>
      <c r="V50">
        <v>112.975607845333</v>
      </c>
      <c r="W50">
        <v>105.060472265919</v>
      </c>
      <c r="X50">
        <v>106.228361845978</v>
      </c>
      <c r="Y50">
        <v>108.17088428411699</v>
      </c>
      <c r="Z50">
        <v>109.692129877282</v>
      </c>
      <c r="AA50">
        <v>105.604457801489</v>
      </c>
      <c r="AB50">
        <v>104.01542694283</v>
      </c>
      <c r="AC50">
        <v>103.298084828131</v>
      </c>
      <c r="AD50">
        <v>100.658687859457</v>
      </c>
      <c r="AE50">
        <v>100</v>
      </c>
    </row>
    <row r="51" spans="1:31" x14ac:dyDescent="0.3">
      <c r="A51" t="s">
        <v>72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72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72</v>
      </c>
      <c r="B53" t="s">
        <v>302</v>
      </c>
      <c r="C53" t="s">
        <v>200</v>
      </c>
      <c r="D53" t="s">
        <v>303</v>
      </c>
      <c r="E53" t="s">
        <v>201</v>
      </c>
      <c r="F53">
        <v>557.94736827188694</v>
      </c>
      <c r="G53">
        <v>490.78621871713699</v>
      </c>
      <c r="H53">
        <v>451.574929525144</v>
      </c>
      <c r="I53">
        <v>416.97198365627003</v>
      </c>
      <c r="J53">
        <v>404.97258729073599</v>
      </c>
      <c r="K53">
        <v>375.605084752312</v>
      </c>
      <c r="L53">
        <v>333.83083110910002</v>
      </c>
      <c r="M53">
        <v>292.65201282257499</v>
      </c>
      <c r="N53">
        <v>243.962601886816</v>
      </c>
      <c r="O53">
        <v>210.15580142671701</v>
      </c>
      <c r="P53">
        <v>191.61101312372</v>
      </c>
      <c r="Q53">
        <v>185.78248637806399</v>
      </c>
      <c r="R53">
        <v>175.567419326314</v>
      </c>
      <c r="S53">
        <v>154.87259621103999</v>
      </c>
      <c r="T53">
        <v>131.486826155568</v>
      </c>
      <c r="U53">
        <v>119.93512901530001</v>
      </c>
      <c r="V53">
        <v>112.975607845333</v>
      </c>
      <c r="W53">
        <v>105.060472265919</v>
      </c>
      <c r="X53">
        <v>106.228361845978</v>
      </c>
      <c r="Y53">
        <v>108.17088428411699</v>
      </c>
      <c r="Z53">
        <v>109.692129877282</v>
      </c>
      <c r="AA53">
        <v>105.604457801489</v>
      </c>
      <c r="AB53">
        <v>104.01542694283</v>
      </c>
      <c r="AC53">
        <v>103.298084828131</v>
      </c>
      <c r="AD53">
        <v>100.658687859457</v>
      </c>
      <c r="AE53">
        <v>100</v>
      </c>
    </row>
    <row r="54" spans="1:31" x14ac:dyDescent="0.3">
      <c r="A54" t="s">
        <v>72</v>
      </c>
      <c r="B54" t="s">
        <v>304</v>
      </c>
      <c r="C54" t="s">
        <v>200</v>
      </c>
      <c r="D54" t="s">
        <v>305</v>
      </c>
      <c r="E54" t="s">
        <v>201</v>
      </c>
      <c r="F54">
        <v>557.94736827188694</v>
      </c>
      <c r="G54">
        <v>490.78621871713699</v>
      </c>
      <c r="H54">
        <v>451.574929525144</v>
      </c>
      <c r="I54">
        <v>416.97198365627099</v>
      </c>
      <c r="J54">
        <v>404.97258729073599</v>
      </c>
      <c r="K54">
        <v>375.605084752312</v>
      </c>
      <c r="L54">
        <v>333.83083110910002</v>
      </c>
      <c r="M54">
        <v>292.65201282257499</v>
      </c>
      <c r="N54">
        <v>243.962601886817</v>
      </c>
      <c r="O54">
        <v>210.155801426718</v>
      </c>
      <c r="P54">
        <v>191.61101312372099</v>
      </c>
      <c r="Q54">
        <v>185.78248637806399</v>
      </c>
      <c r="R54">
        <v>175.567419326314</v>
      </c>
      <c r="S54">
        <v>154.87259621104101</v>
      </c>
      <c r="T54">
        <v>131.486826155568</v>
      </c>
      <c r="U54">
        <v>119.93512901530001</v>
      </c>
      <c r="V54">
        <v>112.975607845333</v>
      </c>
      <c r="W54">
        <v>105.060472265919</v>
      </c>
      <c r="X54">
        <v>106.228361845978</v>
      </c>
      <c r="Y54">
        <v>108.17088428411699</v>
      </c>
      <c r="Z54">
        <v>109.692129877282</v>
      </c>
      <c r="AA54">
        <v>105.604457801489</v>
      </c>
      <c r="AB54">
        <v>104.01542694283</v>
      </c>
      <c r="AC54">
        <v>103.298084828131</v>
      </c>
      <c r="AD54">
        <v>100.658687859457</v>
      </c>
      <c r="AE54">
        <v>100</v>
      </c>
    </row>
    <row r="55" spans="1:31" x14ac:dyDescent="0.3">
      <c r="A55" t="s">
        <v>72</v>
      </c>
      <c r="B55" t="s">
        <v>306</v>
      </c>
      <c r="C55" t="s">
        <v>200</v>
      </c>
      <c r="D55" t="s">
        <v>307</v>
      </c>
      <c r="E55" t="s">
        <v>201</v>
      </c>
      <c r="F55">
        <v>557.94736827188694</v>
      </c>
      <c r="G55">
        <v>490.78621871713699</v>
      </c>
      <c r="H55">
        <v>451.574929525144</v>
      </c>
      <c r="I55">
        <v>416.97198365627099</v>
      </c>
      <c r="J55">
        <v>404.97258729073599</v>
      </c>
      <c r="K55">
        <v>375.605084752312</v>
      </c>
      <c r="L55">
        <v>333.83083110910002</v>
      </c>
      <c r="M55">
        <v>292.65201282257499</v>
      </c>
      <c r="N55">
        <v>243.962601886817</v>
      </c>
      <c r="O55">
        <v>210.155801426718</v>
      </c>
      <c r="P55">
        <v>191.61101312372099</v>
      </c>
      <c r="Q55">
        <v>185.78248637806399</v>
      </c>
      <c r="R55">
        <v>175.567419326314</v>
      </c>
      <c r="S55">
        <v>154.87259621103999</v>
      </c>
      <c r="T55">
        <v>131.486826155568</v>
      </c>
      <c r="U55">
        <v>119.93512901530001</v>
      </c>
      <c r="V55">
        <v>112.975607845333</v>
      </c>
      <c r="W55">
        <v>105.060472265919</v>
      </c>
      <c r="X55">
        <v>106.228361845978</v>
      </c>
      <c r="Y55">
        <v>108.17088428411699</v>
      </c>
      <c r="Z55">
        <v>109.692129877282</v>
      </c>
      <c r="AA55">
        <v>105.604457801489</v>
      </c>
      <c r="AB55">
        <v>104.01542694283</v>
      </c>
      <c r="AC55">
        <v>103.298084828131</v>
      </c>
      <c r="AD55">
        <v>100.658687859457</v>
      </c>
      <c r="AE55">
        <v>100</v>
      </c>
    </row>
    <row r="56" spans="1:31" x14ac:dyDescent="0.3">
      <c r="A56" t="s">
        <v>72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72</v>
      </c>
      <c r="B57" t="s">
        <v>310</v>
      </c>
      <c r="C57" t="s">
        <v>200</v>
      </c>
      <c r="D57" t="s">
        <v>311</v>
      </c>
      <c r="E57" t="s">
        <v>201</v>
      </c>
      <c r="F57">
        <v>557.94736827188694</v>
      </c>
      <c r="G57">
        <v>490.78621871713602</v>
      </c>
      <c r="H57">
        <v>451.574929525144</v>
      </c>
      <c r="I57">
        <v>416.97198365627003</v>
      </c>
      <c r="J57">
        <v>404.97258729073599</v>
      </c>
      <c r="K57">
        <v>375.605084752312</v>
      </c>
      <c r="L57">
        <v>333.83083110910002</v>
      </c>
      <c r="M57">
        <v>292.65201282257499</v>
      </c>
      <c r="N57">
        <v>243.962601886816</v>
      </c>
      <c r="O57">
        <v>210.15580142671701</v>
      </c>
      <c r="P57">
        <v>191.61101312372</v>
      </c>
      <c r="Q57">
        <v>185.78248637806399</v>
      </c>
      <c r="R57">
        <v>175.567419326314</v>
      </c>
      <c r="S57">
        <v>154.87259621103999</v>
      </c>
      <c r="T57">
        <v>131.486826155568</v>
      </c>
      <c r="U57">
        <v>119.93512901530001</v>
      </c>
      <c r="V57">
        <v>112.975607845333</v>
      </c>
      <c r="W57">
        <v>105.060472265919</v>
      </c>
      <c r="X57">
        <v>106.228361845978</v>
      </c>
      <c r="Y57">
        <v>108.17088428411699</v>
      </c>
      <c r="Z57">
        <v>109.692129877282</v>
      </c>
      <c r="AA57">
        <v>105.604457801489</v>
      </c>
      <c r="AB57">
        <v>104.01542694283</v>
      </c>
      <c r="AC57">
        <v>103.298084828131</v>
      </c>
      <c r="AD57">
        <v>100.658687859457</v>
      </c>
      <c r="AE57">
        <v>100</v>
      </c>
    </row>
    <row r="58" spans="1:31" x14ac:dyDescent="0.3">
      <c r="A58" t="s">
        <v>72</v>
      </c>
      <c r="B58" t="s">
        <v>312</v>
      </c>
      <c r="C58" t="s">
        <v>200</v>
      </c>
      <c r="D58" t="s">
        <v>313</v>
      </c>
      <c r="E58" t="s">
        <v>201</v>
      </c>
      <c r="F58">
        <v>557.94736827188694</v>
      </c>
      <c r="G58">
        <v>490.78621871713602</v>
      </c>
      <c r="H58">
        <v>451.574929525144</v>
      </c>
      <c r="I58">
        <v>416.97198365627003</v>
      </c>
      <c r="J58">
        <v>404.97258729073599</v>
      </c>
      <c r="K58">
        <v>375.605084752312</v>
      </c>
      <c r="L58">
        <v>333.83083110910002</v>
      </c>
      <c r="M58">
        <v>292.65201282257499</v>
      </c>
      <c r="N58">
        <v>243.962601886816</v>
      </c>
      <c r="O58">
        <v>210.15580142671701</v>
      </c>
      <c r="P58">
        <v>191.61101312372</v>
      </c>
      <c r="Q58">
        <v>185.78248637806399</v>
      </c>
      <c r="R58">
        <v>175.567419326314</v>
      </c>
      <c r="S58">
        <v>154.87259621103999</v>
      </c>
      <c r="T58">
        <v>131.486826155568</v>
      </c>
      <c r="U58">
        <v>119.93512901530001</v>
      </c>
      <c r="V58">
        <v>112.975607845333</v>
      </c>
      <c r="W58">
        <v>105.060472265919</v>
      </c>
      <c r="X58">
        <v>106.228361845978</v>
      </c>
      <c r="Y58">
        <v>108.17088428411699</v>
      </c>
      <c r="Z58">
        <v>109.692129877282</v>
      </c>
      <c r="AA58">
        <v>105.604457801489</v>
      </c>
      <c r="AB58">
        <v>104.01542694283</v>
      </c>
      <c r="AC58">
        <v>103.298084828131</v>
      </c>
      <c r="AD58">
        <v>100.658687859457</v>
      </c>
      <c r="AE58">
        <v>100</v>
      </c>
    </row>
    <row r="59" spans="1:31" x14ac:dyDescent="0.3">
      <c r="A59" t="s">
        <v>72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74</v>
      </c>
      <c r="B2" t="s">
        <v>197</v>
      </c>
      <c r="C2" t="s">
        <v>200</v>
      </c>
      <c r="D2" t="s">
        <v>198</v>
      </c>
      <c r="E2" t="s">
        <v>201</v>
      </c>
      <c r="F2">
        <v>221.10015281374399</v>
      </c>
      <c r="G2">
        <v>222.16706459267101</v>
      </c>
      <c r="H2">
        <v>212.58882926160001</v>
      </c>
      <c r="I2">
        <v>203.12001046036301</v>
      </c>
      <c r="J2">
        <v>192.693321892049</v>
      </c>
      <c r="K2">
        <v>192.30268411741301</v>
      </c>
      <c r="L2">
        <v>194.59884301176101</v>
      </c>
      <c r="M2">
        <v>184.29510906174801</v>
      </c>
      <c r="N2">
        <v>184.09323645334001</v>
      </c>
      <c r="O2">
        <v>178.20515010763501</v>
      </c>
      <c r="P2">
        <v>171.536813556932</v>
      </c>
      <c r="Q2">
        <v>158.47819220072299</v>
      </c>
      <c r="R2">
        <v>147.78868412130299</v>
      </c>
      <c r="S2">
        <v>136.726057158815</v>
      </c>
      <c r="T2">
        <v>131.45338683322601</v>
      </c>
      <c r="U2">
        <v>122.868155965911</v>
      </c>
      <c r="V2">
        <v>114.202953677449</v>
      </c>
      <c r="W2">
        <v>103.36735279440499</v>
      </c>
      <c r="X2">
        <v>100.83348855386799</v>
      </c>
      <c r="Y2">
        <v>101.48410158164999</v>
      </c>
      <c r="Z2">
        <v>102.39353974445601</v>
      </c>
      <c r="AA2">
        <v>101.092371762829</v>
      </c>
      <c r="AB2">
        <v>100.552238070529</v>
      </c>
      <c r="AC2">
        <v>100.074464900368</v>
      </c>
      <c r="AD2">
        <v>99.449920675448197</v>
      </c>
      <c r="AE2">
        <v>100</v>
      </c>
    </row>
    <row r="3" spans="1:32" x14ac:dyDescent="0.3">
      <c r="A3" t="s">
        <v>74</v>
      </c>
      <c r="B3" t="s">
        <v>202</v>
      </c>
      <c r="C3" t="s">
        <v>200</v>
      </c>
      <c r="D3" t="s">
        <v>203</v>
      </c>
      <c r="E3" t="s">
        <v>201</v>
      </c>
      <c r="F3">
        <v>221.10015281374399</v>
      </c>
      <c r="G3">
        <v>222.16706459267101</v>
      </c>
      <c r="H3">
        <v>212.58882926160001</v>
      </c>
      <c r="I3">
        <v>203.12001046036201</v>
      </c>
      <c r="J3">
        <v>192.693321892049</v>
      </c>
      <c r="K3">
        <v>192.30268411741201</v>
      </c>
      <c r="L3">
        <v>194.59884301176001</v>
      </c>
      <c r="M3">
        <v>184.29510906174801</v>
      </c>
      <c r="N3">
        <v>184.09323645333899</v>
      </c>
      <c r="O3">
        <v>178.20515010763401</v>
      </c>
      <c r="P3">
        <v>171.53681355693101</v>
      </c>
      <c r="Q3">
        <v>158.47819220072299</v>
      </c>
      <c r="R3">
        <v>147.78868412130299</v>
      </c>
      <c r="S3">
        <v>136.726057158815</v>
      </c>
      <c r="T3">
        <v>131.45338683322601</v>
      </c>
      <c r="U3">
        <v>122.868155965911</v>
      </c>
      <c r="V3">
        <v>114.202953677449</v>
      </c>
      <c r="W3">
        <v>103.367352794404</v>
      </c>
      <c r="X3">
        <v>100.833488553867</v>
      </c>
      <c r="Y3">
        <v>101.48410158164999</v>
      </c>
      <c r="Z3">
        <v>102.39353974445601</v>
      </c>
      <c r="AA3">
        <v>101.092371762829</v>
      </c>
      <c r="AB3">
        <v>100.552238070529</v>
      </c>
      <c r="AC3">
        <v>100.074464900368</v>
      </c>
      <c r="AD3">
        <v>99.449920675448197</v>
      </c>
      <c r="AE3">
        <v>100</v>
      </c>
    </row>
    <row r="4" spans="1:32" x14ac:dyDescent="0.3">
      <c r="A4" t="s">
        <v>74</v>
      </c>
      <c r="B4" t="s">
        <v>204</v>
      </c>
      <c r="C4" t="s">
        <v>200</v>
      </c>
      <c r="D4" t="s">
        <v>205</v>
      </c>
      <c r="E4" t="s">
        <v>201</v>
      </c>
      <c r="F4">
        <v>221.10015281374501</v>
      </c>
      <c r="G4">
        <v>222.16706459267101</v>
      </c>
      <c r="H4">
        <v>212.58882926160001</v>
      </c>
      <c r="I4">
        <v>203.12001046036201</v>
      </c>
      <c r="J4">
        <v>192.693321892049</v>
      </c>
      <c r="K4">
        <v>192.30268411741201</v>
      </c>
      <c r="L4">
        <v>194.59884301176001</v>
      </c>
      <c r="M4">
        <v>184.29510906174801</v>
      </c>
      <c r="N4">
        <v>184.09323645333899</v>
      </c>
      <c r="O4">
        <v>178.20515010763401</v>
      </c>
      <c r="P4">
        <v>171.53681355693101</v>
      </c>
      <c r="Q4">
        <v>158.47819220072299</v>
      </c>
      <c r="R4">
        <v>147.78868412130299</v>
      </c>
      <c r="S4">
        <v>136.726057158815</v>
      </c>
      <c r="T4">
        <v>131.45338683322601</v>
      </c>
      <c r="U4">
        <v>122.868155965911</v>
      </c>
      <c r="V4">
        <v>114.202953677449</v>
      </c>
      <c r="W4">
        <v>103.367352794404</v>
      </c>
      <c r="X4">
        <v>100.833488553867</v>
      </c>
      <c r="Y4">
        <v>101.48410158164999</v>
      </c>
      <c r="Z4">
        <v>102.39353974445601</v>
      </c>
      <c r="AA4">
        <v>101.092371762829</v>
      </c>
      <c r="AB4">
        <v>100.552238070529</v>
      </c>
      <c r="AC4">
        <v>100.074464900368</v>
      </c>
      <c r="AD4">
        <v>99.449920675448197</v>
      </c>
      <c r="AE4">
        <v>100</v>
      </c>
    </row>
    <row r="5" spans="1:32" x14ac:dyDescent="0.3">
      <c r="A5" t="s">
        <v>74</v>
      </c>
      <c r="B5" t="s">
        <v>206</v>
      </c>
      <c r="C5" t="s">
        <v>200</v>
      </c>
      <c r="D5" t="s">
        <v>207</v>
      </c>
      <c r="E5" t="s">
        <v>201</v>
      </c>
      <c r="F5">
        <v>221.10015281374399</v>
      </c>
      <c r="G5">
        <v>222.16706459267101</v>
      </c>
      <c r="H5">
        <v>212.58882926160001</v>
      </c>
      <c r="I5">
        <v>203.12001046036201</v>
      </c>
      <c r="J5">
        <v>192.693321892049</v>
      </c>
      <c r="K5">
        <v>192.30268411741201</v>
      </c>
      <c r="L5">
        <v>194.59884301176001</v>
      </c>
      <c r="M5">
        <v>184.29510906174801</v>
      </c>
      <c r="N5">
        <v>184.09323645333899</v>
      </c>
      <c r="O5">
        <v>178.20515010763401</v>
      </c>
      <c r="P5">
        <v>171.53681355693101</v>
      </c>
      <c r="Q5">
        <v>158.47819220072299</v>
      </c>
      <c r="R5">
        <v>147.78868412130299</v>
      </c>
      <c r="S5">
        <v>136.726057158815</v>
      </c>
      <c r="T5">
        <v>131.45338683322601</v>
      </c>
      <c r="U5">
        <v>122.868155965911</v>
      </c>
      <c r="V5">
        <v>114.202953677449</v>
      </c>
      <c r="W5">
        <v>103.367352794404</v>
      </c>
      <c r="X5">
        <v>100.833488553867</v>
      </c>
      <c r="Y5">
        <v>101.48410158164999</v>
      </c>
      <c r="Z5">
        <v>102.39353974445601</v>
      </c>
      <c r="AA5">
        <v>101.092371762829</v>
      </c>
      <c r="AB5">
        <v>100.552238070529</v>
      </c>
      <c r="AC5">
        <v>100.074464900368</v>
      </c>
      <c r="AD5">
        <v>99.449920675448197</v>
      </c>
      <c r="AE5">
        <v>100</v>
      </c>
    </row>
    <row r="6" spans="1:32" x14ac:dyDescent="0.3">
      <c r="A6" t="s">
        <v>74</v>
      </c>
      <c r="B6" t="s">
        <v>208</v>
      </c>
      <c r="C6" t="s">
        <v>200</v>
      </c>
      <c r="D6" t="s">
        <v>209</v>
      </c>
      <c r="E6" t="s">
        <v>201</v>
      </c>
      <c r="F6">
        <v>221.10015281374399</v>
      </c>
      <c r="G6">
        <v>222.16706459267101</v>
      </c>
      <c r="H6">
        <v>212.58882926160001</v>
      </c>
      <c r="I6">
        <v>203.12001046036201</v>
      </c>
      <c r="J6">
        <v>192.693321892049</v>
      </c>
      <c r="K6">
        <v>192.30268411741201</v>
      </c>
      <c r="L6">
        <v>194.59884301176001</v>
      </c>
      <c r="M6">
        <v>184.29510906174801</v>
      </c>
      <c r="N6">
        <v>184.09323645333899</v>
      </c>
      <c r="O6">
        <v>178.20515010763401</v>
      </c>
      <c r="P6">
        <v>171.53681355693101</v>
      </c>
      <c r="Q6">
        <v>158.47819220072299</v>
      </c>
      <c r="R6">
        <v>147.78868412130299</v>
      </c>
      <c r="S6">
        <v>136.726057158815</v>
      </c>
      <c r="T6">
        <v>131.45338683322601</v>
      </c>
      <c r="U6">
        <v>122.868155965911</v>
      </c>
      <c r="V6">
        <v>114.202953677449</v>
      </c>
      <c r="W6">
        <v>103.367352794404</v>
      </c>
      <c r="X6">
        <v>100.833488553867</v>
      </c>
      <c r="Y6">
        <v>101.48410158164999</v>
      </c>
      <c r="Z6">
        <v>102.39353974445601</v>
      </c>
      <c r="AA6">
        <v>101.092371762829</v>
      </c>
      <c r="AB6">
        <v>100.552238070529</v>
      </c>
      <c r="AC6">
        <v>100.074464900368</v>
      </c>
      <c r="AD6">
        <v>99.449920675448197</v>
      </c>
      <c r="AE6">
        <v>100</v>
      </c>
    </row>
    <row r="7" spans="1:32" x14ac:dyDescent="0.3">
      <c r="A7" t="s">
        <v>74</v>
      </c>
      <c r="B7" t="s">
        <v>210</v>
      </c>
      <c r="C7" t="s">
        <v>200</v>
      </c>
      <c r="D7" t="s">
        <v>211</v>
      </c>
      <c r="E7" t="s">
        <v>201</v>
      </c>
      <c r="F7">
        <v>221.10015281374399</v>
      </c>
      <c r="G7">
        <v>222.16706459267101</v>
      </c>
      <c r="H7">
        <v>212.58882926160001</v>
      </c>
      <c r="I7">
        <v>203.12001046036201</v>
      </c>
      <c r="J7">
        <v>192.693321892049</v>
      </c>
      <c r="K7">
        <v>192.30268411741201</v>
      </c>
      <c r="L7">
        <v>194.59884301176001</v>
      </c>
      <c r="M7">
        <v>184.29510906174801</v>
      </c>
      <c r="N7">
        <v>184.09323645333899</v>
      </c>
      <c r="O7">
        <v>178.20515010763401</v>
      </c>
      <c r="P7">
        <v>171.53681355693101</v>
      </c>
      <c r="Q7">
        <v>158.47819220072299</v>
      </c>
      <c r="R7">
        <v>147.78868412130299</v>
      </c>
      <c r="S7">
        <v>136.726057158815</v>
      </c>
      <c r="T7">
        <v>131.45338683322601</v>
      </c>
      <c r="U7">
        <v>122.868155965911</v>
      </c>
      <c r="V7">
        <v>114.202953677449</v>
      </c>
      <c r="W7">
        <v>103.367352794404</v>
      </c>
      <c r="X7">
        <v>100.833488553867</v>
      </c>
      <c r="Y7">
        <v>101.48410158164999</v>
      </c>
      <c r="Z7">
        <v>102.39353974445601</v>
      </c>
      <c r="AA7">
        <v>101.092371762829</v>
      </c>
      <c r="AB7">
        <v>100.552238070529</v>
      </c>
      <c r="AC7">
        <v>100.074464900368</v>
      </c>
      <c r="AD7">
        <v>99.449920675448197</v>
      </c>
      <c r="AE7">
        <v>100</v>
      </c>
    </row>
    <row r="8" spans="1:32" x14ac:dyDescent="0.3">
      <c r="A8" t="s">
        <v>74</v>
      </c>
      <c r="B8" t="s">
        <v>212</v>
      </c>
      <c r="C8" t="s">
        <v>200</v>
      </c>
      <c r="D8" t="s">
        <v>213</v>
      </c>
      <c r="E8" t="s">
        <v>201</v>
      </c>
      <c r="F8">
        <v>221.10015281374501</v>
      </c>
      <c r="G8">
        <v>222.16706459267201</v>
      </c>
      <c r="H8">
        <v>212.58882926160001</v>
      </c>
      <c r="I8">
        <v>203.12001046036301</v>
      </c>
      <c r="J8">
        <v>192.693321892049</v>
      </c>
      <c r="K8">
        <v>192.30268411741201</v>
      </c>
      <c r="L8">
        <v>194.59884301176001</v>
      </c>
      <c r="M8">
        <v>184.29510906174801</v>
      </c>
      <c r="N8">
        <v>184.09323645333899</v>
      </c>
      <c r="O8">
        <v>178.20515010763401</v>
      </c>
      <c r="P8">
        <v>171.536813556932</v>
      </c>
      <c r="Q8">
        <v>158.47819220072299</v>
      </c>
      <c r="R8">
        <v>147.78868412130299</v>
      </c>
      <c r="S8">
        <v>136.726057158815</v>
      </c>
      <c r="T8">
        <v>131.45338683322601</v>
      </c>
      <c r="U8">
        <v>122.868155965911</v>
      </c>
      <c r="V8">
        <v>114.202953677449</v>
      </c>
      <c r="W8">
        <v>103.36735279440499</v>
      </c>
      <c r="X8">
        <v>100.833488553867</v>
      </c>
      <c r="Y8">
        <v>101.48410158164999</v>
      </c>
      <c r="Z8">
        <v>102.39353974445601</v>
      </c>
      <c r="AA8">
        <v>101.092371762829</v>
      </c>
      <c r="AB8">
        <v>100.552238070529</v>
      </c>
      <c r="AC8">
        <v>100.074464900368</v>
      </c>
      <c r="AD8">
        <v>99.449920675448197</v>
      </c>
      <c r="AE8">
        <v>100</v>
      </c>
    </row>
    <row r="9" spans="1:32" x14ac:dyDescent="0.3">
      <c r="A9" t="s">
        <v>74</v>
      </c>
      <c r="B9" t="s">
        <v>214</v>
      </c>
      <c r="C9" t="s">
        <v>200</v>
      </c>
      <c r="D9" t="s">
        <v>215</v>
      </c>
      <c r="E9" t="s">
        <v>201</v>
      </c>
      <c r="F9">
        <v>221.10015281374501</v>
      </c>
      <c r="G9">
        <v>222.16706459267201</v>
      </c>
      <c r="H9">
        <v>212.58882926160001</v>
      </c>
      <c r="I9">
        <v>203.12001046036201</v>
      </c>
      <c r="J9">
        <v>192.693321892049</v>
      </c>
      <c r="K9">
        <v>192.30268411741201</v>
      </c>
      <c r="L9">
        <v>194.59884301176001</v>
      </c>
      <c r="M9">
        <v>184.29510906174801</v>
      </c>
      <c r="N9">
        <v>184.09323645333899</v>
      </c>
      <c r="O9">
        <v>178.20515010763401</v>
      </c>
      <c r="P9">
        <v>171.53681355693101</v>
      </c>
      <c r="Q9">
        <v>158.47819220072299</v>
      </c>
      <c r="R9">
        <v>147.78868412130299</v>
      </c>
      <c r="S9">
        <v>136.726057158815</v>
      </c>
      <c r="T9">
        <v>131.45338683322601</v>
      </c>
      <c r="U9">
        <v>122.868155965911</v>
      </c>
      <c r="V9">
        <v>114.202953677449</v>
      </c>
      <c r="W9">
        <v>103.367352794404</v>
      </c>
      <c r="X9">
        <v>100.833488553867</v>
      </c>
      <c r="Y9">
        <v>101.48410158164999</v>
      </c>
      <c r="Z9">
        <v>102.39353974445601</v>
      </c>
      <c r="AA9">
        <v>101.092371762829</v>
      </c>
      <c r="AB9">
        <v>100.552238070529</v>
      </c>
      <c r="AC9">
        <v>100.074464900368</v>
      </c>
      <c r="AD9">
        <v>99.449920675448197</v>
      </c>
      <c r="AE9">
        <v>100</v>
      </c>
    </row>
    <row r="10" spans="1:32" x14ac:dyDescent="0.3">
      <c r="A10" t="s">
        <v>74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74</v>
      </c>
      <c r="B11" t="s">
        <v>218</v>
      </c>
      <c r="C11" t="s">
        <v>200</v>
      </c>
      <c r="D11" t="s">
        <v>219</v>
      </c>
      <c r="E11" t="s">
        <v>201</v>
      </c>
      <c r="F11">
        <v>221.10015281374399</v>
      </c>
      <c r="G11">
        <v>222.16706459267201</v>
      </c>
      <c r="H11">
        <v>212.58882926160001</v>
      </c>
      <c r="I11">
        <v>203.12001046036201</v>
      </c>
      <c r="J11">
        <v>192.693321892049</v>
      </c>
      <c r="K11">
        <v>192.30268411741201</v>
      </c>
      <c r="L11">
        <v>194.59884301176001</v>
      </c>
      <c r="M11">
        <v>184.29510906174801</v>
      </c>
      <c r="N11">
        <v>184.09323645333899</v>
      </c>
      <c r="O11">
        <v>178.20515010763401</v>
      </c>
      <c r="P11">
        <v>171.53681355693101</v>
      </c>
      <c r="Q11">
        <v>158.47819220072299</v>
      </c>
      <c r="R11">
        <v>147.78868412130299</v>
      </c>
      <c r="S11">
        <v>136.726057158815</v>
      </c>
      <c r="T11">
        <v>131.45338683322601</v>
      </c>
      <c r="U11">
        <v>122.868155965911</v>
      </c>
      <c r="V11">
        <v>114.202953677449</v>
      </c>
      <c r="W11">
        <v>103.367352794404</v>
      </c>
      <c r="X11">
        <v>100.833488553867</v>
      </c>
      <c r="Y11">
        <v>101.48410158164999</v>
      </c>
      <c r="Z11">
        <v>102.39353974445601</v>
      </c>
      <c r="AA11">
        <v>101.092371762829</v>
      </c>
      <c r="AB11">
        <v>100.552238070529</v>
      </c>
      <c r="AC11">
        <v>100.074464900368</v>
      </c>
      <c r="AD11">
        <v>99.449920675448197</v>
      </c>
      <c r="AE11">
        <v>100</v>
      </c>
    </row>
    <row r="12" spans="1:32" x14ac:dyDescent="0.3">
      <c r="A12" t="s">
        <v>74</v>
      </c>
      <c r="B12" t="s">
        <v>220</v>
      </c>
      <c r="C12" t="s">
        <v>200</v>
      </c>
      <c r="D12" t="s">
        <v>221</v>
      </c>
      <c r="E12" t="s">
        <v>201</v>
      </c>
      <c r="F12">
        <v>221.10015281374501</v>
      </c>
      <c r="G12">
        <v>222.16706459267101</v>
      </c>
      <c r="H12">
        <v>212.58882926160001</v>
      </c>
      <c r="I12">
        <v>203.12001046036201</v>
      </c>
      <c r="J12">
        <v>192.693321892049</v>
      </c>
      <c r="K12">
        <v>192.30268411741201</v>
      </c>
      <c r="L12">
        <v>194.59884301176001</v>
      </c>
      <c r="M12">
        <v>184.29510906174801</v>
      </c>
      <c r="N12">
        <v>184.09323645333899</v>
      </c>
      <c r="O12">
        <v>178.20515010763401</v>
      </c>
      <c r="P12">
        <v>171.53681355693101</v>
      </c>
      <c r="Q12">
        <v>158.47819220072299</v>
      </c>
      <c r="R12">
        <v>147.78868412130299</v>
      </c>
      <c r="S12">
        <v>136.726057158815</v>
      </c>
      <c r="T12">
        <v>131.45338683322601</v>
      </c>
      <c r="U12">
        <v>122.868155965911</v>
      </c>
      <c r="V12">
        <v>114.202953677449</v>
      </c>
      <c r="W12">
        <v>103.367352794404</v>
      </c>
      <c r="X12">
        <v>100.833488553867</v>
      </c>
      <c r="Y12">
        <v>101.48410158164999</v>
      </c>
      <c r="Z12">
        <v>102.39353974445601</v>
      </c>
      <c r="AA12">
        <v>101.092371762829</v>
      </c>
      <c r="AB12">
        <v>100.552238070529</v>
      </c>
      <c r="AC12">
        <v>100.074464900368</v>
      </c>
      <c r="AD12">
        <v>99.449920675448197</v>
      </c>
      <c r="AE12">
        <v>100</v>
      </c>
    </row>
    <row r="13" spans="1:32" x14ac:dyDescent="0.3">
      <c r="A13" t="s">
        <v>74</v>
      </c>
      <c r="B13" t="s">
        <v>222</v>
      </c>
      <c r="C13" t="s">
        <v>200</v>
      </c>
      <c r="D13" t="s">
        <v>223</v>
      </c>
      <c r="E13" t="s">
        <v>201</v>
      </c>
      <c r="F13">
        <v>221.10015281374399</v>
      </c>
      <c r="G13">
        <v>222.16706459267101</v>
      </c>
      <c r="H13">
        <v>212.58882926160001</v>
      </c>
      <c r="I13">
        <v>203.12001046036301</v>
      </c>
      <c r="J13">
        <v>192.693321892049</v>
      </c>
      <c r="K13">
        <v>192.30268411741201</v>
      </c>
      <c r="L13">
        <v>194.59884301176001</v>
      </c>
      <c r="M13">
        <v>184.29510906174801</v>
      </c>
      <c r="N13">
        <v>184.09323645333899</v>
      </c>
      <c r="O13">
        <v>178.20515010763401</v>
      </c>
      <c r="P13">
        <v>171.53681355693101</v>
      </c>
      <c r="Q13">
        <v>158.47819220072299</v>
      </c>
      <c r="R13">
        <v>147.78868412130299</v>
      </c>
      <c r="S13">
        <v>136.726057158815</v>
      </c>
      <c r="T13">
        <v>131.45338683322601</v>
      </c>
      <c r="U13">
        <v>122.868155965911</v>
      </c>
      <c r="V13">
        <v>114.202953677449</v>
      </c>
      <c r="W13">
        <v>103.367352794404</v>
      </c>
      <c r="X13">
        <v>100.833488553867</v>
      </c>
      <c r="Y13">
        <v>101.48410158164999</v>
      </c>
      <c r="Z13">
        <v>102.39353974445601</v>
      </c>
      <c r="AA13">
        <v>101.092371762829</v>
      </c>
      <c r="AB13">
        <v>100.552238070529</v>
      </c>
      <c r="AC13">
        <v>100.074464900368</v>
      </c>
      <c r="AD13">
        <v>99.449920675448197</v>
      </c>
      <c r="AE13">
        <v>100</v>
      </c>
    </row>
    <row r="14" spans="1:32" x14ac:dyDescent="0.3">
      <c r="A14" t="s">
        <v>74</v>
      </c>
      <c r="B14" t="s">
        <v>224</v>
      </c>
      <c r="C14" t="s">
        <v>200</v>
      </c>
      <c r="D14" t="s">
        <v>225</v>
      </c>
      <c r="E14" t="s">
        <v>201</v>
      </c>
      <c r="F14">
        <v>221.10015281374399</v>
      </c>
      <c r="G14">
        <v>222.16706459267201</v>
      </c>
      <c r="H14">
        <v>212.58882926160001</v>
      </c>
      <c r="I14">
        <v>203.12001046036201</v>
      </c>
      <c r="J14">
        <v>192.693321892049</v>
      </c>
      <c r="K14">
        <v>192.30268411741201</v>
      </c>
      <c r="L14">
        <v>194.59884301176001</v>
      </c>
      <c r="M14">
        <v>184.29510906174801</v>
      </c>
      <c r="N14">
        <v>184.09323645333899</v>
      </c>
      <c r="O14">
        <v>178.20515010763401</v>
      </c>
      <c r="P14">
        <v>171.53681355693101</v>
      </c>
      <c r="Q14">
        <v>158.47819220072299</v>
      </c>
      <c r="R14">
        <v>147.78868412130299</v>
      </c>
      <c r="S14">
        <v>136.726057158815</v>
      </c>
      <c r="T14">
        <v>131.45338683322601</v>
      </c>
      <c r="U14">
        <v>122.868155965911</v>
      </c>
      <c r="V14">
        <v>114.202953677449</v>
      </c>
      <c r="W14">
        <v>103.367352794404</v>
      </c>
      <c r="X14">
        <v>100.833488553867</v>
      </c>
      <c r="Y14">
        <v>101.48410158164999</v>
      </c>
      <c r="Z14">
        <v>102.39353974445601</v>
      </c>
      <c r="AA14">
        <v>101.092371762829</v>
      </c>
      <c r="AB14">
        <v>100.552238070529</v>
      </c>
      <c r="AC14">
        <v>100.074464900368</v>
      </c>
      <c r="AD14">
        <v>99.449920675448197</v>
      </c>
      <c r="AE14">
        <v>100</v>
      </c>
    </row>
    <row r="15" spans="1:32" x14ac:dyDescent="0.3">
      <c r="A15" t="s">
        <v>74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74</v>
      </c>
      <c r="B16" t="s">
        <v>228</v>
      </c>
      <c r="C16" t="s">
        <v>200</v>
      </c>
      <c r="D16" t="s">
        <v>229</v>
      </c>
      <c r="E16" t="s">
        <v>201</v>
      </c>
      <c r="F16">
        <v>221.10015281374501</v>
      </c>
      <c r="G16">
        <v>222.16706459267101</v>
      </c>
      <c r="H16">
        <v>212.58882926160001</v>
      </c>
      <c r="I16">
        <v>203.12001046036201</v>
      </c>
      <c r="J16">
        <v>192.693321892049</v>
      </c>
      <c r="K16">
        <v>192.30268411741201</v>
      </c>
      <c r="L16">
        <v>194.59884301176001</v>
      </c>
      <c r="M16">
        <v>184.29510906174801</v>
      </c>
      <c r="N16">
        <v>184.09323645333899</v>
      </c>
      <c r="O16">
        <v>178.20515010763401</v>
      </c>
      <c r="P16">
        <v>171.53681355693101</v>
      </c>
      <c r="Q16">
        <v>158.47819220072299</v>
      </c>
      <c r="R16">
        <v>147.78868412130299</v>
      </c>
      <c r="S16">
        <v>136.726057158815</v>
      </c>
      <c r="T16">
        <v>131.45338683322601</v>
      </c>
      <c r="U16">
        <v>122.868155965911</v>
      </c>
      <c r="V16">
        <v>114.202953677449</v>
      </c>
      <c r="W16">
        <v>103.367352794404</v>
      </c>
      <c r="X16">
        <v>100.833488553867</v>
      </c>
      <c r="Y16">
        <v>101.48410158164999</v>
      </c>
      <c r="Z16">
        <v>102.39353974445601</v>
      </c>
      <c r="AA16">
        <v>101.092371762829</v>
      </c>
      <c r="AB16">
        <v>100.552238070529</v>
      </c>
      <c r="AC16">
        <v>100.074464900368</v>
      </c>
      <c r="AD16">
        <v>99.449920675448197</v>
      </c>
      <c r="AE16">
        <v>100</v>
      </c>
    </row>
    <row r="17" spans="1:31" x14ac:dyDescent="0.3">
      <c r="A17" t="s">
        <v>74</v>
      </c>
      <c r="B17" t="s">
        <v>230</v>
      </c>
      <c r="C17" t="s">
        <v>200</v>
      </c>
      <c r="D17" t="s">
        <v>231</v>
      </c>
      <c r="E17" t="s">
        <v>201</v>
      </c>
      <c r="F17">
        <v>221.10015281374501</v>
      </c>
      <c r="G17">
        <v>222.16706459267201</v>
      </c>
      <c r="H17">
        <v>212.58882926160001</v>
      </c>
      <c r="I17">
        <v>203.12001046036301</v>
      </c>
      <c r="J17">
        <v>192.693321892049</v>
      </c>
      <c r="K17">
        <v>192.30268411741201</v>
      </c>
      <c r="L17">
        <v>194.59884301176101</v>
      </c>
      <c r="M17">
        <v>184.29510906174801</v>
      </c>
      <c r="N17">
        <v>184.09323645334001</v>
      </c>
      <c r="O17">
        <v>178.20515010763501</v>
      </c>
      <c r="P17">
        <v>171.536813556932</v>
      </c>
      <c r="Q17">
        <v>158.47819220072299</v>
      </c>
      <c r="R17">
        <v>147.78868412130299</v>
      </c>
      <c r="S17">
        <v>136.726057158815</v>
      </c>
      <c r="T17">
        <v>131.45338683322601</v>
      </c>
      <c r="U17">
        <v>122.868155965911</v>
      </c>
      <c r="V17">
        <v>114.202953677449</v>
      </c>
      <c r="W17">
        <v>103.36735279440499</v>
      </c>
      <c r="X17">
        <v>100.833488553867</v>
      </c>
      <c r="Y17">
        <v>101.48410158164999</v>
      </c>
      <c r="Z17">
        <v>102.39353974445601</v>
      </c>
      <c r="AA17">
        <v>101.092371762829</v>
      </c>
      <c r="AB17">
        <v>100.552238070529</v>
      </c>
      <c r="AC17">
        <v>100.074464900368</v>
      </c>
      <c r="AD17">
        <v>99.449920675448197</v>
      </c>
      <c r="AE17">
        <v>100</v>
      </c>
    </row>
    <row r="18" spans="1:31" x14ac:dyDescent="0.3">
      <c r="A18" t="s">
        <v>74</v>
      </c>
      <c r="B18" t="s">
        <v>232</v>
      </c>
      <c r="C18" t="s">
        <v>200</v>
      </c>
      <c r="D18" t="s">
        <v>233</v>
      </c>
      <c r="E18" t="s">
        <v>201</v>
      </c>
      <c r="F18">
        <v>221.10015281374399</v>
      </c>
      <c r="G18">
        <v>222.16706459267101</v>
      </c>
      <c r="H18">
        <v>212.58882926160001</v>
      </c>
      <c r="I18">
        <v>203.12001046036201</v>
      </c>
      <c r="J18">
        <v>192.693321892049</v>
      </c>
      <c r="K18">
        <v>192.30268411741201</v>
      </c>
      <c r="L18">
        <v>194.59884301176001</v>
      </c>
      <c r="M18">
        <v>184.29510906174801</v>
      </c>
      <c r="N18">
        <v>184.09323645334001</v>
      </c>
      <c r="O18">
        <v>178.20515010763501</v>
      </c>
      <c r="P18">
        <v>171.536813556932</v>
      </c>
      <c r="Q18">
        <v>158.47819220072299</v>
      </c>
      <c r="R18">
        <v>147.78868412130299</v>
      </c>
      <c r="S18">
        <v>136.726057158815</v>
      </c>
      <c r="T18">
        <v>131.45338683322601</v>
      </c>
      <c r="U18">
        <v>122.868155965911</v>
      </c>
      <c r="V18">
        <v>114.202953677449</v>
      </c>
      <c r="W18">
        <v>103.36735279440499</v>
      </c>
      <c r="X18">
        <v>100.833488553867</v>
      </c>
      <c r="Y18">
        <v>101.48410158164999</v>
      </c>
      <c r="Z18">
        <v>102.39353974445601</v>
      </c>
      <c r="AA18">
        <v>101.092371762829</v>
      </c>
      <c r="AB18">
        <v>100.552238070529</v>
      </c>
      <c r="AC18">
        <v>100.074464900368</v>
      </c>
      <c r="AD18">
        <v>99.449920675448197</v>
      </c>
      <c r="AE18">
        <v>100</v>
      </c>
    </row>
    <row r="19" spans="1:31" x14ac:dyDescent="0.3">
      <c r="A19" t="s">
        <v>74</v>
      </c>
      <c r="B19" t="s">
        <v>234</v>
      </c>
      <c r="C19" t="s">
        <v>200</v>
      </c>
      <c r="D19" t="s">
        <v>235</v>
      </c>
      <c r="E19" t="s">
        <v>201</v>
      </c>
      <c r="F19">
        <v>221.10015281374399</v>
      </c>
      <c r="G19">
        <v>222.16706459267101</v>
      </c>
      <c r="H19">
        <v>212.58882926160001</v>
      </c>
      <c r="I19">
        <v>203.12001046036201</v>
      </c>
      <c r="J19">
        <v>192.693321892049</v>
      </c>
      <c r="K19">
        <v>192.30268411741201</v>
      </c>
      <c r="L19">
        <v>194.59884301176001</v>
      </c>
      <c r="M19">
        <v>184.29510906174801</v>
      </c>
      <c r="N19">
        <v>184.09323645333899</v>
      </c>
      <c r="O19">
        <v>178.20515010763401</v>
      </c>
      <c r="P19">
        <v>171.53681355693101</v>
      </c>
      <c r="Q19">
        <v>158.47819220072299</v>
      </c>
      <c r="R19">
        <v>147.78868412130299</v>
      </c>
      <c r="S19">
        <v>136.726057158815</v>
      </c>
      <c r="T19">
        <v>131.45338683322601</v>
      </c>
      <c r="U19">
        <v>122.868155965911</v>
      </c>
      <c r="V19">
        <v>114.202953677449</v>
      </c>
      <c r="W19">
        <v>103.367352794404</v>
      </c>
      <c r="X19">
        <v>100.833488553867</v>
      </c>
      <c r="Y19">
        <v>101.48410158164999</v>
      </c>
      <c r="Z19">
        <v>102.39353974445601</v>
      </c>
      <c r="AA19">
        <v>101.092371762829</v>
      </c>
      <c r="AB19">
        <v>100.552238070529</v>
      </c>
      <c r="AC19">
        <v>100.074464900368</v>
      </c>
      <c r="AD19">
        <v>99.449920675448197</v>
      </c>
      <c r="AE19">
        <v>100</v>
      </c>
    </row>
    <row r="20" spans="1:31" x14ac:dyDescent="0.3">
      <c r="A20" t="s">
        <v>74</v>
      </c>
      <c r="B20" t="s">
        <v>236</v>
      </c>
      <c r="C20" t="s">
        <v>200</v>
      </c>
      <c r="D20" t="s">
        <v>237</v>
      </c>
      <c r="E20" t="s">
        <v>201</v>
      </c>
      <c r="F20">
        <v>221.10015281374399</v>
      </c>
      <c r="G20">
        <v>222.16706459267201</v>
      </c>
      <c r="H20">
        <v>212.58882926160001</v>
      </c>
      <c r="I20">
        <v>203.12001046036201</v>
      </c>
      <c r="J20">
        <v>192.693321892049</v>
      </c>
      <c r="K20">
        <v>192.30268411741201</v>
      </c>
      <c r="L20">
        <v>194.59884301176001</v>
      </c>
      <c r="M20">
        <v>184.29510906174801</v>
      </c>
      <c r="N20">
        <v>184.09323645334001</v>
      </c>
      <c r="O20">
        <v>178.20515010763401</v>
      </c>
      <c r="P20">
        <v>171.53681355693101</v>
      </c>
      <c r="Q20">
        <v>158.47819220072299</v>
      </c>
      <c r="R20">
        <v>147.78868412130299</v>
      </c>
      <c r="S20">
        <v>136.726057158815</v>
      </c>
      <c r="T20">
        <v>131.45338683322601</v>
      </c>
      <c r="U20">
        <v>122.868155965911</v>
      </c>
      <c r="V20">
        <v>114.202953677449</v>
      </c>
      <c r="W20">
        <v>103.367352794404</v>
      </c>
      <c r="X20">
        <v>100.833488553867</v>
      </c>
      <c r="Y20">
        <v>101.48410158164999</v>
      </c>
      <c r="Z20">
        <v>102.39353974445601</v>
      </c>
      <c r="AA20">
        <v>101.092371762829</v>
      </c>
      <c r="AB20">
        <v>100.552238070529</v>
      </c>
      <c r="AC20">
        <v>100.074464900368</v>
      </c>
      <c r="AD20">
        <v>99.449920675448197</v>
      </c>
      <c r="AE20">
        <v>100</v>
      </c>
    </row>
    <row r="21" spans="1:31" x14ac:dyDescent="0.3">
      <c r="A21" t="s">
        <v>74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74</v>
      </c>
      <c r="B22" t="s">
        <v>240</v>
      </c>
      <c r="C22" t="s">
        <v>200</v>
      </c>
      <c r="D22" t="s">
        <v>241</v>
      </c>
      <c r="E22" t="s">
        <v>201</v>
      </c>
      <c r="F22">
        <v>221.10015281374501</v>
      </c>
      <c r="G22">
        <v>222.16706459267201</v>
      </c>
      <c r="H22">
        <v>212.58882926160001</v>
      </c>
      <c r="I22">
        <v>203.12001046036301</v>
      </c>
      <c r="J22">
        <v>192.693321892049</v>
      </c>
      <c r="K22">
        <v>192.30268411741301</v>
      </c>
      <c r="L22">
        <v>194.59884301176001</v>
      </c>
      <c r="M22">
        <v>184.29510906174801</v>
      </c>
      <c r="N22">
        <v>184.09323645334001</v>
      </c>
      <c r="O22">
        <v>178.20515010763501</v>
      </c>
      <c r="P22">
        <v>171.536813556932</v>
      </c>
      <c r="Q22">
        <v>158.47819220072299</v>
      </c>
      <c r="R22">
        <v>147.78868412130399</v>
      </c>
      <c r="S22">
        <v>136.726057158815</v>
      </c>
      <c r="T22">
        <v>131.453386833227</v>
      </c>
      <c r="U22">
        <v>122.868155965911</v>
      </c>
      <c r="V22">
        <v>114.202953677449</v>
      </c>
      <c r="W22">
        <v>103.36735279440499</v>
      </c>
      <c r="X22">
        <v>100.83348855386799</v>
      </c>
      <c r="Y22">
        <v>101.48410158164999</v>
      </c>
      <c r="Z22">
        <v>102.39353974445601</v>
      </c>
      <c r="AA22">
        <v>101.092371762829</v>
      </c>
      <c r="AB22">
        <v>100.552238070529</v>
      </c>
      <c r="AC22">
        <v>100.074464900368</v>
      </c>
      <c r="AD22">
        <v>99.449920675448197</v>
      </c>
      <c r="AE22">
        <v>100</v>
      </c>
    </row>
    <row r="23" spans="1:31" x14ac:dyDescent="0.3">
      <c r="A23" t="s">
        <v>74</v>
      </c>
      <c r="B23" t="s">
        <v>242</v>
      </c>
      <c r="C23" t="s">
        <v>200</v>
      </c>
      <c r="D23" t="s">
        <v>243</v>
      </c>
      <c r="E23" t="s">
        <v>201</v>
      </c>
      <c r="F23">
        <v>221.10015281374501</v>
      </c>
      <c r="G23">
        <v>222.16706459267101</v>
      </c>
      <c r="H23">
        <v>212.58882926160001</v>
      </c>
      <c r="I23">
        <v>203.12001046036201</v>
      </c>
      <c r="J23">
        <v>192.693321892049</v>
      </c>
      <c r="K23">
        <v>192.30268411741201</v>
      </c>
      <c r="L23">
        <v>194.59884301176001</v>
      </c>
      <c r="M23">
        <v>184.29510906174801</v>
      </c>
      <c r="N23">
        <v>184.09323645333899</v>
      </c>
      <c r="O23">
        <v>178.20515010763401</v>
      </c>
      <c r="P23">
        <v>171.53681355693101</v>
      </c>
      <c r="Q23">
        <v>158.47819220072299</v>
      </c>
      <c r="R23">
        <v>147.78868412130299</v>
      </c>
      <c r="S23">
        <v>136.726057158815</v>
      </c>
      <c r="T23">
        <v>131.45338683322601</v>
      </c>
      <c r="U23">
        <v>122.868155965911</v>
      </c>
      <c r="V23">
        <v>114.202953677449</v>
      </c>
      <c r="W23">
        <v>103.367352794404</v>
      </c>
      <c r="X23">
        <v>100.833488553867</v>
      </c>
      <c r="Y23">
        <v>101.48410158164999</v>
      </c>
      <c r="Z23">
        <v>102.39353974445601</v>
      </c>
      <c r="AA23">
        <v>101.092371762829</v>
      </c>
      <c r="AB23">
        <v>100.552238070529</v>
      </c>
      <c r="AC23">
        <v>100.074464900368</v>
      </c>
      <c r="AD23">
        <v>99.449920675448197</v>
      </c>
      <c r="AE23">
        <v>100</v>
      </c>
    </row>
    <row r="24" spans="1:31" x14ac:dyDescent="0.3">
      <c r="A24" t="s">
        <v>74</v>
      </c>
      <c r="B24" t="s">
        <v>244</v>
      </c>
      <c r="C24" t="s">
        <v>200</v>
      </c>
      <c r="D24" t="s">
        <v>245</v>
      </c>
      <c r="E24" t="s">
        <v>201</v>
      </c>
      <c r="F24">
        <v>221.10015281374399</v>
      </c>
      <c r="G24">
        <v>222.16706459267101</v>
      </c>
      <c r="H24">
        <v>212.58882926160001</v>
      </c>
      <c r="I24">
        <v>203.12001046036201</v>
      </c>
      <c r="J24">
        <v>192.693321892049</v>
      </c>
      <c r="K24">
        <v>192.30268411741201</v>
      </c>
      <c r="L24">
        <v>194.59884301176001</v>
      </c>
      <c r="M24">
        <v>184.29510906174801</v>
      </c>
      <c r="N24">
        <v>184.09323645333899</v>
      </c>
      <c r="O24">
        <v>178.20515010763401</v>
      </c>
      <c r="P24">
        <v>171.53681355693101</v>
      </c>
      <c r="Q24">
        <v>158.47819220072299</v>
      </c>
      <c r="R24">
        <v>147.78868412130299</v>
      </c>
      <c r="S24">
        <v>136.726057158815</v>
      </c>
      <c r="T24">
        <v>131.45338683322601</v>
      </c>
      <c r="U24">
        <v>122.868155965911</v>
      </c>
      <c r="V24">
        <v>114.202953677449</v>
      </c>
      <c r="W24">
        <v>103.367352794404</v>
      </c>
      <c r="X24">
        <v>100.833488553867</v>
      </c>
      <c r="Y24">
        <v>101.48410158164999</v>
      </c>
      <c r="Z24">
        <v>102.39353974445601</v>
      </c>
      <c r="AA24">
        <v>101.092371762829</v>
      </c>
      <c r="AB24">
        <v>100.552238070529</v>
      </c>
      <c r="AC24">
        <v>100.074464900368</v>
      </c>
      <c r="AD24">
        <v>99.449920675448197</v>
      </c>
      <c r="AE24">
        <v>100</v>
      </c>
    </row>
    <row r="25" spans="1:31" x14ac:dyDescent="0.3">
      <c r="A25" t="s">
        <v>74</v>
      </c>
      <c r="B25" t="s">
        <v>246</v>
      </c>
      <c r="C25" t="s">
        <v>200</v>
      </c>
      <c r="D25" t="s">
        <v>247</v>
      </c>
      <c r="E25" t="s">
        <v>201</v>
      </c>
      <c r="F25">
        <v>221.10015281374501</v>
      </c>
      <c r="G25">
        <v>222.16706459267201</v>
      </c>
      <c r="H25">
        <v>212.58882926160001</v>
      </c>
      <c r="I25">
        <v>203.12001046036201</v>
      </c>
      <c r="J25">
        <v>192.693321892049</v>
      </c>
      <c r="K25">
        <v>192.30268411741201</v>
      </c>
      <c r="L25">
        <v>194.59884301176001</v>
      </c>
      <c r="M25">
        <v>184.29510906174801</v>
      </c>
      <c r="N25">
        <v>184.09323645333899</v>
      </c>
      <c r="O25">
        <v>178.20515010763401</v>
      </c>
      <c r="P25">
        <v>171.53681355693101</v>
      </c>
      <c r="Q25">
        <v>158.47819220072299</v>
      </c>
      <c r="R25">
        <v>147.78868412130299</v>
      </c>
      <c r="S25">
        <v>136.726057158815</v>
      </c>
      <c r="T25">
        <v>131.45338683322601</v>
      </c>
      <c r="U25">
        <v>122.868155965911</v>
      </c>
      <c r="V25">
        <v>114.202953677449</v>
      </c>
      <c r="W25">
        <v>103.36735279440499</v>
      </c>
      <c r="X25">
        <v>100.833488553867</v>
      </c>
      <c r="Y25">
        <v>101.48410158164999</v>
      </c>
      <c r="Z25">
        <v>102.39353974445601</v>
      </c>
      <c r="AA25">
        <v>101.092371762829</v>
      </c>
      <c r="AB25">
        <v>100.552238070529</v>
      </c>
      <c r="AC25">
        <v>100.074464900368</v>
      </c>
      <c r="AD25">
        <v>99.449920675448197</v>
      </c>
      <c r="AE25">
        <v>100</v>
      </c>
    </row>
    <row r="26" spans="1:31" x14ac:dyDescent="0.3">
      <c r="A26" t="s">
        <v>74</v>
      </c>
      <c r="B26" t="s">
        <v>248</v>
      </c>
      <c r="C26" t="s">
        <v>200</v>
      </c>
      <c r="D26" t="s">
        <v>249</v>
      </c>
      <c r="E26" t="s">
        <v>201</v>
      </c>
      <c r="F26">
        <v>221.10015281374399</v>
      </c>
      <c r="G26">
        <v>222.16706459267101</v>
      </c>
      <c r="H26">
        <v>212.58882926160001</v>
      </c>
      <c r="I26">
        <v>203.12001046036201</v>
      </c>
      <c r="J26">
        <v>192.693321892049</v>
      </c>
      <c r="K26">
        <v>192.30268411741201</v>
      </c>
      <c r="L26">
        <v>194.59884301176001</v>
      </c>
      <c r="M26">
        <v>184.29510906174801</v>
      </c>
      <c r="N26">
        <v>184.09323645333899</v>
      </c>
      <c r="O26">
        <v>178.20515010763401</v>
      </c>
      <c r="P26">
        <v>171.53681355693101</v>
      </c>
      <c r="Q26">
        <v>158.47819220072299</v>
      </c>
      <c r="R26">
        <v>147.78868412130299</v>
      </c>
      <c r="S26">
        <v>136.726057158815</v>
      </c>
      <c r="T26">
        <v>131.45338683322601</v>
      </c>
      <c r="U26">
        <v>122.868155965911</v>
      </c>
      <c r="V26">
        <v>114.202953677449</v>
      </c>
      <c r="W26">
        <v>103.367352794404</v>
      </c>
      <c r="X26">
        <v>100.833488553867</v>
      </c>
      <c r="Y26">
        <v>101.48410158164999</v>
      </c>
      <c r="Z26">
        <v>102.39353974445601</v>
      </c>
      <c r="AA26">
        <v>101.092371762829</v>
      </c>
      <c r="AB26">
        <v>100.552238070529</v>
      </c>
      <c r="AC26">
        <v>100.074464900368</v>
      </c>
      <c r="AD26">
        <v>99.449920675448197</v>
      </c>
      <c r="AE26">
        <v>100</v>
      </c>
    </row>
    <row r="27" spans="1:31" x14ac:dyDescent="0.3">
      <c r="A27" t="s">
        <v>74</v>
      </c>
      <c r="B27" t="s">
        <v>250</v>
      </c>
      <c r="C27" t="s">
        <v>200</v>
      </c>
      <c r="D27" t="s">
        <v>251</v>
      </c>
      <c r="E27" t="s">
        <v>201</v>
      </c>
      <c r="F27">
        <v>221.10015281374501</v>
      </c>
      <c r="G27">
        <v>222.16706459267101</v>
      </c>
      <c r="H27">
        <v>212.58882926160001</v>
      </c>
      <c r="I27">
        <v>203.12001046036201</v>
      </c>
      <c r="J27">
        <v>192.693321892049</v>
      </c>
      <c r="K27">
        <v>192.30268411741201</v>
      </c>
      <c r="L27">
        <v>194.59884301176001</v>
      </c>
      <c r="M27">
        <v>184.29510906174801</v>
      </c>
      <c r="N27">
        <v>184.09323645333899</v>
      </c>
      <c r="O27">
        <v>178.20515010763401</v>
      </c>
      <c r="P27">
        <v>171.53681355693101</v>
      </c>
      <c r="Q27">
        <v>158.47819220072299</v>
      </c>
      <c r="R27">
        <v>147.78868412130299</v>
      </c>
      <c r="S27">
        <v>136.726057158815</v>
      </c>
      <c r="T27">
        <v>131.45338683322601</v>
      </c>
      <c r="U27">
        <v>122.868155965911</v>
      </c>
      <c r="V27">
        <v>114.202953677449</v>
      </c>
      <c r="W27">
        <v>103.367352794404</v>
      </c>
      <c r="X27">
        <v>100.833488553867</v>
      </c>
      <c r="Y27">
        <v>101.48410158164999</v>
      </c>
      <c r="Z27">
        <v>102.39353974445601</v>
      </c>
      <c r="AA27">
        <v>101.092371762829</v>
      </c>
      <c r="AB27">
        <v>100.552238070529</v>
      </c>
      <c r="AC27">
        <v>100.074464900368</v>
      </c>
      <c r="AD27">
        <v>99.449920675448197</v>
      </c>
      <c r="AE27">
        <v>100</v>
      </c>
    </row>
    <row r="28" spans="1:31" x14ac:dyDescent="0.3">
      <c r="A28" t="s">
        <v>74</v>
      </c>
      <c r="B28" t="s">
        <v>252</v>
      </c>
      <c r="C28" t="s">
        <v>200</v>
      </c>
      <c r="D28" t="s">
        <v>253</v>
      </c>
      <c r="E28" t="s">
        <v>201</v>
      </c>
      <c r="F28">
        <v>221.10015281374501</v>
      </c>
      <c r="G28">
        <v>222.16706459267201</v>
      </c>
      <c r="H28">
        <v>212.58882926160101</v>
      </c>
      <c r="I28">
        <v>203.12001046036301</v>
      </c>
      <c r="J28">
        <v>192.693321892049</v>
      </c>
      <c r="K28">
        <v>192.30268411741301</v>
      </c>
      <c r="L28">
        <v>194.59884301176101</v>
      </c>
      <c r="M28">
        <v>184.29510906174801</v>
      </c>
      <c r="N28">
        <v>184.09323645334001</v>
      </c>
      <c r="O28">
        <v>178.20515010763501</v>
      </c>
      <c r="P28">
        <v>171.536813556932</v>
      </c>
      <c r="Q28">
        <v>158.47819220072299</v>
      </c>
      <c r="R28">
        <v>147.78868412130399</v>
      </c>
      <c r="S28">
        <v>136.726057158815</v>
      </c>
      <c r="T28">
        <v>131.453386833227</v>
      </c>
      <c r="U28">
        <v>122.868155965911</v>
      </c>
      <c r="V28">
        <v>114.202953677449</v>
      </c>
      <c r="W28">
        <v>103.36735279440499</v>
      </c>
      <c r="X28">
        <v>100.83348855386799</v>
      </c>
      <c r="Y28">
        <v>101.48410158164999</v>
      </c>
      <c r="Z28">
        <v>102.39353974445601</v>
      </c>
      <c r="AA28">
        <v>101.092371762829</v>
      </c>
      <c r="AB28">
        <v>100.552238070529</v>
      </c>
      <c r="AC28">
        <v>100.074464900368</v>
      </c>
      <c r="AD28">
        <v>99.449920675448297</v>
      </c>
      <c r="AE28">
        <v>100</v>
      </c>
    </row>
    <row r="29" spans="1:31" x14ac:dyDescent="0.3">
      <c r="A29" t="s">
        <v>74</v>
      </c>
      <c r="B29" t="s">
        <v>254</v>
      </c>
      <c r="C29" t="s">
        <v>200</v>
      </c>
      <c r="D29" t="s">
        <v>255</v>
      </c>
      <c r="E29" t="s">
        <v>201</v>
      </c>
      <c r="F29">
        <v>221.10015281374501</v>
      </c>
      <c r="G29">
        <v>222.16706459267201</v>
      </c>
      <c r="H29">
        <v>212.58882926160001</v>
      </c>
      <c r="I29">
        <v>203.12001046036301</v>
      </c>
      <c r="J29">
        <v>192.693321892049</v>
      </c>
      <c r="K29">
        <v>192.30268411741201</v>
      </c>
      <c r="L29">
        <v>194.59884301176001</v>
      </c>
      <c r="M29">
        <v>184.29510906174801</v>
      </c>
      <c r="N29">
        <v>184.09323645334001</v>
      </c>
      <c r="O29">
        <v>178.20515010763401</v>
      </c>
      <c r="P29">
        <v>171.536813556932</v>
      </c>
      <c r="Q29">
        <v>158.47819220072299</v>
      </c>
      <c r="R29">
        <v>147.78868412130299</v>
      </c>
      <c r="S29">
        <v>136.726057158815</v>
      </c>
      <c r="T29">
        <v>131.45338683322601</v>
      </c>
      <c r="U29">
        <v>122.868155965911</v>
      </c>
      <c r="V29">
        <v>114.202953677449</v>
      </c>
      <c r="W29">
        <v>103.36735279440499</v>
      </c>
      <c r="X29">
        <v>100.83348855386799</v>
      </c>
      <c r="Y29">
        <v>101.48410158164999</v>
      </c>
      <c r="Z29">
        <v>102.39353974445601</v>
      </c>
      <c r="AA29">
        <v>101.092371762829</v>
      </c>
      <c r="AB29">
        <v>100.552238070529</v>
      </c>
      <c r="AC29">
        <v>100.074464900368</v>
      </c>
      <c r="AD29">
        <v>99.449920675448197</v>
      </c>
      <c r="AE29">
        <v>100</v>
      </c>
    </row>
    <row r="30" spans="1:31" x14ac:dyDescent="0.3">
      <c r="A30" t="s">
        <v>74</v>
      </c>
      <c r="B30" t="s">
        <v>256</v>
      </c>
      <c r="C30" t="s">
        <v>200</v>
      </c>
      <c r="D30" t="s">
        <v>257</v>
      </c>
      <c r="E30" t="s">
        <v>201</v>
      </c>
      <c r="F30">
        <v>221.10015281374399</v>
      </c>
      <c r="G30">
        <v>222.16706459267101</v>
      </c>
      <c r="H30">
        <v>212.58882926160001</v>
      </c>
      <c r="I30">
        <v>203.12001046036201</v>
      </c>
      <c r="J30">
        <v>192.693321892049</v>
      </c>
      <c r="K30">
        <v>192.30268411741201</v>
      </c>
      <c r="L30">
        <v>194.59884301176001</v>
      </c>
      <c r="M30">
        <v>184.29510906174801</v>
      </c>
      <c r="N30">
        <v>184.09323645333899</v>
      </c>
      <c r="O30">
        <v>178.20515010763401</v>
      </c>
      <c r="P30">
        <v>171.53681355693101</v>
      </c>
      <c r="Q30">
        <v>158.47819220072299</v>
      </c>
      <c r="R30">
        <v>147.78868412130299</v>
      </c>
      <c r="S30">
        <v>136.726057158815</v>
      </c>
      <c r="T30">
        <v>131.45338683322601</v>
      </c>
      <c r="U30">
        <v>122.868155965911</v>
      </c>
      <c r="V30">
        <v>114.202953677449</v>
      </c>
      <c r="W30">
        <v>103.367352794404</v>
      </c>
      <c r="X30">
        <v>100.833488553867</v>
      </c>
      <c r="Y30">
        <v>101.48410158164999</v>
      </c>
      <c r="Z30">
        <v>102.39353974445601</v>
      </c>
      <c r="AA30">
        <v>101.092371762829</v>
      </c>
      <c r="AB30">
        <v>100.552238070529</v>
      </c>
      <c r="AC30">
        <v>100.074464900368</v>
      </c>
      <c r="AD30">
        <v>99.449920675448197</v>
      </c>
      <c r="AE30">
        <v>100</v>
      </c>
    </row>
    <row r="31" spans="1:31" x14ac:dyDescent="0.3">
      <c r="A31" t="s">
        <v>74</v>
      </c>
      <c r="B31" t="s">
        <v>258</v>
      </c>
      <c r="C31" t="s">
        <v>200</v>
      </c>
      <c r="D31" t="s">
        <v>259</v>
      </c>
      <c r="E31" t="s">
        <v>201</v>
      </c>
      <c r="F31">
        <v>221.10015281374399</v>
      </c>
      <c r="G31">
        <v>222.16706459267101</v>
      </c>
      <c r="H31">
        <v>212.58882926160001</v>
      </c>
      <c r="I31">
        <v>203.12001046036201</v>
      </c>
      <c r="J31">
        <v>192.693321892049</v>
      </c>
      <c r="K31">
        <v>192.30268411741201</v>
      </c>
      <c r="L31">
        <v>194.59884301176001</v>
      </c>
      <c r="M31">
        <v>184.29510906174801</v>
      </c>
      <c r="N31">
        <v>184.09323645333899</v>
      </c>
      <c r="O31">
        <v>178.20515010763401</v>
      </c>
      <c r="P31">
        <v>171.53681355693101</v>
      </c>
      <c r="Q31">
        <v>158.47819220072299</v>
      </c>
      <c r="R31">
        <v>147.78868412130299</v>
      </c>
      <c r="S31">
        <v>136.726057158815</v>
      </c>
      <c r="T31">
        <v>131.45338683322601</v>
      </c>
      <c r="U31">
        <v>122.868155965911</v>
      </c>
      <c r="V31">
        <v>114.202953677449</v>
      </c>
      <c r="W31">
        <v>103.367352794404</v>
      </c>
      <c r="X31">
        <v>100.833488553867</v>
      </c>
      <c r="Y31">
        <v>101.48410158164999</v>
      </c>
      <c r="Z31">
        <v>102.39353974445601</v>
      </c>
      <c r="AA31">
        <v>101.092371762829</v>
      </c>
      <c r="AB31">
        <v>100.552238070529</v>
      </c>
      <c r="AC31">
        <v>100.074464900368</v>
      </c>
      <c r="AD31">
        <v>99.449920675448197</v>
      </c>
      <c r="AE31">
        <v>100</v>
      </c>
    </row>
    <row r="32" spans="1:31" x14ac:dyDescent="0.3">
      <c r="A32" t="s">
        <v>74</v>
      </c>
      <c r="B32" t="s">
        <v>260</v>
      </c>
      <c r="C32" t="s">
        <v>200</v>
      </c>
      <c r="D32" t="s">
        <v>261</v>
      </c>
      <c r="E32" t="s">
        <v>201</v>
      </c>
      <c r="F32">
        <v>221.10015281374399</v>
      </c>
      <c r="G32">
        <v>222.16706459267101</v>
      </c>
      <c r="H32">
        <v>212.58882926160001</v>
      </c>
      <c r="I32">
        <v>203.12001046036201</v>
      </c>
      <c r="J32">
        <v>192.693321892049</v>
      </c>
      <c r="K32">
        <v>192.30268411741201</v>
      </c>
      <c r="L32">
        <v>194.59884301176001</v>
      </c>
      <c r="M32">
        <v>184.29510906174801</v>
      </c>
      <c r="N32">
        <v>184.09323645333899</v>
      </c>
      <c r="O32">
        <v>178.20515010763401</v>
      </c>
      <c r="P32">
        <v>171.53681355693101</v>
      </c>
      <c r="Q32">
        <v>158.47819220072299</v>
      </c>
      <c r="R32">
        <v>147.78868412130299</v>
      </c>
      <c r="S32">
        <v>136.726057158815</v>
      </c>
      <c r="T32">
        <v>131.45338683322601</v>
      </c>
      <c r="U32">
        <v>122.868155965911</v>
      </c>
      <c r="V32">
        <v>114.202953677449</v>
      </c>
      <c r="W32">
        <v>103.367352794404</v>
      </c>
      <c r="X32">
        <v>100.833488553867</v>
      </c>
      <c r="Y32">
        <v>101.48410158164999</v>
      </c>
      <c r="Z32">
        <v>102.39353974445601</v>
      </c>
      <c r="AA32">
        <v>101.092371762829</v>
      </c>
      <c r="AB32">
        <v>100.552238070529</v>
      </c>
      <c r="AC32">
        <v>100.074464900368</v>
      </c>
      <c r="AD32">
        <v>99.449920675448197</v>
      </c>
      <c r="AE32">
        <v>100</v>
      </c>
    </row>
    <row r="33" spans="1:31" x14ac:dyDescent="0.3">
      <c r="A33" t="s">
        <v>74</v>
      </c>
      <c r="B33" t="s">
        <v>262</v>
      </c>
      <c r="C33" t="s">
        <v>200</v>
      </c>
      <c r="D33" t="s">
        <v>263</v>
      </c>
      <c r="E33" t="s">
        <v>201</v>
      </c>
      <c r="F33">
        <v>221.10015281374501</v>
      </c>
      <c r="G33">
        <v>222.16706459267101</v>
      </c>
      <c r="H33">
        <v>212.58882926160001</v>
      </c>
      <c r="I33">
        <v>203.12001046036301</v>
      </c>
      <c r="J33">
        <v>192.693321892049</v>
      </c>
      <c r="K33">
        <v>192.30268411741201</v>
      </c>
      <c r="L33">
        <v>194.59884301176001</v>
      </c>
      <c r="M33">
        <v>184.29510906174801</v>
      </c>
      <c r="N33">
        <v>184.09323645333899</v>
      </c>
      <c r="O33">
        <v>178.20515010763401</v>
      </c>
      <c r="P33">
        <v>171.53681355693101</v>
      </c>
      <c r="Q33">
        <v>158.47819220072299</v>
      </c>
      <c r="R33">
        <v>147.78868412130299</v>
      </c>
      <c r="S33">
        <v>136.726057158815</v>
      </c>
      <c r="T33">
        <v>131.45338683322601</v>
      </c>
      <c r="U33">
        <v>122.868155965911</v>
      </c>
      <c r="V33">
        <v>114.202953677449</v>
      </c>
      <c r="W33">
        <v>103.367352794404</v>
      </c>
      <c r="X33">
        <v>100.833488553867</v>
      </c>
      <c r="Y33">
        <v>101.48410158164999</v>
      </c>
      <c r="Z33">
        <v>102.39353974445601</v>
      </c>
      <c r="AA33">
        <v>101.092371762829</v>
      </c>
      <c r="AB33">
        <v>100.552238070529</v>
      </c>
      <c r="AC33">
        <v>100.074464900368</v>
      </c>
      <c r="AD33">
        <v>99.449920675448197</v>
      </c>
      <c r="AE33">
        <v>100</v>
      </c>
    </row>
    <row r="34" spans="1:31" x14ac:dyDescent="0.3">
      <c r="A34" t="s">
        <v>74</v>
      </c>
      <c r="B34" t="s">
        <v>264</v>
      </c>
      <c r="C34" t="s">
        <v>200</v>
      </c>
      <c r="D34" t="s">
        <v>265</v>
      </c>
      <c r="E34" t="s">
        <v>201</v>
      </c>
      <c r="F34">
        <v>221.10015281374501</v>
      </c>
      <c r="G34">
        <v>222.16706459267201</v>
      </c>
      <c r="H34">
        <v>212.58882926160001</v>
      </c>
      <c r="I34">
        <v>203.12001046036301</v>
      </c>
      <c r="J34">
        <v>192.693321892049</v>
      </c>
      <c r="K34">
        <v>192.30268411741301</v>
      </c>
      <c r="L34">
        <v>194.59884301176001</v>
      </c>
      <c r="M34">
        <v>184.29510906174801</v>
      </c>
      <c r="N34">
        <v>184.09323645334001</v>
      </c>
      <c r="O34">
        <v>178.20515010763401</v>
      </c>
      <c r="P34">
        <v>171.536813556932</v>
      </c>
      <c r="Q34">
        <v>158.47819220072299</v>
      </c>
      <c r="R34">
        <v>147.78868412130299</v>
      </c>
      <c r="S34">
        <v>136.726057158815</v>
      </c>
      <c r="T34">
        <v>131.45338683322601</v>
      </c>
      <c r="U34">
        <v>122.868155965911</v>
      </c>
      <c r="V34">
        <v>114.202953677449</v>
      </c>
      <c r="W34">
        <v>103.367352794404</v>
      </c>
      <c r="X34">
        <v>100.833488553867</v>
      </c>
      <c r="Y34">
        <v>101.48410158164999</v>
      </c>
      <c r="Z34">
        <v>102.39353974445601</v>
      </c>
      <c r="AA34">
        <v>101.092371762829</v>
      </c>
      <c r="AB34">
        <v>100.552238070529</v>
      </c>
      <c r="AC34">
        <v>100.074464900368</v>
      </c>
      <c r="AD34">
        <v>99.449920675448197</v>
      </c>
      <c r="AE34">
        <v>100</v>
      </c>
    </row>
    <row r="35" spans="1:31" x14ac:dyDescent="0.3">
      <c r="A35" t="s">
        <v>74</v>
      </c>
      <c r="B35" t="s">
        <v>266</v>
      </c>
      <c r="C35" t="s">
        <v>200</v>
      </c>
      <c r="D35" t="s">
        <v>267</v>
      </c>
      <c r="E35" t="s">
        <v>201</v>
      </c>
      <c r="F35">
        <v>221.10015281374501</v>
      </c>
      <c r="G35">
        <v>222.16706459267201</v>
      </c>
      <c r="H35">
        <v>212.58882926160001</v>
      </c>
      <c r="I35">
        <v>203.12001046036301</v>
      </c>
      <c r="J35">
        <v>192.693321892049</v>
      </c>
      <c r="K35">
        <v>192.30268411741301</v>
      </c>
      <c r="L35">
        <v>194.59884301176101</v>
      </c>
      <c r="M35">
        <v>184.29510906174801</v>
      </c>
      <c r="N35">
        <v>184.09323645333899</v>
      </c>
      <c r="O35">
        <v>178.20515010763401</v>
      </c>
      <c r="P35">
        <v>171.53681355693101</v>
      </c>
      <c r="Q35">
        <v>158.47819220072299</v>
      </c>
      <c r="R35">
        <v>147.78868412130299</v>
      </c>
      <c r="S35">
        <v>136.726057158815</v>
      </c>
      <c r="T35">
        <v>131.45338683322601</v>
      </c>
      <c r="U35">
        <v>122.868155965911</v>
      </c>
      <c r="V35">
        <v>114.202953677449</v>
      </c>
      <c r="W35">
        <v>103.36735279440499</v>
      </c>
      <c r="X35">
        <v>100.833488553867</v>
      </c>
      <c r="Y35">
        <v>101.48410158164999</v>
      </c>
      <c r="Z35">
        <v>102.39353974445601</v>
      </c>
      <c r="AA35">
        <v>101.092371762829</v>
      </c>
      <c r="AB35">
        <v>100.552238070529</v>
      </c>
      <c r="AC35">
        <v>100.074464900368</v>
      </c>
      <c r="AD35">
        <v>99.449920675448197</v>
      </c>
      <c r="AE35">
        <v>100</v>
      </c>
    </row>
    <row r="36" spans="1:31" x14ac:dyDescent="0.3">
      <c r="A36" t="s">
        <v>74</v>
      </c>
      <c r="B36" t="s">
        <v>268</v>
      </c>
      <c r="C36" t="s">
        <v>200</v>
      </c>
      <c r="D36" t="s">
        <v>269</v>
      </c>
      <c r="E36" t="s">
        <v>201</v>
      </c>
      <c r="F36">
        <v>221.10015281374399</v>
      </c>
      <c r="G36">
        <v>222.16706459267101</v>
      </c>
      <c r="H36">
        <v>212.58882926160001</v>
      </c>
      <c r="I36">
        <v>203.12001046036301</v>
      </c>
      <c r="J36">
        <v>192.693321892049</v>
      </c>
      <c r="K36">
        <v>192.30268411741201</v>
      </c>
      <c r="L36">
        <v>194.59884301176001</v>
      </c>
      <c r="M36">
        <v>184.29510906174801</v>
      </c>
      <c r="N36">
        <v>184.09323645333899</v>
      </c>
      <c r="O36">
        <v>178.20515010763401</v>
      </c>
      <c r="P36">
        <v>171.53681355693101</v>
      </c>
      <c r="Q36">
        <v>158.47819220072299</v>
      </c>
      <c r="R36">
        <v>147.78868412130299</v>
      </c>
      <c r="S36">
        <v>136.726057158815</v>
      </c>
      <c r="T36">
        <v>131.45338683322601</v>
      </c>
      <c r="U36">
        <v>122.868155965911</v>
      </c>
      <c r="V36">
        <v>114.202953677449</v>
      </c>
      <c r="W36">
        <v>103.36735279440499</v>
      </c>
      <c r="X36">
        <v>100.83348855386799</v>
      </c>
      <c r="Y36">
        <v>101.48410158164999</v>
      </c>
      <c r="Z36">
        <v>102.39353974445601</v>
      </c>
      <c r="AA36">
        <v>101.092371762829</v>
      </c>
      <c r="AB36">
        <v>100.552238070529</v>
      </c>
      <c r="AC36">
        <v>100.074464900368</v>
      </c>
      <c r="AD36">
        <v>99.449920675448197</v>
      </c>
      <c r="AE36">
        <v>100</v>
      </c>
    </row>
    <row r="37" spans="1:31" x14ac:dyDescent="0.3">
      <c r="A37" t="s">
        <v>74</v>
      </c>
      <c r="B37" t="s">
        <v>270</v>
      </c>
      <c r="C37" t="s">
        <v>200</v>
      </c>
      <c r="D37" t="s">
        <v>271</v>
      </c>
      <c r="E37" t="s">
        <v>201</v>
      </c>
      <c r="F37">
        <v>221.10015281374501</v>
      </c>
      <c r="G37">
        <v>222.16706459267101</v>
      </c>
      <c r="H37">
        <v>212.58882926160001</v>
      </c>
      <c r="I37">
        <v>203.12001046036201</v>
      </c>
      <c r="J37">
        <v>192.693321892049</v>
      </c>
      <c r="K37">
        <v>192.30268411741201</v>
      </c>
      <c r="L37">
        <v>194.59884301176001</v>
      </c>
      <c r="M37">
        <v>184.29510906174801</v>
      </c>
      <c r="N37">
        <v>184.09323645333899</v>
      </c>
      <c r="O37">
        <v>178.20515010763401</v>
      </c>
      <c r="P37">
        <v>171.53681355693101</v>
      </c>
      <c r="Q37">
        <v>158.47819220072299</v>
      </c>
      <c r="R37">
        <v>147.78868412130299</v>
      </c>
      <c r="S37">
        <v>136.726057158815</v>
      </c>
      <c r="T37">
        <v>131.45338683322601</v>
      </c>
      <c r="U37">
        <v>122.868155965911</v>
      </c>
      <c r="V37">
        <v>114.202953677449</v>
      </c>
      <c r="W37">
        <v>103.367352794404</v>
      </c>
      <c r="X37">
        <v>100.833488553867</v>
      </c>
      <c r="Y37">
        <v>101.48410158164999</v>
      </c>
      <c r="Z37">
        <v>102.39353974445601</v>
      </c>
      <c r="AA37">
        <v>101.092371762829</v>
      </c>
      <c r="AB37">
        <v>100.552238070529</v>
      </c>
      <c r="AC37">
        <v>100.074464900368</v>
      </c>
      <c r="AD37">
        <v>99.449920675448197</v>
      </c>
      <c r="AE37">
        <v>100</v>
      </c>
    </row>
    <row r="38" spans="1:31" x14ac:dyDescent="0.3">
      <c r="A38" t="s">
        <v>74</v>
      </c>
      <c r="B38" t="s">
        <v>272</v>
      </c>
      <c r="C38" t="s">
        <v>200</v>
      </c>
      <c r="D38" t="s">
        <v>273</v>
      </c>
      <c r="E38" t="s">
        <v>201</v>
      </c>
      <c r="F38">
        <v>221.10015281374501</v>
      </c>
      <c r="G38">
        <v>222.16706459267101</v>
      </c>
      <c r="H38">
        <v>212.58882926160001</v>
      </c>
      <c r="I38">
        <v>203.12001046036201</v>
      </c>
      <c r="J38">
        <v>192.693321892049</v>
      </c>
      <c r="K38">
        <v>192.30268411741201</v>
      </c>
      <c r="L38">
        <v>194.59884301176001</v>
      </c>
      <c r="M38">
        <v>184.29510906174801</v>
      </c>
      <c r="N38">
        <v>184.09323645333899</v>
      </c>
      <c r="O38">
        <v>178.20515010763401</v>
      </c>
      <c r="P38">
        <v>171.53681355693101</v>
      </c>
      <c r="Q38">
        <v>158.47819220072299</v>
      </c>
      <c r="R38">
        <v>147.78868412130299</v>
      </c>
      <c r="S38">
        <v>136.726057158815</v>
      </c>
      <c r="T38">
        <v>131.45338683322601</v>
      </c>
      <c r="U38">
        <v>122.868155965911</v>
      </c>
      <c r="V38">
        <v>114.202953677449</v>
      </c>
      <c r="W38">
        <v>103.367352794404</v>
      </c>
      <c r="X38">
        <v>100.833488553867</v>
      </c>
      <c r="Y38">
        <v>101.48410158164999</v>
      </c>
      <c r="Z38">
        <v>102.39353974445601</v>
      </c>
      <c r="AA38">
        <v>101.092371762829</v>
      </c>
      <c r="AB38">
        <v>100.552238070529</v>
      </c>
      <c r="AC38">
        <v>100.074464900368</v>
      </c>
      <c r="AD38">
        <v>99.449920675448098</v>
      </c>
      <c r="AE38">
        <v>100</v>
      </c>
    </row>
    <row r="39" spans="1:31" x14ac:dyDescent="0.3">
      <c r="A39" t="s">
        <v>74</v>
      </c>
      <c r="B39" t="s">
        <v>274</v>
      </c>
      <c r="C39" t="s">
        <v>200</v>
      </c>
      <c r="D39" t="s">
        <v>275</v>
      </c>
      <c r="E39" t="s">
        <v>201</v>
      </c>
      <c r="F39">
        <v>221.10015281374399</v>
      </c>
      <c r="G39">
        <v>222.16706459267101</v>
      </c>
      <c r="H39">
        <v>212.58882926160001</v>
      </c>
      <c r="I39">
        <v>203.12001046036201</v>
      </c>
      <c r="J39">
        <v>192.693321892049</v>
      </c>
      <c r="K39">
        <v>192.30268411741201</v>
      </c>
      <c r="L39">
        <v>194.59884301176001</v>
      </c>
      <c r="M39">
        <v>184.29510906174801</v>
      </c>
      <c r="N39">
        <v>184.09323645333899</v>
      </c>
      <c r="O39">
        <v>178.20515010763401</v>
      </c>
      <c r="P39">
        <v>171.53681355693101</v>
      </c>
      <c r="Q39">
        <v>158.47819220072299</v>
      </c>
      <c r="R39">
        <v>147.78868412130299</v>
      </c>
      <c r="S39">
        <v>136.726057158815</v>
      </c>
      <c r="T39">
        <v>131.45338683322601</v>
      </c>
      <c r="U39">
        <v>122.868155965911</v>
      </c>
      <c r="V39">
        <v>114.202953677449</v>
      </c>
      <c r="W39">
        <v>103.367352794404</v>
      </c>
      <c r="X39">
        <v>100.833488553867</v>
      </c>
      <c r="Y39">
        <v>101.48410158164999</v>
      </c>
      <c r="Z39">
        <v>102.39353974445601</v>
      </c>
      <c r="AA39">
        <v>101.092371762829</v>
      </c>
      <c r="AB39">
        <v>100.552238070529</v>
      </c>
      <c r="AC39">
        <v>100.074464900368</v>
      </c>
      <c r="AD39">
        <v>99.449920675448197</v>
      </c>
      <c r="AE39">
        <v>100</v>
      </c>
    </row>
    <row r="40" spans="1:31" x14ac:dyDescent="0.3">
      <c r="A40" t="s">
        <v>74</v>
      </c>
      <c r="B40" t="s">
        <v>276</v>
      </c>
      <c r="C40" t="s">
        <v>200</v>
      </c>
      <c r="D40" t="s">
        <v>277</v>
      </c>
      <c r="E40" t="s">
        <v>201</v>
      </c>
      <c r="F40">
        <v>221.10015281374501</v>
      </c>
      <c r="G40">
        <v>222.16706459267201</v>
      </c>
      <c r="H40">
        <v>212.58882926160001</v>
      </c>
      <c r="I40">
        <v>203.12001046036301</v>
      </c>
      <c r="J40">
        <v>192.693321892049</v>
      </c>
      <c r="K40">
        <v>192.30268411741201</v>
      </c>
      <c r="L40">
        <v>194.59884301176001</v>
      </c>
      <c r="M40">
        <v>184.29510906174801</v>
      </c>
      <c r="N40">
        <v>184.09323645333899</v>
      </c>
      <c r="O40">
        <v>178.20515010763401</v>
      </c>
      <c r="P40">
        <v>171.53681355693101</v>
      </c>
      <c r="Q40">
        <v>158.47819220072299</v>
      </c>
      <c r="R40">
        <v>147.78868412130299</v>
      </c>
      <c r="S40">
        <v>136.726057158815</v>
      </c>
      <c r="T40">
        <v>131.45338683322601</v>
      </c>
      <c r="U40">
        <v>122.868155965911</v>
      </c>
      <c r="V40">
        <v>114.202953677449</v>
      </c>
      <c r="W40">
        <v>103.36735279440499</v>
      </c>
      <c r="X40">
        <v>100.833488553867</v>
      </c>
      <c r="Y40">
        <v>101.48410158164999</v>
      </c>
      <c r="Z40">
        <v>102.39353974445601</v>
      </c>
      <c r="AA40">
        <v>101.092371762829</v>
      </c>
      <c r="AB40">
        <v>100.552238070529</v>
      </c>
      <c r="AC40">
        <v>100.074464900368</v>
      </c>
      <c r="AD40">
        <v>99.449920675448197</v>
      </c>
      <c r="AE40">
        <v>100</v>
      </c>
    </row>
    <row r="41" spans="1:31" x14ac:dyDescent="0.3">
      <c r="A41" t="s">
        <v>74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74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74</v>
      </c>
      <c r="B43" t="s">
        <v>282</v>
      </c>
      <c r="C43" t="s">
        <v>200</v>
      </c>
      <c r="D43" t="s">
        <v>283</v>
      </c>
      <c r="E43" t="s">
        <v>201</v>
      </c>
      <c r="F43">
        <v>221.10015281374501</v>
      </c>
      <c r="G43">
        <v>222.16706459267201</v>
      </c>
      <c r="H43">
        <v>212.58882926160001</v>
      </c>
      <c r="I43">
        <v>203.12001046036301</v>
      </c>
      <c r="J43">
        <v>192.693321892049</v>
      </c>
      <c r="K43">
        <v>192.30268411741301</v>
      </c>
      <c r="L43">
        <v>194.59884301176101</v>
      </c>
      <c r="M43">
        <v>184.29510906174801</v>
      </c>
      <c r="N43">
        <v>184.09323645334001</v>
      </c>
      <c r="O43">
        <v>178.20515010763401</v>
      </c>
      <c r="P43">
        <v>171.536813556932</v>
      </c>
      <c r="Q43">
        <v>158.47819220072299</v>
      </c>
      <c r="R43">
        <v>147.78868412130399</v>
      </c>
      <c r="S43">
        <v>136.726057158815</v>
      </c>
      <c r="T43">
        <v>131.45338683322601</v>
      </c>
      <c r="U43">
        <v>122.868155965911</v>
      </c>
      <c r="V43">
        <v>114.202953677449</v>
      </c>
      <c r="W43">
        <v>103.36735279440499</v>
      </c>
      <c r="X43">
        <v>100.83348855386799</v>
      </c>
      <c r="Y43">
        <v>101.48410158164999</v>
      </c>
      <c r="Z43">
        <v>102.39353974445601</v>
      </c>
      <c r="AA43">
        <v>101.092371762829</v>
      </c>
      <c r="AB43">
        <v>100.552238070529</v>
      </c>
      <c r="AC43">
        <v>100.074464900368</v>
      </c>
      <c r="AD43">
        <v>99.449920675448197</v>
      </c>
      <c r="AE43">
        <v>100</v>
      </c>
    </row>
    <row r="44" spans="1:31" x14ac:dyDescent="0.3">
      <c r="A44" t="s">
        <v>74</v>
      </c>
      <c r="B44" t="s">
        <v>284</v>
      </c>
      <c r="C44" t="s">
        <v>200</v>
      </c>
      <c r="D44" t="s">
        <v>285</v>
      </c>
      <c r="E44" t="s">
        <v>201</v>
      </c>
      <c r="F44">
        <v>221.10015281374501</v>
      </c>
      <c r="G44">
        <v>222.16706459267201</v>
      </c>
      <c r="H44">
        <v>212.58882926160001</v>
      </c>
      <c r="I44">
        <v>203.12001046036301</v>
      </c>
      <c r="J44">
        <v>192.693321892049</v>
      </c>
      <c r="K44">
        <v>192.30268411741301</v>
      </c>
      <c r="L44">
        <v>194.59884301176001</v>
      </c>
      <c r="M44">
        <v>184.29510906174801</v>
      </c>
      <c r="N44">
        <v>184.09323645334001</v>
      </c>
      <c r="O44">
        <v>178.20515010763401</v>
      </c>
      <c r="P44">
        <v>171.536813556932</v>
      </c>
      <c r="Q44">
        <v>158.47819220072299</v>
      </c>
      <c r="R44">
        <v>147.78868412130299</v>
      </c>
      <c r="S44">
        <v>136.726057158815</v>
      </c>
      <c r="T44">
        <v>131.45338683322601</v>
      </c>
      <c r="U44">
        <v>122.868155965911</v>
      </c>
      <c r="V44">
        <v>114.202953677449</v>
      </c>
      <c r="W44">
        <v>103.367352794404</v>
      </c>
      <c r="X44">
        <v>100.833488553867</v>
      </c>
      <c r="Y44">
        <v>101.48410158164999</v>
      </c>
      <c r="Z44">
        <v>102.39353974445601</v>
      </c>
      <c r="AA44">
        <v>101.092371762829</v>
      </c>
      <c r="AB44">
        <v>100.552238070529</v>
      </c>
      <c r="AC44">
        <v>100.074464900368</v>
      </c>
      <c r="AD44">
        <v>99.449920675448197</v>
      </c>
      <c r="AE44">
        <v>100</v>
      </c>
    </row>
    <row r="45" spans="1:31" x14ac:dyDescent="0.3">
      <c r="A45" t="s">
        <v>74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74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74</v>
      </c>
      <c r="B47" t="s">
        <v>290</v>
      </c>
      <c r="C47" t="s">
        <v>200</v>
      </c>
      <c r="D47" t="s">
        <v>291</v>
      </c>
      <c r="E47" t="s">
        <v>201</v>
      </c>
      <c r="F47">
        <v>221.10015281374501</v>
      </c>
      <c r="G47">
        <v>222.16706459267101</v>
      </c>
      <c r="H47">
        <v>212.58882926160001</v>
      </c>
      <c r="I47">
        <v>203.12001046036201</v>
      </c>
      <c r="J47">
        <v>192.693321892049</v>
      </c>
      <c r="K47">
        <v>192.30268411741201</v>
      </c>
      <c r="L47">
        <v>194.59884301176001</v>
      </c>
      <c r="M47">
        <v>184.29510906174801</v>
      </c>
      <c r="N47">
        <v>184.09323645333899</v>
      </c>
      <c r="O47">
        <v>178.20515010763401</v>
      </c>
      <c r="P47">
        <v>171.53681355693101</v>
      </c>
      <c r="Q47">
        <v>158.47819220072299</v>
      </c>
      <c r="R47">
        <v>147.78868412130299</v>
      </c>
      <c r="S47">
        <v>136.726057158815</v>
      </c>
      <c r="T47">
        <v>131.45338683322601</v>
      </c>
      <c r="U47">
        <v>122.868155965911</v>
      </c>
      <c r="V47">
        <v>114.202953677449</v>
      </c>
      <c r="W47">
        <v>103.367352794404</v>
      </c>
      <c r="X47">
        <v>100.833488553867</v>
      </c>
      <c r="Y47">
        <v>101.48410158164999</v>
      </c>
      <c r="Z47">
        <v>102.39353974445601</v>
      </c>
      <c r="AA47">
        <v>101.092371762829</v>
      </c>
      <c r="AB47">
        <v>100.552238070529</v>
      </c>
      <c r="AC47">
        <v>100.074464900368</v>
      </c>
      <c r="AD47">
        <v>99.449920675448197</v>
      </c>
      <c r="AE47">
        <v>100</v>
      </c>
    </row>
    <row r="48" spans="1:31" x14ac:dyDescent="0.3">
      <c r="A48" t="s">
        <v>74</v>
      </c>
      <c r="B48" t="s">
        <v>292</v>
      </c>
      <c r="C48" t="s">
        <v>200</v>
      </c>
      <c r="D48" t="s">
        <v>293</v>
      </c>
      <c r="E48" t="s">
        <v>201</v>
      </c>
      <c r="F48">
        <v>221.10015281374501</v>
      </c>
      <c r="G48">
        <v>222.16706459267101</v>
      </c>
      <c r="H48">
        <v>212.58882926160001</v>
      </c>
      <c r="I48">
        <v>203.12001046036201</v>
      </c>
      <c r="J48">
        <v>192.693321892049</v>
      </c>
      <c r="K48">
        <v>192.30268411741201</v>
      </c>
      <c r="L48">
        <v>194.59884301176001</v>
      </c>
      <c r="M48">
        <v>184.29510906174801</v>
      </c>
      <c r="N48">
        <v>184.09323645333899</v>
      </c>
      <c r="O48">
        <v>178.20515010763401</v>
      </c>
      <c r="P48">
        <v>171.53681355693101</v>
      </c>
      <c r="Q48">
        <v>158.47819220072299</v>
      </c>
      <c r="R48">
        <v>147.78868412130299</v>
      </c>
      <c r="S48">
        <v>136.726057158815</v>
      </c>
      <c r="T48">
        <v>131.45338683322601</v>
      </c>
      <c r="U48">
        <v>122.868155965911</v>
      </c>
      <c r="V48">
        <v>114.202953677449</v>
      </c>
      <c r="W48">
        <v>103.367352794404</v>
      </c>
      <c r="X48">
        <v>100.833488553867</v>
      </c>
      <c r="Y48">
        <v>101.48410158164999</v>
      </c>
      <c r="Z48">
        <v>102.39353974445601</v>
      </c>
      <c r="AA48">
        <v>101.092371762829</v>
      </c>
      <c r="AB48">
        <v>100.552238070529</v>
      </c>
      <c r="AC48">
        <v>100.074464900368</v>
      </c>
      <c r="AD48">
        <v>99.449920675448197</v>
      </c>
      <c r="AE48">
        <v>100</v>
      </c>
    </row>
    <row r="49" spans="1:31" x14ac:dyDescent="0.3">
      <c r="A49" t="s">
        <v>74</v>
      </c>
      <c r="B49" t="s">
        <v>294</v>
      </c>
      <c r="C49" t="s">
        <v>200</v>
      </c>
      <c r="D49" t="s">
        <v>295</v>
      </c>
      <c r="E49" t="s">
        <v>201</v>
      </c>
      <c r="F49">
        <v>221.10015281374501</v>
      </c>
      <c r="G49">
        <v>222.16706459267101</v>
      </c>
      <c r="H49">
        <v>212.58882926160001</v>
      </c>
      <c r="I49">
        <v>203.12001046036201</v>
      </c>
      <c r="J49">
        <v>192.693321892049</v>
      </c>
      <c r="K49">
        <v>192.30268411741201</v>
      </c>
      <c r="L49">
        <v>194.59884301176001</v>
      </c>
      <c r="M49">
        <v>184.29510906174801</v>
      </c>
      <c r="N49">
        <v>184.09323645333899</v>
      </c>
      <c r="O49">
        <v>178.20515010763401</v>
      </c>
      <c r="P49">
        <v>171.53681355693101</v>
      </c>
      <c r="Q49">
        <v>158.47819220072299</v>
      </c>
      <c r="R49">
        <v>147.78868412130299</v>
      </c>
      <c r="S49">
        <v>136.726057158815</v>
      </c>
      <c r="T49">
        <v>131.45338683322601</v>
      </c>
      <c r="U49">
        <v>122.868155965911</v>
      </c>
      <c r="V49">
        <v>114.202953677449</v>
      </c>
      <c r="W49">
        <v>103.367352794404</v>
      </c>
      <c r="X49">
        <v>100.833488553867</v>
      </c>
      <c r="Y49">
        <v>101.48410158164999</v>
      </c>
      <c r="Z49">
        <v>102.39353974445601</v>
      </c>
      <c r="AA49">
        <v>101.092371762829</v>
      </c>
      <c r="AB49">
        <v>100.552238070529</v>
      </c>
      <c r="AC49">
        <v>100.074464900368</v>
      </c>
      <c r="AD49">
        <v>99.449920675448197</v>
      </c>
      <c r="AE49">
        <v>100</v>
      </c>
    </row>
    <row r="50" spans="1:31" x14ac:dyDescent="0.3">
      <c r="A50" t="s">
        <v>74</v>
      </c>
      <c r="B50" t="s">
        <v>296</v>
      </c>
      <c r="C50" t="s">
        <v>200</v>
      </c>
      <c r="D50" t="s">
        <v>297</v>
      </c>
      <c r="E50" t="s">
        <v>201</v>
      </c>
      <c r="F50">
        <v>221.10015281374501</v>
      </c>
      <c r="G50">
        <v>222.16706459267201</v>
      </c>
      <c r="H50">
        <v>212.58882926160001</v>
      </c>
      <c r="I50">
        <v>203.12001046036301</v>
      </c>
      <c r="J50">
        <v>192.693321892049</v>
      </c>
      <c r="K50">
        <v>192.30268411741201</v>
      </c>
      <c r="L50">
        <v>194.59884301176001</v>
      </c>
      <c r="M50">
        <v>184.29510906174801</v>
      </c>
      <c r="N50">
        <v>184.09323645333899</v>
      </c>
      <c r="O50">
        <v>178.20515010763401</v>
      </c>
      <c r="P50">
        <v>171.53681355693101</v>
      </c>
      <c r="Q50">
        <v>158.47819220072299</v>
      </c>
      <c r="R50">
        <v>147.78868412130299</v>
      </c>
      <c r="S50">
        <v>136.726057158815</v>
      </c>
      <c r="T50">
        <v>131.45338683322601</v>
      </c>
      <c r="U50">
        <v>122.868155965911</v>
      </c>
      <c r="V50">
        <v>114.202953677449</v>
      </c>
      <c r="W50">
        <v>103.367352794404</v>
      </c>
      <c r="X50">
        <v>100.833488553867</v>
      </c>
      <c r="Y50">
        <v>101.48410158164999</v>
      </c>
      <c r="Z50">
        <v>102.39353974445601</v>
      </c>
      <c r="AA50">
        <v>101.092371762829</v>
      </c>
      <c r="AB50">
        <v>100.552238070529</v>
      </c>
      <c r="AC50">
        <v>100.074464900368</v>
      </c>
      <c r="AD50">
        <v>99.449920675448197</v>
      </c>
      <c r="AE50">
        <v>100</v>
      </c>
    </row>
    <row r="51" spans="1:31" x14ac:dyDescent="0.3">
      <c r="A51" t="s">
        <v>74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74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74</v>
      </c>
      <c r="B53" t="s">
        <v>302</v>
      </c>
      <c r="C53" t="s">
        <v>200</v>
      </c>
      <c r="D53" t="s">
        <v>303</v>
      </c>
      <c r="E53" t="s">
        <v>201</v>
      </c>
      <c r="F53">
        <v>221.10015281374501</v>
      </c>
      <c r="G53">
        <v>222.16706459267201</v>
      </c>
      <c r="H53">
        <v>212.58882926160001</v>
      </c>
      <c r="I53">
        <v>203.12001046036301</v>
      </c>
      <c r="J53">
        <v>192.693321892049</v>
      </c>
      <c r="K53">
        <v>192.30268411741201</v>
      </c>
      <c r="L53">
        <v>194.59884301176001</v>
      </c>
      <c r="M53">
        <v>184.29510906174801</v>
      </c>
      <c r="N53">
        <v>184.09323645333899</v>
      </c>
      <c r="O53">
        <v>178.20515010763401</v>
      </c>
      <c r="P53">
        <v>171.53681355693101</v>
      </c>
      <c r="Q53">
        <v>158.47819220072299</v>
      </c>
      <c r="R53">
        <v>147.78868412130299</v>
      </c>
      <c r="S53">
        <v>136.726057158815</v>
      </c>
      <c r="T53">
        <v>131.45338683322601</v>
      </c>
      <c r="U53">
        <v>122.868155965911</v>
      </c>
      <c r="V53">
        <v>114.202953677449</v>
      </c>
      <c r="W53">
        <v>103.36735279440499</v>
      </c>
      <c r="X53">
        <v>100.83348855386799</v>
      </c>
      <c r="Y53">
        <v>101.48410158164999</v>
      </c>
      <c r="Z53">
        <v>102.39353974445601</v>
      </c>
      <c r="AA53">
        <v>101.092371762829</v>
      </c>
      <c r="AB53">
        <v>100.552238070529</v>
      </c>
      <c r="AC53">
        <v>100.074464900368</v>
      </c>
      <c r="AD53">
        <v>99.449920675448197</v>
      </c>
      <c r="AE53">
        <v>100</v>
      </c>
    </row>
    <row r="54" spans="1:31" x14ac:dyDescent="0.3">
      <c r="A54" t="s">
        <v>74</v>
      </c>
      <c r="B54" t="s">
        <v>304</v>
      </c>
      <c r="C54" t="s">
        <v>200</v>
      </c>
      <c r="D54" t="s">
        <v>305</v>
      </c>
      <c r="E54" t="s">
        <v>201</v>
      </c>
      <c r="F54">
        <v>221.10015281374501</v>
      </c>
      <c r="G54">
        <v>222.16706459267101</v>
      </c>
      <c r="H54">
        <v>212.58882926160001</v>
      </c>
      <c r="I54">
        <v>203.12001046036201</v>
      </c>
      <c r="J54">
        <v>192.693321892049</v>
      </c>
      <c r="K54">
        <v>192.30268411741201</v>
      </c>
      <c r="L54">
        <v>194.59884301176001</v>
      </c>
      <c r="M54">
        <v>184.29510906174801</v>
      </c>
      <c r="N54">
        <v>184.09323645333899</v>
      </c>
      <c r="O54">
        <v>178.20515010763401</v>
      </c>
      <c r="P54">
        <v>171.53681355693101</v>
      </c>
      <c r="Q54">
        <v>158.47819220072299</v>
      </c>
      <c r="R54">
        <v>147.78868412130299</v>
      </c>
      <c r="S54">
        <v>136.726057158815</v>
      </c>
      <c r="T54">
        <v>131.45338683322601</v>
      </c>
      <c r="U54">
        <v>122.868155965911</v>
      </c>
      <c r="V54">
        <v>114.202953677449</v>
      </c>
      <c r="W54">
        <v>103.367352794404</v>
      </c>
      <c r="X54">
        <v>100.833488553867</v>
      </c>
      <c r="Y54">
        <v>101.48410158164999</v>
      </c>
      <c r="Z54">
        <v>102.39353974445601</v>
      </c>
      <c r="AA54">
        <v>101.092371762829</v>
      </c>
      <c r="AB54">
        <v>100.552238070529</v>
      </c>
      <c r="AC54">
        <v>100.074464900368</v>
      </c>
      <c r="AD54">
        <v>99.449920675448297</v>
      </c>
      <c r="AE54">
        <v>100</v>
      </c>
    </row>
    <row r="55" spans="1:31" x14ac:dyDescent="0.3">
      <c r="A55" t="s">
        <v>74</v>
      </c>
      <c r="B55" t="s">
        <v>306</v>
      </c>
      <c r="C55" t="s">
        <v>200</v>
      </c>
      <c r="D55" t="s">
        <v>307</v>
      </c>
      <c r="E55" t="s">
        <v>201</v>
      </c>
      <c r="F55">
        <v>221.10015281374399</v>
      </c>
      <c r="G55">
        <v>222.16706459267101</v>
      </c>
      <c r="H55">
        <v>212.58882926160001</v>
      </c>
      <c r="I55">
        <v>203.12001046036201</v>
      </c>
      <c r="J55">
        <v>192.693321892049</v>
      </c>
      <c r="K55">
        <v>192.30268411741201</v>
      </c>
      <c r="L55">
        <v>194.59884301176001</v>
      </c>
      <c r="M55">
        <v>184.29510906174801</v>
      </c>
      <c r="N55">
        <v>184.09323645333899</v>
      </c>
      <c r="O55">
        <v>178.20515010763401</v>
      </c>
      <c r="P55">
        <v>171.53681355693101</v>
      </c>
      <c r="Q55">
        <v>158.47819220072299</v>
      </c>
      <c r="R55">
        <v>147.78868412130299</v>
      </c>
      <c r="S55">
        <v>136.726057158815</v>
      </c>
      <c r="T55">
        <v>131.45338683322601</v>
      </c>
      <c r="U55">
        <v>122.868155965911</v>
      </c>
      <c r="V55">
        <v>114.202953677449</v>
      </c>
      <c r="W55">
        <v>103.367352794404</v>
      </c>
      <c r="X55">
        <v>100.833488553867</v>
      </c>
      <c r="Y55">
        <v>101.48410158164999</v>
      </c>
      <c r="Z55">
        <v>102.39353974445601</v>
      </c>
      <c r="AA55">
        <v>101.092371762829</v>
      </c>
      <c r="AB55">
        <v>100.552238070529</v>
      </c>
      <c r="AC55">
        <v>100.074464900368</v>
      </c>
      <c r="AD55">
        <v>99.449920675448197</v>
      </c>
      <c r="AE55">
        <v>100</v>
      </c>
    </row>
    <row r="56" spans="1:31" x14ac:dyDescent="0.3">
      <c r="A56" t="s">
        <v>74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74</v>
      </c>
      <c r="B57" t="s">
        <v>310</v>
      </c>
      <c r="C57" t="s">
        <v>200</v>
      </c>
      <c r="D57" t="s">
        <v>311</v>
      </c>
      <c r="E57" t="s">
        <v>201</v>
      </c>
      <c r="F57">
        <v>221.10015281374501</v>
      </c>
      <c r="G57">
        <v>222.16706459267201</v>
      </c>
      <c r="H57">
        <v>212.58882926160101</v>
      </c>
      <c r="I57">
        <v>203.12001046036301</v>
      </c>
      <c r="J57">
        <v>192.693321892049</v>
      </c>
      <c r="K57">
        <v>192.30268411741201</v>
      </c>
      <c r="L57">
        <v>194.59884301176001</v>
      </c>
      <c r="M57">
        <v>184.29510906174801</v>
      </c>
      <c r="N57">
        <v>184.09323645333899</v>
      </c>
      <c r="O57">
        <v>178.20515010763401</v>
      </c>
      <c r="P57">
        <v>171.53681355693101</v>
      </c>
      <c r="Q57">
        <v>158.47819220072299</v>
      </c>
      <c r="R57">
        <v>147.78868412130299</v>
      </c>
      <c r="S57">
        <v>136.726057158815</v>
      </c>
      <c r="T57">
        <v>131.45338683322601</v>
      </c>
      <c r="U57">
        <v>122.868155965911</v>
      </c>
      <c r="V57">
        <v>114.202953677449</v>
      </c>
      <c r="W57">
        <v>103.367352794404</v>
      </c>
      <c r="X57">
        <v>100.833488553867</v>
      </c>
      <c r="Y57">
        <v>101.48410158164999</v>
      </c>
      <c r="Z57">
        <v>102.39353974445601</v>
      </c>
      <c r="AA57">
        <v>101.092371762829</v>
      </c>
      <c r="AB57">
        <v>100.552238070529</v>
      </c>
      <c r="AC57">
        <v>100.074464900368</v>
      </c>
      <c r="AD57">
        <v>99.449920675448197</v>
      </c>
      <c r="AE57">
        <v>100</v>
      </c>
    </row>
    <row r="58" spans="1:31" x14ac:dyDescent="0.3">
      <c r="A58" t="s">
        <v>74</v>
      </c>
      <c r="B58" t="s">
        <v>312</v>
      </c>
      <c r="C58" t="s">
        <v>200</v>
      </c>
      <c r="D58" t="s">
        <v>313</v>
      </c>
      <c r="E58" t="s">
        <v>201</v>
      </c>
      <c r="F58">
        <v>221.10015281374501</v>
      </c>
      <c r="G58">
        <v>222.16706459267201</v>
      </c>
      <c r="H58">
        <v>212.58882926160101</v>
      </c>
      <c r="I58">
        <v>203.12001046036301</v>
      </c>
      <c r="J58">
        <v>192.693321892049</v>
      </c>
      <c r="K58">
        <v>192.30268411741201</v>
      </c>
      <c r="L58">
        <v>194.59884301176001</v>
      </c>
      <c r="M58">
        <v>184.29510906174801</v>
      </c>
      <c r="N58">
        <v>184.09323645333899</v>
      </c>
      <c r="O58">
        <v>178.20515010763401</v>
      </c>
      <c r="P58">
        <v>171.53681355693101</v>
      </c>
      <c r="Q58">
        <v>158.47819220072299</v>
      </c>
      <c r="R58">
        <v>147.78868412130299</v>
      </c>
      <c r="S58">
        <v>136.726057158815</v>
      </c>
      <c r="T58">
        <v>131.45338683322601</v>
      </c>
      <c r="U58">
        <v>122.868155965911</v>
      </c>
      <c r="V58">
        <v>114.202953677449</v>
      </c>
      <c r="W58">
        <v>103.367352794404</v>
      </c>
      <c r="X58">
        <v>100.833488553867</v>
      </c>
      <c r="Y58">
        <v>101.48410158164999</v>
      </c>
      <c r="Z58">
        <v>102.39353974445601</v>
      </c>
      <c r="AA58">
        <v>101.092371762829</v>
      </c>
      <c r="AB58">
        <v>100.552238070529</v>
      </c>
      <c r="AC58">
        <v>100.074464900368</v>
      </c>
      <c r="AD58">
        <v>99.449920675448197</v>
      </c>
      <c r="AE58">
        <v>100</v>
      </c>
    </row>
    <row r="59" spans="1:31" x14ac:dyDescent="0.3">
      <c r="A59" t="s">
        <v>74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76</v>
      </c>
      <c r="B2" t="s">
        <v>197</v>
      </c>
      <c r="C2" t="s">
        <v>200</v>
      </c>
      <c r="D2" t="s">
        <v>198</v>
      </c>
      <c r="E2" t="s">
        <v>201</v>
      </c>
      <c r="F2">
        <v>96.382581644253406</v>
      </c>
      <c r="G2">
        <v>96.066303653832193</v>
      </c>
      <c r="H2">
        <v>98.419439624675206</v>
      </c>
      <c r="I2">
        <v>100.543952100239</v>
      </c>
      <c r="J2">
        <v>101.16539692673</v>
      </c>
      <c r="K2">
        <v>101.38799312998999</v>
      </c>
      <c r="L2">
        <v>100.01404617770901</v>
      </c>
      <c r="M2">
        <v>98.374376438683399</v>
      </c>
      <c r="N2">
        <v>94.516502680405594</v>
      </c>
      <c r="O2">
        <v>93.910000547573404</v>
      </c>
      <c r="P2">
        <v>93.655358989770704</v>
      </c>
      <c r="Q2">
        <v>94.686404366999994</v>
      </c>
      <c r="R2">
        <v>95.346484317129594</v>
      </c>
      <c r="S2">
        <v>96.455657926781299</v>
      </c>
      <c r="T2">
        <v>93.957734167216401</v>
      </c>
      <c r="U2">
        <v>92.965410760329704</v>
      </c>
      <c r="V2">
        <v>92.066022432087905</v>
      </c>
      <c r="W2">
        <v>91.593584858927798</v>
      </c>
      <c r="X2">
        <v>91.149940913515906</v>
      </c>
      <c r="Y2">
        <v>92.958409875839394</v>
      </c>
      <c r="Z2">
        <v>93.549664779643294</v>
      </c>
      <c r="AA2">
        <v>95.129093394298494</v>
      </c>
      <c r="AB2">
        <v>95.940316519547096</v>
      </c>
      <c r="AC2">
        <v>97.394119945560007</v>
      </c>
      <c r="AD2">
        <v>98.435092812261303</v>
      </c>
      <c r="AE2">
        <v>100</v>
      </c>
      <c r="AF2">
        <v>100.608050465367</v>
      </c>
    </row>
    <row r="3" spans="1:32" x14ac:dyDescent="0.3">
      <c r="A3" t="s">
        <v>76</v>
      </c>
      <c r="B3" t="s">
        <v>202</v>
      </c>
      <c r="C3" t="s">
        <v>200</v>
      </c>
      <c r="D3" t="s">
        <v>203</v>
      </c>
      <c r="E3" t="s">
        <v>201</v>
      </c>
      <c r="F3">
        <v>96.382581644253406</v>
      </c>
      <c r="G3">
        <v>96.066303653832193</v>
      </c>
      <c r="H3">
        <v>98.419439624675206</v>
      </c>
      <c r="I3">
        <v>100.543952100239</v>
      </c>
      <c r="J3">
        <v>101.16539692673</v>
      </c>
      <c r="K3">
        <v>101.38799312998999</v>
      </c>
      <c r="L3">
        <v>100.01404617770901</v>
      </c>
      <c r="M3">
        <v>98.374376438683399</v>
      </c>
      <c r="N3">
        <v>94.516502680405594</v>
      </c>
      <c r="O3">
        <v>93.910000547573404</v>
      </c>
      <c r="P3">
        <v>93.655358989770704</v>
      </c>
      <c r="Q3">
        <v>94.686404366999994</v>
      </c>
      <c r="R3">
        <v>95.346484317129693</v>
      </c>
      <c r="S3">
        <v>96.455657926781399</v>
      </c>
      <c r="T3">
        <v>93.957734167216401</v>
      </c>
      <c r="U3">
        <v>92.965410760329803</v>
      </c>
      <c r="V3">
        <v>92.066022432087905</v>
      </c>
      <c r="W3">
        <v>91.593584858927798</v>
      </c>
      <c r="X3">
        <v>91.149940913515906</v>
      </c>
      <c r="Y3">
        <v>92.958409875839394</v>
      </c>
      <c r="Z3">
        <v>93.549664779643294</v>
      </c>
      <c r="AA3">
        <v>95.129093394298494</v>
      </c>
      <c r="AB3">
        <v>95.940316519547096</v>
      </c>
      <c r="AC3">
        <v>97.394119945560007</v>
      </c>
      <c r="AD3">
        <v>98.435092812261303</v>
      </c>
      <c r="AE3">
        <v>100</v>
      </c>
      <c r="AF3">
        <v>100.608050465367</v>
      </c>
    </row>
    <row r="4" spans="1:32" x14ac:dyDescent="0.3">
      <c r="A4" t="s">
        <v>76</v>
      </c>
      <c r="B4" t="s">
        <v>204</v>
      </c>
      <c r="C4" t="s">
        <v>200</v>
      </c>
      <c r="D4" t="s">
        <v>205</v>
      </c>
      <c r="E4" t="s">
        <v>201</v>
      </c>
      <c r="F4">
        <v>96.382581644253406</v>
      </c>
      <c r="G4">
        <v>96.066303653832193</v>
      </c>
      <c r="H4">
        <v>98.419439624675206</v>
      </c>
      <c r="I4">
        <v>100.543952100239</v>
      </c>
      <c r="J4">
        <v>101.16539692673</v>
      </c>
      <c r="K4">
        <v>101.38799312998999</v>
      </c>
      <c r="L4">
        <v>100.01404617770901</v>
      </c>
      <c r="M4">
        <v>98.374376438683399</v>
      </c>
      <c r="N4">
        <v>94.516502680405594</v>
      </c>
      <c r="O4">
        <v>93.910000547573404</v>
      </c>
      <c r="P4">
        <v>93.655358989770704</v>
      </c>
      <c r="Q4">
        <v>94.686404366999994</v>
      </c>
      <c r="R4">
        <v>95.346484317129693</v>
      </c>
      <c r="S4">
        <v>96.455657926781399</v>
      </c>
      <c r="T4">
        <v>93.957734167216401</v>
      </c>
      <c r="U4">
        <v>92.965410760329803</v>
      </c>
      <c r="V4">
        <v>92.066022432087905</v>
      </c>
      <c r="W4">
        <v>91.593584858927798</v>
      </c>
      <c r="X4">
        <v>91.149940913515906</v>
      </c>
      <c r="Y4">
        <v>92.958409875839394</v>
      </c>
      <c r="Z4">
        <v>93.549664779643393</v>
      </c>
      <c r="AA4">
        <v>95.129093394298494</v>
      </c>
      <c r="AB4">
        <v>95.940316519547096</v>
      </c>
      <c r="AC4">
        <v>97.394119945560007</v>
      </c>
      <c r="AD4">
        <v>98.435092812261303</v>
      </c>
      <c r="AE4">
        <v>100</v>
      </c>
      <c r="AF4">
        <v>100.608050465367</v>
      </c>
    </row>
    <row r="5" spans="1:32" x14ac:dyDescent="0.3">
      <c r="A5" t="s">
        <v>76</v>
      </c>
      <c r="B5" t="s">
        <v>206</v>
      </c>
      <c r="C5" t="s">
        <v>200</v>
      </c>
      <c r="D5" t="s">
        <v>207</v>
      </c>
      <c r="E5" t="s">
        <v>201</v>
      </c>
      <c r="F5">
        <v>96.382581644253406</v>
      </c>
      <c r="G5">
        <v>96.066303653832307</v>
      </c>
      <c r="H5">
        <v>98.419439624675206</v>
      </c>
      <c r="I5">
        <v>100.543952100239</v>
      </c>
      <c r="J5">
        <v>101.16539692673</v>
      </c>
      <c r="K5">
        <v>101.38799312998999</v>
      </c>
      <c r="L5">
        <v>100.01404617770901</v>
      </c>
      <c r="M5">
        <v>98.374376438683399</v>
      </c>
      <c r="N5">
        <v>94.516502680405594</v>
      </c>
      <c r="O5">
        <v>93.910000547573404</v>
      </c>
      <c r="P5">
        <v>93.655358989770704</v>
      </c>
      <c r="Q5">
        <v>94.686404366999994</v>
      </c>
      <c r="R5">
        <v>95.346484317129693</v>
      </c>
      <c r="S5">
        <v>96.455657926781399</v>
      </c>
      <c r="T5">
        <v>93.957734167216501</v>
      </c>
      <c r="U5">
        <v>92.965410760329803</v>
      </c>
      <c r="V5">
        <v>92.066022432087905</v>
      </c>
      <c r="W5">
        <v>91.593584858927798</v>
      </c>
      <c r="X5">
        <v>91.149940913515906</v>
      </c>
      <c r="Y5">
        <v>92.958409875839394</v>
      </c>
      <c r="Z5">
        <v>93.549664779643393</v>
      </c>
      <c r="AA5">
        <v>95.129093394298593</v>
      </c>
      <c r="AB5">
        <v>95.940316519547096</v>
      </c>
      <c r="AC5">
        <v>97.394119945560007</v>
      </c>
      <c r="AD5">
        <v>98.435092812261402</v>
      </c>
      <c r="AE5">
        <v>100</v>
      </c>
      <c r="AF5">
        <v>100.608050465367</v>
      </c>
    </row>
    <row r="6" spans="1:32" x14ac:dyDescent="0.3">
      <c r="A6" t="s">
        <v>76</v>
      </c>
      <c r="B6" t="s">
        <v>208</v>
      </c>
      <c r="C6" t="s">
        <v>200</v>
      </c>
      <c r="D6" t="s">
        <v>209</v>
      </c>
      <c r="E6" t="s">
        <v>201</v>
      </c>
      <c r="F6">
        <v>96.382581644253406</v>
      </c>
      <c r="G6">
        <v>96.066303653832193</v>
      </c>
      <c r="H6">
        <v>98.419439624675206</v>
      </c>
      <c r="I6">
        <v>100.543952100239</v>
      </c>
      <c r="J6">
        <v>101.16539692673</v>
      </c>
      <c r="K6">
        <v>101.38799312998999</v>
      </c>
      <c r="L6">
        <v>100.01404617770901</v>
      </c>
      <c r="M6">
        <v>98.374376438683399</v>
      </c>
      <c r="N6">
        <v>94.516502680405594</v>
      </c>
      <c r="O6">
        <v>93.910000547573404</v>
      </c>
      <c r="P6">
        <v>93.655358989770704</v>
      </c>
      <c r="Q6">
        <v>94.686404366999994</v>
      </c>
      <c r="R6">
        <v>95.346484317129693</v>
      </c>
      <c r="S6">
        <v>96.455657926781399</v>
      </c>
      <c r="T6">
        <v>93.957734167216401</v>
      </c>
      <c r="U6">
        <v>92.965410760329704</v>
      </c>
      <c r="V6">
        <v>92.066022432087905</v>
      </c>
      <c r="W6">
        <v>91.593584858927798</v>
      </c>
      <c r="X6">
        <v>91.149940913515906</v>
      </c>
      <c r="Y6">
        <v>92.958409875839394</v>
      </c>
      <c r="Z6">
        <v>93.549664779643393</v>
      </c>
      <c r="AA6">
        <v>95.129093394298494</v>
      </c>
      <c r="AB6">
        <v>95.940316519547096</v>
      </c>
      <c r="AC6">
        <v>97.394119945560007</v>
      </c>
      <c r="AD6">
        <v>98.435092812261303</v>
      </c>
      <c r="AE6">
        <v>100</v>
      </c>
      <c r="AF6">
        <v>100.608050465367</v>
      </c>
    </row>
    <row r="7" spans="1:32" x14ac:dyDescent="0.3">
      <c r="A7" t="s">
        <v>76</v>
      </c>
      <c r="B7" t="s">
        <v>210</v>
      </c>
      <c r="C7" t="s">
        <v>200</v>
      </c>
      <c r="D7" t="s">
        <v>211</v>
      </c>
      <c r="E7" t="s">
        <v>201</v>
      </c>
      <c r="F7">
        <v>96.382581644253406</v>
      </c>
      <c r="G7">
        <v>96.066303653832193</v>
      </c>
      <c r="H7">
        <v>98.419439624675206</v>
      </c>
      <c r="I7">
        <v>100.543952100239</v>
      </c>
      <c r="J7">
        <v>101.16539692673</v>
      </c>
      <c r="K7">
        <v>101.38799312998999</v>
      </c>
      <c r="L7">
        <v>100.01404617770901</v>
      </c>
      <c r="M7">
        <v>98.374376438683399</v>
      </c>
      <c r="N7">
        <v>94.516502680405594</v>
      </c>
      <c r="O7">
        <v>93.910000547573404</v>
      </c>
      <c r="P7">
        <v>93.655358989770704</v>
      </c>
      <c r="Q7">
        <v>94.686404366999994</v>
      </c>
      <c r="R7">
        <v>95.346484317129693</v>
      </c>
      <c r="S7">
        <v>96.455657926781299</v>
      </c>
      <c r="T7">
        <v>93.957734167216401</v>
      </c>
      <c r="U7">
        <v>92.965410760329704</v>
      </c>
      <c r="V7">
        <v>92.066022432087905</v>
      </c>
      <c r="W7">
        <v>91.593584858927798</v>
      </c>
      <c r="X7">
        <v>91.149940913515906</v>
      </c>
      <c r="Y7">
        <v>92.958409875839394</v>
      </c>
      <c r="Z7">
        <v>93.549664779643294</v>
      </c>
      <c r="AA7">
        <v>95.129093394298494</v>
      </c>
      <c r="AB7">
        <v>95.940316519547096</v>
      </c>
      <c r="AC7">
        <v>97.394119945560007</v>
      </c>
      <c r="AD7">
        <v>98.435092812261402</v>
      </c>
      <c r="AE7">
        <v>100</v>
      </c>
      <c r="AF7">
        <v>100.608050465367</v>
      </c>
    </row>
    <row r="8" spans="1:32" x14ac:dyDescent="0.3">
      <c r="A8" t="s">
        <v>76</v>
      </c>
      <c r="B8" t="s">
        <v>212</v>
      </c>
      <c r="C8" t="s">
        <v>200</v>
      </c>
      <c r="D8" t="s">
        <v>213</v>
      </c>
      <c r="E8" t="s">
        <v>201</v>
      </c>
      <c r="F8">
        <v>96.382581644253406</v>
      </c>
      <c r="G8">
        <v>96.066303653832193</v>
      </c>
      <c r="H8">
        <v>98.419439624675206</v>
      </c>
      <c r="I8">
        <v>100.543952100239</v>
      </c>
      <c r="J8">
        <v>101.16539692673</v>
      </c>
      <c r="K8">
        <v>101.38799312998999</v>
      </c>
      <c r="L8">
        <v>100.01404617770901</v>
      </c>
      <c r="M8">
        <v>98.374376438683399</v>
      </c>
      <c r="N8">
        <v>94.516502680405594</v>
      </c>
      <c r="O8">
        <v>93.910000547573404</v>
      </c>
      <c r="P8">
        <v>93.655358989770704</v>
      </c>
      <c r="Q8">
        <v>94.686404366999994</v>
      </c>
      <c r="R8">
        <v>95.346484317129693</v>
      </c>
      <c r="S8">
        <v>96.455657926781399</v>
      </c>
      <c r="T8">
        <v>93.957734167216501</v>
      </c>
      <c r="U8">
        <v>92.965410760329704</v>
      </c>
      <c r="V8">
        <v>92.066022432087905</v>
      </c>
      <c r="W8">
        <v>91.593584858927798</v>
      </c>
      <c r="X8">
        <v>91.149940913515906</v>
      </c>
      <c r="Y8">
        <v>92.958409875839394</v>
      </c>
      <c r="Z8">
        <v>93.549664779643294</v>
      </c>
      <c r="AA8">
        <v>95.129093394298494</v>
      </c>
      <c r="AB8">
        <v>95.940316519547096</v>
      </c>
      <c r="AC8">
        <v>97.394119945560007</v>
      </c>
      <c r="AD8">
        <v>98.435092812261303</v>
      </c>
      <c r="AE8">
        <v>100</v>
      </c>
      <c r="AF8">
        <v>100.608050465367</v>
      </c>
    </row>
    <row r="9" spans="1:32" x14ac:dyDescent="0.3">
      <c r="A9" t="s">
        <v>76</v>
      </c>
      <c r="B9" t="s">
        <v>214</v>
      </c>
      <c r="C9" t="s">
        <v>200</v>
      </c>
      <c r="D9" t="s">
        <v>215</v>
      </c>
      <c r="E9" t="s">
        <v>201</v>
      </c>
      <c r="F9">
        <v>96.382581644253406</v>
      </c>
      <c r="G9">
        <v>96.066303653832307</v>
      </c>
      <c r="H9">
        <v>98.419439624675206</v>
      </c>
      <c r="I9">
        <v>100.543952100239</v>
      </c>
      <c r="J9">
        <v>101.16539692673</v>
      </c>
      <c r="K9">
        <v>101.38799312998999</v>
      </c>
      <c r="L9">
        <v>100.01404617770901</v>
      </c>
      <c r="M9">
        <v>98.374376438683498</v>
      </c>
      <c r="N9">
        <v>94.516502680405594</v>
      </c>
      <c r="O9">
        <v>93.910000547573404</v>
      </c>
      <c r="P9">
        <v>93.655358989770704</v>
      </c>
      <c r="Q9">
        <v>94.686404366999994</v>
      </c>
      <c r="R9">
        <v>95.346484317129693</v>
      </c>
      <c r="S9">
        <v>96.455657926781399</v>
      </c>
      <c r="T9">
        <v>93.957734167216501</v>
      </c>
      <c r="U9">
        <v>92.965410760329803</v>
      </c>
      <c r="V9">
        <v>92.066022432088005</v>
      </c>
      <c r="W9">
        <v>91.593584858927798</v>
      </c>
      <c r="X9">
        <v>91.149940913515906</v>
      </c>
      <c r="Y9">
        <v>92.958409875839394</v>
      </c>
      <c r="Z9">
        <v>93.549664779643393</v>
      </c>
      <c r="AA9">
        <v>95.129093394298494</v>
      </c>
      <c r="AB9">
        <v>95.940316519547096</v>
      </c>
      <c r="AC9">
        <v>97.394119945560007</v>
      </c>
      <c r="AD9">
        <v>98.435092812261303</v>
      </c>
      <c r="AE9">
        <v>100</v>
      </c>
      <c r="AF9">
        <v>100.608050465367</v>
      </c>
    </row>
    <row r="10" spans="1:32" x14ac:dyDescent="0.3">
      <c r="A10" t="s">
        <v>76</v>
      </c>
      <c r="B10" t="s">
        <v>216</v>
      </c>
      <c r="C10" t="s">
        <v>200</v>
      </c>
      <c r="D10" t="s">
        <v>217</v>
      </c>
      <c r="E10" t="s">
        <v>201</v>
      </c>
      <c r="F10">
        <v>96.382581644253406</v>
      </c>
      <c r="G10">
        <v>96.066303653832193</v>
      </c>
      <c r="H10">
        <v>98.419439624675206</v>
      </c>
      <c r="I10">
        <v>100.543952100239</v>
      </c>
      <c r="J10">
        <v>101.16539692673</v>
      </c>
      <c r="K10">
        <v>101.38799312998999</v>
      </c>
      <c r="L10">
        <v>100.01404617770901</v>
      </c>
      <c r="M10">
        <v>98.374376438683399</v>
      </c>
      <c r="N10">
        <v>94.516502680405594</v>
      </c>
      <c r="O10">
        <v>93.910000547573404</v>
      </c>
      <c r="P10">
        <v>93.655358989770704</v>
      </c>
      <c r="Q10">
        <v>94.686404366999994</v>
      </c>
      <c r="R10">
        <v>95.346484317129693</v>
      </c>
      <c r="S10">
        <v>96.455657926781399</v>
      </c>
      <c r="T10">
        <v>93.957734167216501</v>
      </c>
      <c r="U10">
        <v>92.965410760329803</v>
      </c>
      <c r="V10">
        <v>92.066022432087905</v>
      </c>
      <c r="W10">
        <v>91.593584858927798</v>
      </c>
      <c r="X10">
        <v>91.149940913515906</v>
      </c>
      <c r="Y10">
        <v>92.958409875839394</v>
      </c>
      <c r="Z10">
        <v>93.549664779643294</v>
      </c>
      <c r="AA10">
        <v>95.129093394298494</v>
      </c>
      <c r="AB10">
        <v>95.940316519547096</v>
      </c>
      <c r="AC10">
        <v>97.394119945560007</v>
      </c>
      <c r="AD10">
        <v>98.435092812261303</v>
      </c>
      <c r="AE10">
        <v>100</v>
      </c>
      <c r="AF10">
        <v>100.608050465367</v>
      </c>
    </row>
    <row r="11" spans="1:32" x14ac:dyDescent="0.3">
      <c r="A11" t="s">
        <v>76</v>
      </c>
      <c r="B11" t="s">
        <v>218</v>
      </c>
      <c r="C11" t="s">
        <v>200</v>
      </c>
      <c r="D11" t="s">
        <v>219</v>
      </c>
      <c r="E11" t="s">
        <v>201</v>
      </c>
      <c r="F11">
        <v>96.382581644253406</v>
      </c>
      <c r="G11">
        <v>96.066303653832193</v>
      </c>
      <c r="H11">
        <v>98.419439624675206</v>
      </c>
      <c r="I11">
        <v>100.543952100239</v>
      </c>
      <c r="J11">
        <v>101.16539692673</v>
      </c>
      <c r="K11">
        <v>101.38799312998999</v>
      </c>
      <c r="L11">
        <v>100.01404617770901</v>
      </c>
      <c r="M11">
        <v>98.374376438683399</v>
      </c>
      <c r="N11">
        <v>94.516502680405594</v>
      </c>
      <c r="O11">
        <v>93.910000547573404</v>
      </c>
      <c r="P11">
        <v>93.655358989770704</v>
      </c>
      <c r="Q11">
        <v>94.686404366999994</v>
      </c>
      <c r="R11">
        <v>95.346484317129693</v>
      </c>
      <c r="S11">
        <v>96.455657926781399</v>
      </c>
      <c r="T11">
        <v>93.957734167216501</v>
      </c>
      <c r="U11">
        <v>92.965410760329803</v>
      </c>
      <c r="V11">
        <v>92.066022432087905</v>
      </c>
      <c r="W11">
        <v>91.593584858927798</v>
      </c>
      <c r="X11">
        <v>91.149940913515906</v>
      </c>
      <c r="Y11">
        <v>92.958409875839394</v>
      </c>
      <c r="Z11">
        <v>93.549664779643294</v>
      </c>
      <c r="AA11">
        <v>95.129093394298494</v>
      </c>
      <c r="AB11">
        <v>95.940316519547096</v>
      </c>
      <c r="AC11">
        <v>97.394119945560007</v>
      </c>
      <c r="AD11">
        <v>98.435092812261303</v>
      </c>
      <c r="AE11">
        <v>100</v>
      </c>
      <c r="AF11">
        <v>100.608050465367</v>
      </c>
    </row>
    <row r="12" spans="1:32" x14ac:dyDescent="0.3">
      <c r="A12" t="s">
        <v>76</v>
      </c>
      <c r="B12" t="s">
        <v>220</v>
      </c>
      <c r="C12" t="s">
        <v>200</v>
      </c>
      <c r="D12" t="s">
        <v>221</v>
      </c>
      <c r="E12" t="s">
        <v>201</v>
      </c>
      <c r="F12">
        <v>96.382581644253406</v>
      </c>
      <c r="G12">
        <v>96.066303653832193</v>
      </c>
      <c r="H12">
        <v>98.419439624675206</v>
      </c>
      <c r="I12">
        <v>100.543952100239</v>
      </c>
      <c r="J12">
        <v>101.16539692673</v>
      </c>
      <c r="K12">
        <v>101.38799312998999</v>
      </c>
      <c r="L12">
        <v>100.01404617770901</v>
      </c>
      <c r="M12">
        <v>98.374376438683399</v>
      </c>
      <c r="N12">
        <v>94.516502680405594</v>
      </c>
      <c r="O12">
        <v>93.910000547573404</v>
      </c>
      <c r="P12">
        <v>93.655358989770704</v>
      </c>
      <c r="Q12">
        <v>94.686404366999994</v>
      </c>
      <c r="R12">
        <v>95.346484317129693</v>
      </c>
      <c r="S12">
        <v>96.455657926781399</v>
      </c>
      <c r="T12">
        <v>93.957734167216501</v>
      </c>
      <c r="U12">
        <v>92.965410760329803</v>
      </c>
      <c r="V12">
        <v>92.066022432087905</v>
      </c>
      <c r="W12">
        <v>91.593584858927798</v>
      </c>
      <c r="X12">
        <v>91.149940913515906</v>
      </c>
      <c r="Y12">
        <v>92.958409875839394</v>
      </c>
      <c r="Z12">
        <v>93.549664779643393</v>
      </c>
      <c r="AA12">
        <v>95.129093394298494</v>
      </c>
      <c r="AB12">
        <v>95.940316519547096</v>
      </c>
      <c r="AC12">
        <v>97.394119945560007</v>
      </c>
      <c r="AD12">
        <v>98.435092812261303</v>
      </c>
      <c r="AE12">
        <v>100</v>
      </c>
      <c r="AF12">
        <v>100.608050465367</v>
      </c>
    </row>
    <row r="13" spans="1:32" x14ac:dyDescent="0.3">
      <c r="A13" t="s">
        <v>76</v>
      </c>
      <c r="B13" t="s">
        <v>222</v>
      </c>
      <c r="C13" t="s">
        <v>200</v>
      </c>
      <c r="D13" t="s">
        <v>223</v>
      </c>
      <c r="E13" t="s">
        <v>201</v>
      </c>
      <c r="F13">
        <v>96.382581644253406</v>
      </c>
      <c r="G13">
        <v>96.066303653832307</v>
      </c>
      <c r="H13">
        <v>98.419439624675206</v>
      </c>
      <c r="I13">
        <v>100.543952100239</v>
      </c>
      <c r="J13">
        <v>101.16539692673</v>
      </c>
      <c r="K13">
        <v>101.38799312998999</v>
      </c>
      <c r="L13">
        <v>100.01404617770901</v>
      </c>
      <c r="M13">
        <v>98.374376438683399</v>
      </c>
      <c r="N13">
        <v>94.516502680405594</v>
      </c>
      <c r="O13">
        <v>93.910000547573404</v>
      </c>
      <c r="P13">
        <v>93.655358989770704</v>
      </c>
      <c r="Q13">
        <v>94.686404366999994</v>
      </c>
      <c r="R13">
        <v>95.346484317129693</v>
      </c>
      <c r="S13">
        <v>96.455657926781399</v>
      </c>
      <c r="T13">
        <v>93.957734167216501</v>
      </c>
      <c r="U13">
        <v>92.965410760329803</v>
      </c>
      <c r="V13">
        <v>92.066022432087905</v>
      </c>
      <c r="W13">
        <v>91.593584858927798</v>
      </c>
      <c r="X13">
        <v>91.149940913516005</v>
      </c>
      <c r="Y13">
        <v>92.958409875839394</v>
      </c>
      <c r="Z13">
        <v>93.549664779643393</v>
      </c>
      <c r="AA13">
        <v>95.129093394298494</v>
      </c>
      <c r="AB13">
        <v>95.940316519547096</v>
      </c>
      <c r="AC13">
        <v>97.394119945560007</v>
      </c>
      <c r="AD13">
        <v>98.435092812261402</v>
      </c>
      <c r="AE13">
        <v>100</v>
      </c>
      <c r="AF13">
        <v>100.608050465367</v>
      </c>
    </row>
    <row r="14" spans="1:32" x14ac:dyDescent="0.3">
      <c r="A14" t="s">
        <v>76</v>
      </c>
      <c r="B14" t="s">
        <v>224</v>
      </c>
      <c r="C14" t="s">
        <v>200</v>
      </c>
      <c r="D14" t="s">
        <v>225</v>
      </c>
      <c r="E14" t="s">
        <v>201</v>
      </c>
      <c r="F14">
        <v>96.382581644253406</v>
      </c>
      <c r="G14">
        <v>96.066303653832193</v>
      </c>
      <c r="H14">
        <v>98.419439624675206</v>
      </c>
      <c r="I14">
        <v>100.543952100239</v>
      </c>
      <c r="J14">
        <v>101.16539692673</v>
      </c>
      <c r="K14">
        <v>101.38799312998999</v>
      </c>
      <c r="L14">
        <v>100.01404617770901</v>
      </c>
      <c r="M14">
        <v>98.374376438683399</v>
      </c>
      <c r="N14">
        <v>94.516502680405594</v>
      </c>
      <c r="O14">
        <v>93.910000547573404</v>
      </c>
      <c r="P14">
        <v>93.655358989770704</v>
      </c>
      <c r="Q14">
        <v>94.686404366999994</v>
      </c>
      <c r="R14">
        <v>95.346484317129693</v>
      </c>
      <c r="S14">
        <v>96.455657926781299</v>
      </c>
      <c r="T14">
        <v>93.957734167216401</v>
      </c>
      <c r="U14">
        <v>92.965410760329803</v>
      </c>
      <c r="V14">
        <v>92.066022432087905</v>
      </c>
      <c r="W14">
        <v>91.593584858927798</v>
      </c>
      <c r="X14">
        <v>91.149940913515906</v>
      </c>
      <c r="Y14">
        <v>92.958409875839394</v>
      </c>
      <c r="Z14">
        <v>93.549664779643393</v>
      </c>
      <c r="AA14">
        <v>95.129093394298494</v>
      </c>
      <c r="AB14">
        <v>95.940316519547096</v>
      </c>
      <c r="AC14">
        <v>97.394119945560007</v>
      </c>
      <c r="AD14">
        <v>98.435092812261303</v>
      </c>
      <c r="AE14">
        <v>100</v>
      </c>
      <c r="AF14">
        <v>100.608050465367</v>
      </c>
    </row>
    <row r="15" spans="1:32" x14ac:dyDescent="0.3">
      <c r="A15" t="s">
        <v>76</v>
      </c>
      <c r="B15" t="s">
        <v>226</v>
      </c>
      <c r="C15" t="s">
        <v>200</v>
      </c>
      <c r="D15" t="s">
        <v>227</v>
      </c>
      <c r="E15" t="s">
        <v>201</v>
      </c>
      <c r="F15">
        <v>96.382581644253406</v>
      </c>
      <c r="G15">
        <v>96.066303653832193</v>
      </c>
      <c r="H15">
        <v>98.419439624675107</v>
      </c>
      <c r="I15">
        <v>100.543952100239</v>
      </c>
      <c r="J15">
        <v>101.16539692673</v>
      </c>
      <c r="K15">
        <v>101.38799312998999</v>
      </c>
      <c r="L15">
        <v>100.01404617770901</v>
      </c>
      <c r="M15">
        <v>98.374376438683399</v>
      </c>
      <c r="N15">
        <v>94.516502680405594</v>
      </c>
      <c r="O15">
        <v>93.910000547573404</v>
      </c>
      <c r="P15">
        <v>93.655358989770704</v>
      </c>
      <c r="Q15">
        <v>94.686404366999895</v>
      </c>
      <c r="R15">
        <v>95.346484317129693</v>
      </c>
      <c r="S15">
        <v>96.455657926781299</v>
      </c>
      <c r="T15">
        <v>93.957734167216401</v>
      </c>
      <c r="U15">
        <v>92.965410760329704</v>
      </c>
      <c r="V15">
        <v>92.066022432087905</v>
      </c>
      <c r="W15">
        <v>91.593584858927798</v>
      </c>
      <c r="X15">
        <v>91.149940913515906</v>
      </c>
      <c r="Y15">
        <v>92.958409875839394</v>
      </c>
      <c r="Z15">
        <v>93.549664779643294</v>
      </c>
      <c r="AA15">
        <v>95.129093394298494</v>
      </c>
      <c r="AB15">
        <v>95.940316519547096</v>
      </c>
      <c r="AC15">
        <v>97.394119945560007</v>
      </c>
      <c r="AD15">
        <v>98.435092812261303</v>
      </c>
      <c r="AE15">
        <v>100</v>
      </c>
      <c r="AF15">
        <v>100.608050465367</v>
      </c>
    </row>
    <row r="16" spans="1:32" x14ac:dyDescent="0.3">
      <c r="A16" t="s">
        <v>76</v>
      </c>
      <c r="B16" t="s">
        <v>228</v>
      </c>
      <c r="C16" t="s">
        <v>200</v>
      </c>
      <c r="D16" t="s">
        <v>229</v>
      </c>
      <c r="E16" t="s">
        <v>201</v>
      </c>
      <c r="F16">
        <v>96.382581644253406</v>
      </c>
      <c r="G16">
        <v>96.066303653832193</v>
      </c>
      <c r="H16">
        <v>98.419439624675206</v>
      </c>
      <c r="I16">
        <v>100.543952100239</v>
      </c>
      <c r="J16">
        <v>101.16539692673</v>
      </c>
      <c r="K16">
        <v>101.38799312998999</v>
      </c>
      <c r="L16">
        <v>100.01404617770901</v>
      </c>
      <c r="M16">
        <v>98.374376438683399</v>
      </c>
      <c r="N16">
        <v>94.516502680405594</v>
      </c>
      <c r="O16">
        <v>93.910000547573404</v>
      </c>
      <c r="P16">
        <v>93.655358989770704</v>
      </c>
      <c r="Q16">
        <v>94.686404366999994</v>
      </c>
      <c r="R16">
        <v>95.346484317129693</v>
      </c>
      <c r="S16">
        <v>96.455657926781299</v>
      </c>
      <c r="T16">
        <v>93.957734167216501</v>
      </c>
      <c r="U16">
        <v>92.965410760329803</v>
      </c>
      <c r="V16">
        <v>92.066022432087905</v>
      </c>
      <c r="W16">
        <v>91.593584858927798</v>
      </c>
      <c r="X16">
        <v>91.149940913515906</v>
      </c>
      <c r="Y16">
        <v>92.958409875839394</v>
      </c>
      <c r="Z16">
        <v>93.549664779643393</v>
      </c>
      <c r="AA16">
        <v>95.129093394298494</v>
      </c>
      <c r="AB16">
        <v>95.940316519547096</v>
      </c>
      <c r="AC16">
        <v>97.394119945560007</v>
      </c>
      <c r="AD16">
        <v>98.435092812261303</v>
      </c>
      <c r="AE16">
        <v>100</v>
      </c>
      <c r="AF16">
        <v>100.608050465367</v>
      </c>
    </row>
    <row r="17" spans="1:32" x14ac:dyDescent="0.3">
      <c r="A17" t="s">
        <v>76</v>
      </c>
      <c r="B17" t="s">
        <v>230</v>
      </c>
      <c r="C17" t="s">
        <v>200</v>
      </c>
      <c r="D17" t="s">
        <v>231</v>
      </c>
      <c r="E17" t="s">
        <v>201</v>
      </c>
      <c r="F17">
        <v>96.382581644253406</v>
      </c>
      <c r="G17">
        <v>96.066303653832193</v>
      </c>
      <c r="H17">
        <v>98.419439624675206</v>
      </c>
      <c r="I17">
        <v>100.543952100239</v>
      </c>
      <c r="J17">
        <v>101.16539692673</v>
      </c>
      <c r="K17">
        <v>101.38799312998999</v>
      </c>
      <c r="L17">
        <v>100.01404617770901</v>
      </c>
      <c r="M17">
        <v>98.374376438683399</v>
      </c>
      <c r="N17">
        <v>94.516502680405594</v>
      </c>
      <c r="O17">
        <v>93.910000547573404</v>
      </c>
      <c r="P17">
        <v>93.655358989770704</v>
      </c>
      <c r="Q17">
        <v>94.686404366999994</v>
      </c>
      <c r="R17">
        <v>95.346484317129693</v>
      </c>
      <c r="S17">
        <v>96.455657926781399</v>
      </c>
      <c r="T17">
        <v>93.957734167216501</v>
      </c>
      <c r="U17">
        <v>92.965410760329803</v>
      </c>
      <c r="V17">
        <v>92.066022432087905</v>
      </c>
      <c r="W17">
        <v>91.593584858927798</v>
      </c>
      <c r="X17">
        <v>91.149940913515906</v>
      </c>
      <c r="Y17">
        <v>92.958409875839394</v>
      </c>
      <c r="Z17">
        <v>93.549664779643294</v>
      </c>
      <c r="AA17">
        <v>95.129093394298494</v>
      </c>
      <c r="AB17">
        <v>95.940316519547096</v>
      </c>
      <c r="AC17">
        <v>97.394119945560007</v>
      </c>
      <c r="AD17">
        <v>98.435092812261303</v>
      </c>
      <c r="AE17">
        <v>100</v>
      </c>
      <c r="AF17">
        <v>100.608050465367</v>
      </c>
    </row>
    <row r="18" spans="1:32" x14ac:dyDescent="0.3">
      <c r="A18" t="s">
        <v>76</v>
      </c>
      <c r="B18" t="s">
        <v>232</v>
      </c>
      <c r="C18" t="s">
        <v>200</v>
      </c>
      <c r="D18" t="s">
        <v>233</v>
      </c>
      <c r="E18" t="s">
        <v>201</v>
      </c>
      <c r="F18">
        <v>96.382581644253406</v>
      </c>
      <c r="G18">
        <v>96.066303653832193</v>
      </c>
      <c r="H18">
        <v>98.419439624675206</v>
      </c>
      <c r="I18">
        <v>100.543952100239</v>
      </c>
      <c r="J18">
        <v>101.16539692673</v>
      </c>
      <c r="K18">
        <v>101.38799312998999</v>
      </c>
      <c r="L18">
        <v>100.01404617770901</v>
      </c>
      <c r="M18">
        <v>98.374376438683399</v>
      </c>
      <c r="N18">
        <v>94.516502680405594</v>
      </c>
      <c r="O18">
        <v>93.910000547573404</v>
      </c>
      <c r="P18">
        <v>93.655358989770704</v>
      </c>
      <c r="Q18">
        <v>94.686404366999895</v>
      </c>
      <c r="R18">
        <v>95.346484317129693</v>
      </c>
      <c r="S18">
        <v>96.455657926781299</v>
      </c>
      <c r="T18">
        <v>93.957734167216401</v>
      </c>
      <c r="U18">
        <v>92.965410760329704</v>
      </c>
      <c r="V18">
        <v>92.066022432087905</v>
      </c>
      <c r="W18">
        <v>91.593584858927798</v>
      </c>
      <c r="X18">
        <v>91.149940913515906</v>
      </c>
      <c r="Y18">
        <v>92.958409875839394</v>
      </c>
      <c r="Z18">
        <v>93.549664779643294</v>
      </c>
      <c r="AA18">
        <v>95.129093394298494</v>
      </c>
      <c r="AB18">
        <v>95.940316519547096</v>
      </c>
      <c r="AC18">
        <v>97.394119945560007</v>
      </c>
      <c r="AD18">
        <v>98.435092812261303</v>
      </c>
      <c r="AE18">
        <v>100</v>
      </c>
      <c r="AF18">
        <v>100.608050465367</v>
      </c>
    </row>
    <row r="19" spans="1:32" x14ac:dyDescent="0.3">
      <c r="A19" t="s">
        <v>76</v>
      </c>
      <c r="B19" t="s">
        <v>234</v>
      </c>
      <c r="C19" t="s">
        <v>200</v>
      </c>
      <c r="D19" t="s">
        <v>235</v>
      </c>
      <c r="E19" t="s">
        <v>201</v>
      </c>
      <c r="F19">
        <v>96.382581644253406</v>
      </c>
      <c r="G19">
        <v>96.066303653832193</v>
      </c>
      <c r="H19">
        <v>98.419439624675206</v>
      </c>
      <c r="I19">
        <v>100.543952100239</v>
      </c>
      <c r="J19">
        <v>101.16539692673</v>
      </c>
      <c r="K19">
        <v>101.38799312998999</v>
      </c>
      <c r="L19">
        <v>100.01404617770901</v>
      </c>
      <c r="M19">
        <v>98.374376438683399</v>
      </c>
      <c r="N19">
        <v>94.516502680405594</v>
      </c>
      <c r="O19">
        <v>93.910000547573404</v>
      </c>
      <c r="P19">
        <v>93.655358989770704</v>
      </c>
      <c r="Q19">
        <v>94.686404366999994</v>
      </c>
      <c r="R19">
        <v>95.346484317129693</v>
      </c>
      <c r="S19">
        <v>96.455657926781299</v>
      </c>
      <c r="T19">
        <v>93.957734167216401</v>
      </c>
      <c r="U19">
        <v>92.965410760329803</v>
      </c>
      <c r="V19">
        <v>92.066022432087905</v>
      </c>
      <c r="W19">
        <v>91.593584858927798</v>
      </c>
      <c r="X19">
        <v>91.149940913515906</v>
      </c>
      <c r="Y19">
        <v>92.958409875839394</v>
      </c>
      <c r="Z19">
        <v>93.549664779643294</v>
      </c>
      <c r="AA19">
        <v>95.129093394298494</v>
      </c>
      <c r="AB19">
        <v>95.940316519547096</v>
      </c>
      <c r="AC19">
        <v>97.394119945560007</v>
      </c>
      <c r="AD19">
        <v>98.435092812261303</v>
      </c>
      <c r="AE19">
        <v>100</v>
      </c>
      <c r="AF19">
        <v>100.608050465367</v>
      </c>
    </row>
    <row r="20" spans="1:32" x14ac:dyDescent="0.3">
      <c r="A20" t="s">
        <v>76</v>
      </c>
      <c r="B20" t="s">
        <v>236</v>
      </c>
      <c r="C20" t="s">
        <v>200</v>
      </c>
      <c r="D20" t="s">
        <v>237</v>
      </c>
      <c r="E20" t="s">
        <v>201</v>
      </c>
      <c r="F20">
        <v>96.382581644253406</v>
      </c>
      <c r="G20">
        <v>96.066303653832193</v>
      </c>
      <c r="H20">
        <v>98.419439624675206</v>
      </c>
      <c r="I20">
        <v>100.543952100239</v>
      </c>
      <c r="J20">
        <v>101.16539692673</v>
      </c>
      <c r="K20">
        <v>101.38799312998999</v>
      </c>
      <c r="L20">
        <v>100.01404617770901</v>
      </c>
      <c r="M20">
        <v>98.374376438683399</v>
      </c>
      <c r="N20">
        <v>94.516502680405594</v>
      </c>
      <c r="O20">
        <v>93.910000547573404</v>
      </c>
      <c r="P20">
        <v>93.655358989770704</v>
      </c>
      <c r="Q20">
        <v>94.686404366999994</v>
      </c>
      <c r="R20">
        <v>95.346484317129693</v>
      </c>
      <c r="S20">
        <v>96.455657926781299</v>
      </c>
      <c r="T20">
        <v>93.957734167216401</v>
      </c>
      <c r="U20">
        <v>92.965410760329803</v>
      </c>
      <c r="V20">
        <v>92.066022432087905</v>
      </c>
      <c r="W20">
        <v>91.593584858927798</v>
      </c>
      <c r="X20">
        <v>91.149940913515906</v>
      </c>
      <c r="Y20">
        <v>92.958409875839394</v>
      </c>
      <c r="Z20">
        <v>93.549664779643294</v>
      </c>
      <c r="AA20">
        <v>95.129093394298494</v>
      </c>
      <c r="AB20">
        <v>95.940316519547096</v>
      </c>
      <c r="AC20">
        <v>97.394119945560007</v>
      </c>
      <c r="AD20">
        <v>98.435092812261303</v>
      </c>
      <c r="AE20">
        <v>100</v>
      </c>
      <c r="AF20">
        <v>100.608050465367</v>
      </c>
    </row>
    <row r="21" spans="1:32" x14ac:dyDescent="0.3">
      <c r="A21" t="s">
        <v>76</v>
      </c>
      <c r="B21" t="s">
        <v>238</v>
      </c>
      <c r="C21" t="s">
        <v>200</v>
      </c>
      <c r="D21" t="s">
        <v>239</v>
      </c>
      <c r="E21" t="s">
        <v>201</v>
      </c>
      <c r="F21">
        <v>96.382581644253406</v>
      </c>
      <c r="G21">
        <v>96.066303653832193</v>
      </c>
      <c r="H21">
        <v>98.419439624675206</v>
      </c>
      <c r="I21">
        <v>100.543952100239</v>
      </c>
      <c r="J21">
        <v>101.16539692673</v>
      </c>
      <c r="K21">
        <v>101.38799312998999</v>
      </c>
      <c r="L21">
        <v>100.01404617770901</v>
      </c>
      <c r="M21">
        <v>98.374376438683399</v>
      </c>
      <c r="N21">
        <v>94.516502680405594</v>
      </c>
      <c r="O21">
        <v>93.910000547573404</v>
      </c>
      <c r="P21">
        <v>93.655358989770704</v>
      </c>
      <c r="Q21">
        <v>94.686404366999994</v>
      </c>
      <c r="R21">
        <v>95.346484317129693</v>
      </c>
      <c r="S21">
        <v>96.455657926781399</v>
      </c>
      <c r="T21">
        <v>93.957734167216501</v>
      </c>
      <c r="U21">
        <v>92.965410760329803</v>
      </c>
      <c r="V21">
        <v>92.066022432087905</v>
      </c>
      <c r="W21">
        <v>91.593584858927798</v>
      </c>
      <c r="X21">
        <v>91.149940913515906</v>
      </c>
      <c r="Y21">
        <v>92.958409875839394</v>
      </c>
      <c r="Z21">
        <v>93.549664779643294</v>
      </c>
      <c r="AA21">
        <v>95.129093394298494</v>
      </c>
      <c r="AB21">
        <v>95.940316519547096</v>
      </c>
      <c r="AC21">
        <v>97.394119945560007</v>
      </c>
      <c r="AD21">
        <v>98.435092812261303</v>
      </c>
      <c r="AE21">
        <v>100</v>
      </c>
      <c r="AF21">
        <v>100.608050465367</v>
      </c>
    </row>
    <row r="22" spans="1:32" x14ac:dyDescent="0.3">
      <c r="A22" t="s">
        <v>76</v>
      </c>
      <c r="B22" t="s">
        <v>240</v>
      </c>
      <c r="C22" t="s">
        <v>200</v>
      </c>
      <c r="D22" t="s">
        <v>241</v>
      </c>
      <c r="E22" t="s">
        <v>201</v>
      </c>
      <c r="F22">
        <v>96.382581644253406</v>
      </c>
      <c r="G22">
        <v>96.066303653832193</v>
      </c>
      <c r="H22">
        <v>98.419439624675206</v>
      </c>
      <c r="I22">
        <v>100.543952100239</v>
      </c>
      <c r="J22">
        <v>101.16539692673</v>
      </c>
      <c r="K22">
        <v>101.38799312998999</v>
      </c>
      <c r="L22">
        <v>100.01404617770901</v>
      </c>
      <c r="M22">
        <v>98.374376438683399</v>
      </c>
      <c r="N22">
        <v>94.516502680405594</v>
      </c>
      <c r="O22">
        <v>93.910000547573404</v>
      </c>
      <c r="P22">
        <v>93.655358989770704</v>
      </c>
      <c r="Q22">
        <v>94.686404366999895</v>
      </c>
      <c r="R22">
        <v>95.346484317129693</v>
      </c>
      <c r="S22">
        <v>96.455657926781299</v>
      </c>
      <c r="T22">
        <v>93.957734167216401</v>
      </c>
      <c r="U22">
        <v>92.965410760329704</v>
      </c>
      <c r="V22">
        <v>92.066022432087905</v>
      </c>
      <c r="W22">
        <v>91.593584858927798</v>
      </c>
      <c r="X22">
        <v>91.149940913515906</v>
      </c>
      <c r="Y22">
        <v>92.958409875839394</v>
      </c>
      <c r="Z22">
        <v>93.549664779643294</v>
      </c>
      <c r="AA22">
        <v>95.129093394298494</v>
      </c>
      <c r="AB22">
        <v>95.940316519547096</v>
      </c>
      <c r="AC22">
        <v>97.394119945560007</v>
      </c>
      <c r="AD22">
        <v>98.435092812261303</v>
      </c>
      <c r="AE22">
        <v>100</v>
      </c>
      <c r="AF22">
        <v>100.608050465367</v>
      </c>
    </row>
    <row r="23" spans="1:32" x14ac:dyDescent="0.3">
      <c r="A23" t="s">
        <v>76</v>
      </c>
      <c r="B23" t="s">
        <v>242</v>
      </c>
      <c r="C23" t="s">
        <v>200</v>
      </c>
      <c r="D23" t="s">
        <v>243</v>
      </c>
      <c r="E23" t="s">
        <v>201</v>
      </c>
      <c r="F23">
        <v>96.382581644253406</v>
      </c>
      <c r="G23">
        <v>96.066303653832193</v>
      </c>
      <c r="H23">
        <v>98.419439624675206</v>
      </c>
      <c r="I23">
        <v>100.543952100239</v>
      </c>
      <c r="J23">
        <v>101.16539692673</v>
      </c>
      <c r="K23">
        <v>101.38799312998999</v>
      </c>
      <c r="L23">
        <v>100.01404617770901</v>
      </c>
      <c r="M23">
        <v>98.374376438683399</v>
      </c>
      <c r="N23">
        <v>94.516502680405594</v>
      </c>
      <c r="O23">
        <v>93.910000547573404</v>
      </c>
      <c r="P23">
        <v>93.655358989770704</v>
      </c>
      <c r="Q23">
        <v>94.686404366999994</v>
      </c>
      <c r="R23">
        <v>95.346484317129693</v>
      </c>
      <c r="S23">
        <v>96.455657926781399</v>
      </c>
      <c r="T23">
        <v>93.957734167216501</v>
      </c>
      <c r="U23">
        <v>92.965410760329803</v>
      </c>
      <c r="V23">
        <v>92.066022432087905</v>
      </c>
      <c r="W23">
        <v>91.593584858927798</v>
      </c>
      <c r="X23">
        <v>91.149940913515906</v>
      </c>
      <c r="Y23">
        <v>92.958409875839394</v>
      </c>
      <c r="Z23">
        <v>93.549664779643294</v>
      </c>
      <c r="AA23">
        <v>95.129093394298494</v>
      </c>
      <c r="AB23">
        <v>95.940316519547096</v>
      </c>
      <c r="AC23">
        <v>97.394119945560007</v>
      </c>
      <c r="AD23">
        <v>98.435092812261303</v>
      </c>
      <c r="AE23">
        <v>100</v>
      </c>
      <c r="AF23">
        <v>100.608050465367</v>
      </c>
    </row>
    <row r="24" spans="1:32" x14ac:dyDescent="0.3">
      <c r="A24" t="s">
        <v>76</v>
      </c>
      <c r="B24" t="s">
        <v>244</v>
      </c>
      <c r="C24" t="s">
        <v>200</v>
      </c>
      <c r="D24" t="s">
        <v>245</v>
      </c>
      <c r="E24" t="s">
        <v>201</v>
      </c>
      <c r="F24">
        <v>96.382581644253406</v>
      </c>
      <c r="G24">
        <v>96.066303653832307</v>
      </c>
      <c r="H24">
        <v>98.419439624675206</v>
      </c>
      <c r="I24">
        <v>100.543952100239</v>
      </c>
      <c r="J24">
        <v>101.16539692673</v>
      </c>
      <c r="K24">
        <v>101.38799312998999</v>
      </c>
      <c r="L24">
        <v>100.01404617770901</v>
      </c>
      <c r="M24">
        <v>98.374376438683399</v>
      </c>
      <c r="N24">
        <v>94.516502680405594</v>
      </c>
      <c r="O24">
        <v>93.910000547573404</v>
      </c>
      <c r="P24">
        <v>93.655358989770704</v>
      </c>
      <c r="Q24">
        <v>94.686404366999994</v>
      </c>
      <c r="R24">
        <v>95.346484317129693</v>
      </c>
      <c r="S24">
        <v>96.455657926781399</v>
      </c>
      <c r="T24">
        <v>93.957734167216501</v>
      </c>
      <c r="U24">
        <v>92.965410760329803</v>
      </c>
      <c r="V24">
        <v>92.066022432087905</v>
      </c>
      <c r="W24">
        <v>91.593584858927798</v>
      </c>
      <c r="X24">
        <v>91.149940913516005</v>
      </c>
      <c r="Y24">
        <v>92.958409875839394</v>
      </c>
      <c r="Z24">
        <v>93.549664779643393</v>
      </c>
      <c r="AA24">
        <v>95.129093394298593</v>
      </c>
      <c r="AB24">
        <v>95.940316519547096</v>
      </c>
      <c r="AC24">
        <v>97.394119945560107</v>
      </c>
      <c r="AD24">
        <v>98.435092812261303</v>
      </c>
      <c r="AE24">
        <v>100</v>
      </c>
      <c r="AF24">
        <v>100.608050465367</v>
      </c>
    </row>
    <row r="25" spans="1:32" x14ac:dyDescent="0.3">
      <c r="A25" t="s">
        <v>76</v>
      </c>
      <c r="B25" t="s">
        <v>246</v>
      </c>
      <c r="C25" t="s">
        <v>200</v>
      </c>
      <c r="D25" t="s">
        <v>247</v>
      </c>
      <c r="E25" t="s">
        <v>201</v>
      </c>
      <c r="F25">
        <v>96.382581644253406</v>
      </c>
      <c r="G25">
        <v>96.066303653832193</v>
      </c>
      <c r="H25">
        <v>98.419439624675206</v>
      </c>
      <c r="I25">
        <v>100.543952100239</v>
      </c>
      <c r="J25">
        <v>101.16539692673</v>
      </c>
      <c r="K25">
        <v>101.38799312998999</v>
      </c>
      <c r="L25">
        <v>100.01404617770901</v>
      </c>
      <c r="M25">
        <v>98.374376438683399</v>
      </c>
      <c r="N25">
        <v>94.516502680405594</v>
      </c>
      <c r="O25">
        <v>93.910000547573404</v>
      </c>
      <c r="P25">
        <v>93.655358989770704</v>
      </c>
      <c r="Q25">
        <v>94.686404366999994</v>
      </c>
      <c r="R25">
        <v>95.346484317129693</v>
      </c>
      <c r="S25">
        <v>96.455657926781299</v>
      </c>
      <c r="T25">
        <v>93.957734167216501</v>
      </c>
      <c r="U25">
        <v>92.965410760329704</v>
      </c>
      <c r="V25">
        <v>92.066022432087905</v>
      </c>
      <c r="W25">
        <v>91.593584858927798</v>
      </c>
      <c r="X25">
        <v>91.149940913515906</v>
      </c>
      <c r="Y25">
        <v>92.958409875839394</v>
      </c>
      <c r="Z25">
        <v>93.549664779643393</v>
      </c>
      <c r="AA25">
        <v>95.129093394298494</v>
      </c>
      <c r="AB25">
        <v>95.940316519547096</v>
      </c>
      <c r="AC25">
        <v>97.394119945560007</v>
      </c>
      <c r="AD25">
        <v>98.435092812261303</v>
      </c>
      <c r="AE25">
        <v>100</v>
      </c>
      <c r="AF25">
        <v>100.608050465367</v>
      </c>
    </row>
    <row r="26" spans="1:32" x14ac:dyDescent="0.3">
      <c r="A26" t="s">
        <v>76</v>
      </c>
      <c r="B26" t="s">
        <v>248</v>
      </c>
      <c r="C26" t="s">
        <v>200</v>
      </c>
      <c r="D26" t="s">
        <v>249</v>
      </c>
      <c r="E26" t="s">
        <v>201</v>
      </c>
      <c r="F26">
        <v>96.382581644253406</v>
      </c>
      <c r="G26">
        <v>96.066303653832193</v>
      </c>
      <c r="H26">
        <v>98.419439624675206</v>
      </c>
      <c r="I26">
        <v>100.543952100239</v>
      </c>
      <c r="J26">
        <v>101.16539692673</v>
      </c>
      <c r="K26">
        <v>101.38799312998999</v>
      </c>
      <c r="L26">
        <v>100.01404617770901</v>
      </c>
      <c r="M26">
        <v>98.374376438683399</v>
      </c>
      <c r="N26">
        <v>94.516502680405594</v>
      </c>
      <c r="O26">
        <v>93.910000547573404</v>
      </c>
      <c r="P26">
        <v>93.655358989770704</v>
      </c>
      <c r="Q26">
        <v>94.686404366999994</v>
      </c>
      <c r="R26">
        <v>95.346484317129693</v>
      </c>
      <c r="S26">
        <v>96.455657926781399</v>
      </c>
      <c r="T26">
        <v>93.957734167216501</v>
      </c>
      <c r="U26">
        <v>92.965410760329704</v>
      </c>
      <c r="V26">
        <v>92.066022432087905</v>
      </c>
      <c r="W26">
        <v>91.593584858927798</v>
      </c>
      <c r="X26">
        <v>91.149940913515906</v>
      </c>
      <c r="Y26">
        <v>92.958409875839394</v>
      </c>
      <c r="Z26">
        <v>93.549664779643393</v>
      </c>
      <c r="AA26">
        <v>95.129093394298494</v>
      </c>
      <c r="AB26">
        <v>95.940316519547096</v>
      </c>
      <c r="AC26">
        <v>97.394119945560007</v>
      </c>
      <c r="AD26">
        <v>98.435092812261303</v>
      </c>
      <c r="AE26">
        <v>100</v>
      </c>
      <c r="AF26">
        <v>100.608050465367</v>
      </c>
    </row>
    <row r="27" spans="1:32" x14ac:dyDescent="0.3">
      <c r="A27" t="s">
        <v>76</v>
      </c>
      <c r="B27" t="s">
        <v>250</v>
      </c>
      <c r="C27" t="s">
        <v>200</v>
      </c>
      <c r="D27" t="s">
        <v>251</v>
      </c>
      <c r="E27" t="s">
        <v>201</v>
      </c>
      <c r="F27">
        <v>96.382581644253406</v>
      </c>
      <c r="G27">
        <v>96.066303653832193</v>
      </c>
      <c r="H27">
        <v>98.419439624675206</v>
      </c>
      <c r="I27">
        <v>100.543952100239</v>
      </c>
      <c r="J27">
        <v>101.16539692673</v>
      </c>
      <c r="K27">
        <v>101.38799312998999</v>
      </c>
      <c r="L27">
        <v>100.01404617770901</v>
      </c>
      <c r="M27">
        <v>98.374376438683399</v>
      </c>
      <c r="N27">
        <v>94.516502680405594</v>
      </c>
      <c r="O27">
        <v>93.910000547573404</v>
      </c>
      <c r="P27">
        <v>93.655358989770704</v>
      </c>
      <c r="Q27">
        <v>94.686404366999994</v>
      </c>
      <c r="R27">
        <v>95.346484317129693</v>
      </c>
      <c r="S27">
        <v>96.455657926781399</v>
      </c>
      <c r="T27">
        <v>93.957734167216501</v>
      </c>
      <c r="U27">
        <v>92.965410760329803</v>
      </c>
      <c r="V27">
        <v>92.066022432087905</v>
      </c>
      <c r="W27">
        <v>91.593584858927798</v>
      </c>
      <c r="X27">
        <v>91.149940913515906</v>
      </c>
      <c r="Y27">
        <v>92.958409875839394</v>
      </c>
      <c r="Z27">
        <v>93.549664779643294</v>
      </c>
      <c r="AA27">
        <v>95.129093394298494</v>
      </c>
      <c r="AB27">
        <v>95.940316519547096</v>
      </c>
      <c r="AC27">
        <v>97.394119945560007</v>
      </c>
      <c r="AD27">
        <v>98.435092812261303</v>
      </c>
      <c r="AE27">
        <v>100</v>
      </c>
      <c r="AF27">
        <v>100.608050465367</v>
      </c>
    </row>
    <row r="28" spans="1:32" x14ac:dyDescent="0.3">
      <c r="A28" t="s">
        <v>76</v>
      </c>
      <c r="B28" t="s">
        <v>252</v>
      </c>
      <c r="C28" t="s">
        <v>200</v>
      </c>
      <c r="D28" t="s">
        <v>253</v>
      </c>
      <c r="E28" t="s">
        <v>201</v>
      </c>
      <c r="F28">
        <v>96.382581644253406</v>
      </c>
      <c r="G28">
        <v>96.066303653832193</v>
      </c>
      <c r="H28">
        <v>98.419439624675107</v>
      </c>
      <c r="I28">
        <v>100.543952100239</v>
      </c>
      <c r="J28">
        <v>101.16539692673</v>
      </c>
      <c r="K28">
        <v>101.38799312998999</v>
      </c>
      <c r="L28">
        <v>100.01404617770901</v>
      </c>
      <c r="M28">
        <v>98.374376438683399</v>
      </c>
      <c r="N28">
        <v>94.516502680405594</v>
      </c>
      <c r="O28">
        <v>93.910000547573404</v>
      </c>
      <c r="P28">
        <v>93.655358989770704</v>
      </c>
      <c r="Q28">
        <v>94.686404366999994</v>
      </c>
      <c r="R28">
        <v>95.346484317129693</v>
      </c>
      <c r="S28">
        <v>96.455657926781299</v>
      </c>
      <c r="T28">
        <v>93.957734167216401</v>
      </c>
      <c r="U28">
        <v>92.965410760329704</v>
      </c>
      <c r="V28">
        <v>92.066022432087905</v>
      </c>
      <c r="W28">
        <v>91.593584858927798</v>
      </c>
      <c r="X28">
        <v>91.149940913515906</v>
      </c>
      <c r="Y28">
        <v>92.958409875839394</v>
      </c>
      <c r="Z28">
        <v>93.549664779643294</v>
      </c>
      <c r="AA28">
        <v>95.129093394298494</v>
      </c>
      <c r="AB28">
        <v>95.940316519547096</v>
      </c>
      <c r="AC28">
        <v>97.394119945560007</v>
      </c>
      <c r="AD28">
        <v>98.435092812261303</v>
      </c>
      <c r="AE28">
        <v>100</v>
      </c>
      <c r="AF28">
        <v>100.608050465367</v>
      </c>
    </row>
    <row r="29" spans="1:32" x14ac:dyDescent="0.3">
      <c r="A29" t="s">
        <v>76</v>
      </c>
      <c r="B29" t="s">
        <v>254</v>
      </c>
      <c r="C29" t="s">
        <v>200</v>
      </c>
      <c r="D29" t="s">
        <v>255</v>
      </c>
      <c r="E29" t="s">
        <v>201</v>
      </c>
      <c r="F29">
        <v>96.382581644253406</v>
      </c>
      <c r="G29">
        <v>96.066303653832193</v>
      </c>
      <c r="H29">
        <v>98.419439624675206</v>
      </c>
      <c r="I29">
        <v>100.543952100239</v>
      </c>
      <c r="J29">
        <v>101.16539692673</v>
      </c>
      <c r="K29">
        <v>101.38799312998999</v>
      </c>
      <c r="L29">
        <v>100.01404617770901</v>
      </c>
      <c r="M29">
        <v>98.374376438683399</v>
      </c>
      <c r="N29">
        <v>94.516502680405594</v>
      </c>
      <c r="O29">
        <v>93.910000547573404</v>
      </c>
      <c r="P29">
        <v>93.655358989770704</v>
      </c>
      <c r="Q29">
        <v>94.686404366999994</v>
      </c>
      <c r="R29">
        <v>95.346484317129594</v>
      </c>
      <c r="S29">
        <v>96.455657926781299</v>
      </c>
      <c r="T29">
        <v>93.957734167216401</v>
      </c>
      <c r="U29">
        <v>92.965410760329704</v>
      </c>
      <c r="V29">
        <v>92.066022432087905</v>
      </c>
      <c r="W29">
        <v>91.593584858927798</v>
      </c>
      <c r="X29">
        <v>91.149940913515906</v>
      </c>
      <c r="Y29">
        <v>92.958409875839394</v>
      </c>
      <c r="Z29">
        <v>93.549664779643294</v>
      </c>
      <c r="AA29">
        <v>95.129093394298494</v>
      </c>
      <c r="AB29">
        <v>95.940316519547096</v>
      </c>
      <c r="AC29">
        <v>97.394119945560007</v>
      </c>
      <c r="AD29">
        <v>98.435092812261303</v>
      </c>
      <c r="AE29">
        <v>100</v>
      </c>
      <c r="AF29">
        <v>100.608050465367</v>
      </c>
    </row>
    <row r="30" spans="1:32" x14ac:dyDescent="0.3">
      <c r="A30" t="s">
        <v>76</v>
      </c>
      <c r="B30" t="s">
        <v>256</v>
      </c>
      <c r="C30" t="s">
        <v>200</v>
      </c>
      <c r="D30" t="s">
        <v>257</v>
      </c>
      <c r="E30" t="s">
        <v>201</v>
      </c>
      <c r="F30">
        <v>96.382581644253406</v>
      </c>
      <c r="G30">
        <v>96.066303653832193</v>
      </c>
      <c r="H30">
        <v>98.419439624675206</v>
      </c>
      <c r="I30">
        <v>100.543952100239</v>
      </c>
      <c r="J30">
        <v>101.16539692673</v>
      </c>
      <c r="K30">
        <v>101.38799312998999</v>
      </c>
      <c r="L30">
        <v>100.01404617770901</v>
      </c>
      <c r="M30">
        <v>98.374376438683399</v>
      </c>
      <c r="N30">
        <v>94.516502680405594</v>
      </c>
      <c r="O30">
        <v>93.910000547573404</v>
      </c>
      <c r="P30">
        <v>93.655358989770704</v>
      </c>
      <c r="Q30">
        <v>94.686404366999994</v>
      </c>
      <c r="R30">
        <v>95.346484317129693</v>
      </c>
      <c r="S30">
        <v>96.455657926781399</v>
      </c>
      <c r="T30">
        <v>93.957734167216501</v>
      </c>
      <c r="U30">
        <v>92.965410760329803</v>
      </c>
      <c r="V30">
        <v>92.066022432087905</v>
      </c>
      <c r="W30">
        <v>91.593584858927798</v>
      </c>
      <c r="X30">
        <v>91.149940913515906</v>
      </c>
      <c r="Y30">
        <v>92.958409875839394</v>
      </c>
      <c r="Z30">
        <v>93.549664779643393</v>
      </c>
      <c r="AA30">
        <v>95.129093394298494</v>
      </c>
      <c r="AB30">
        <v>95.940316519547096</v>
      </c>
      <c r="AC30">
        <v>97.394119945560007</v>
      </c>
      <c r="AD30">
        <v>98.435092812261303</v>
      </c>
      <c r="AE30">
        <v>100</v>
      </c>
      <c r="AF30">
        <v>100.608050465367</v>
      </c>
    </row>
    <row r="31" spans="1:32" x14ac:dyDescent="0.3">
      <c r="A31" t="s">
        <v>76</v>
      </c>
      <c r="B31" t="s">
        <v>258</v>
      </c>
      <c r="C31" t="s">
        <v>200</v>
      </c>
      <c r="D31" t="s">
        <v>259</v>
      </c>
      <c r="E31" t="s">
        <v>201</v>
      </c>
      <c r="F31">
        <v>96.382581644253406</v>
      </c>
      <c r="G31">
        <v>96.066303653832193</v>
      </c>
      <c r="H31">
        <v>98.419439624675206</v>
      </c>
      <c r="I31">
        <v>100.543952100239</v>
      </c>
      <c r="J31">
        <v>101.16539692673</v>
      </c>
      <c r="K31">
        <v>101.38799312998999</v>
      </c>
      <c r="L31">
        <v>100.01404617770901</v>
      </c>
      <c r="M31">
        <v>98.374376438683399</v>
      </c>
      <c r="N31">
        <v>94.516502680405594</v>
      </c>
      <c r="O31">
        <v>93.910000547573404</v>
      </c>
      <c r="P31">
        <v>93.655358989770704</v>
      </c>
      <c r="Q31">
        <v>94.686404366999994</v>
      </c>
      <c r="R31">
        <v>95.346484317129693</v>
      </c>
      <c r="S31">
        <v>96.455657926781399</v>
      </c>
      <c r="T31">
        <v>93.957734167216501</v>
      </c>
      <c r="U31">
        <v>92.965410760329803</v>
      </c>
      <c r="V31">
        <v>92.066022432087905</v>
      </c>
      <c r="W31">
        <v>91.593584858927798</v>
      </c>
      <c r="X31">
        <v>91.149940913515906</v>
      </c>
      <c r="Y31">
        <v>92.958409875839394</v>
      </c>
      <c r="Z31">
        <v>93.549664779643294</v>
      </c>
      <c r="AA31">
        <v>95.129093394298494</v>
      </c>
      <c r="AB31">
        <v>95.940316519547096</v>
      </c>
      <c r="AC31">
        <v>97.394119945560007</v>
      </c>
      <c r="AD31">
        <v>98.435092812261303</v>
      </c>
      <c r="AE31">
        <v>100</v>
      </c>
      <c r="AF31">
        <v>100.608050465367</v>
      </c>
    </row>
    <row r="32" spans="1:32" x14ac:dyDescent="0.3">
      <c r="A32" t="s">
        <v>76</v>
      </c>
      <c r="B32" t="s">
        <v>260</v>
      </c>
      <c r="C32" t="s">
        <v>200</v>
      </c>
      <c r="D32" t="s">
        <v>261</v>
      </c>
      <c r="E32" t="s">
        <v>201</v>
      </c>
      <c r="F32">
        <v>96.382581644253406</v>
      </c>
      <c r="G32">
        <v>96.066303653832193</v>
      </c>
      <c r="H32">
        <v>98.419439624675206</v>
      </c>
      <c r="I32">
        <v>100.543952100239</v>
      </c>
      <c r="J32">
        <v>101.16539692673</v>
      </c>
      <c r="K32">
        <v>101.38799312998999</v>
      </c>
      <c r="L32">
        <v>100.01404617770901</v>
      </c>
      <c r="M32">
        <v>98.374376438683399</v>
      </c>
      <c r="N32">
        <v>94.516502680405594</v>
      </c>
      <c r="O32">
        <v>93.910000547573404</v>
      </c>
      <c r="P32">
        <v>93.655358989770704</v>
      </c>
      <c r="Q32">
        <v>94.686404366999994</v>
      </c>
      <c r="R32">
        <v>95.346484317129693</v>
      </c>
      <c r="S32">
        <v>96.455657926781399</v>
      </c>
      <c r="T32">
        <v>93.957734167216501</v>
      </c>
      <c r="U32">
        <v>92.965410760329803</v>
      </c>
      <c r="V32">
        <v>92.066022432087905</v>
      </c>
      <c r="W32">
        <v>91.593584858927798</v>
      </c>
      <c r="X32">
        <v>91.149940913515906</v>
      </c>
      <c r="Y32">
        <v>92.958409875839394</v>
      </c>
      <c r="Z32">
        <v>93.549664779643294</v>
      </c>
      <c r="AA32">
        <v>95.129093394298494</v>
      </c>
      <c r="AB32">
        <v>95.940316519547096</v>
      </c>
      <c r="AC32">
        <v>97.394119945560007</v>
      </c>
      <c r="AD32">
        <v>98.435092812261303</v>
      </c>
      <c r="AE32">
        <v>100</v>
      </c>
      <c r="AF32">
        <v>100.608050465367</v>
      </c>
    </row>
    <row r="33" spans="1:32" x14ac:dyDescent="0.3">
      <c r="A33" t="s">
        <v>76</v>
      </c>
      <c r="B33" t="s">
        <v>262</v>
      </c>
      <c r="C33" t="s">
        <v>200</v>
      </c>
      <c r="D33" t="s">
        <v>263</v>
      </c>
      <c r="E33" t="s">
        <v>201</v>
      </c>
      <c r="F33">
        <v>96.382581644253406</v>
      </c>
      <c r="G33">
        <v>96.066303653832193</v>
      </c>
      <c r="H33">
        <v>98.419439624675206</v>
      </c>
      <c r="I33">
        <v>100.543952100239</v>
      </c>
      <c r="J33">
        <v>101.16539692673</v>
      </c>
      <c r="K33">
        <v>101.38799312998999</v>
      </c>
      <c r="L33">
        <v>100.01404617770901</v>
      </c>
      <c r="M33">
        <v>98.374376438683399</v>
      </c>
      <c r="N33">
        <v>94.516502680405594</v>
      </c>
      <c r="O33">
        <v>93.910000547573404</v>
      </c>
      <c r="P33">
        <v>93.655358989770704</v>
      </c>
      <c r="Q33">
        <v>94.686404366999994</v>
      </c>
      <c r="R33">
        <v>95.346484317129693</v>
      </c>
      <c r="S33">
        <v>96.455657926781399</v>
      </c>
      <c r="T33">
        <v>93.957734167216401</v>
      </c>
      <c r="U33">
        <v>92.965410760329803</v>
      </c>
      <c r="V33">
        <v>92.066022432087905</v>
      </c>
      <c r="W33">
        <v>91.593584858927798</v>
      </c>
      <c r="X33">
        <v>91.149940913515906</v>
      </c>
      <c r="Y33">
        <v>92.958409875839394</v>
      </c>
      <c r="Z33">
        <v>93.549664779643393</v>
      </c>
      <c r="AA33">
        <v>95.129093394298494</v>
      </c>
      <c r="AB33">
        <v>95.940316519547096</v>
      </c>
      <c r="AC33">
        <v>97.394119945560007</v>
      </c>
      <c r="AD33">
        <v>98.435092812261303</v>
      </c>
      <c r="AE33">
        <v>100</v>
      </c>
      <c r="AF33">
        <v>100.608050465367</v>
      </c>
    </row>
    <row r="34" spans="1:32" x14ac:dyDescent="0.3">
      <c r="A34" t="s">
        <v>76</v>
      </c>
      <c r="B34" t="s">
        <v>264</v>
      </c>
      <c r="C34" t="s">
        <v>200</v>
      </c>
      <c r="D34" t="s">
        <v>265</v>
      </c>
      <c r="E34" t="s">
        <v>201</v>
      </c>
      <c r="F34">
        <v>96.382581644253406</v>
      </c>
      <c r="G34">
        <v>96.066303653832193</v>
      </c>
      <c r="H34">
        <v>98.419439624675206</v>
      </c>
      <c r="I34">
        <v>100.543952100239</v>
      </c>
      <c r="J34">
        <v>101.16539692673</v>
      </c>
      <c r="K34">
        <v>101.38799312998999</v>
      </c>
      <c r="L34">
        <v>100.01404617770901</v>
      </c>
      <c r="M34">
        <v>98.374376438683399</v>
      </c>
      <c r="N34">
        <v>94.516502680405594</v>
      </c>
      <c r="O34">
        <v>93.910000547573404</v>
      </c>
      <c r="P34">
        <v>93.655358989770704</v>
      </c>
      <c r="Q34">
        <v>94.686404366999994</v>
      </c>
      <c r="R34">
        <v>95.346484317129693</v>
      </c>
      <c r="S34">
        <v>96.455657926781399</v>
      </c>
      <c r="T34">
        <v>93.957734167216401</v>
      </c>
      <c r="U34">
        <v>92.965410760329704</v>
      </c>
      <c r="V34">
        <v>92.066022432087905</v>
      </c>
      <c r="W34">
        <v>91.593584858927798</v>
      </c>
      <c r="X34">
        <v>91.149940913515906</v>
      </c>
      <c r="Y34">
        <v>92.958409875839394</v>
      </c>
      <c r="Z34">
        <v>93.549664779643393</v>
      </c>
      <c r="AA34">
        <v>95.129093394298494</v>
      </c>
      <c r="AB34">
        <v>95.940316519547096</v>
      </c>
      <c r="AC34">
        <v>97.394119945560007</v>
      </c>
      <c r="AD34">
        <v>98.435092812261303</v>
      </c>
      <c r="AE34">
        <v>100</v>
      </c>
      <c r="AF34">
        <v>100.608050465367</v>
      </c>
    </row>
    <row r="35" spans="1:32" x14ac:dyDescent="0.3">
      <c r="A35" t="s">
        <v>76</v>
      </c>
      <c r="B35" t="s">
        <v>266</v>
      </c>
      <c r="C35" t="s">
        <v>200</v>
      </c>
      <c r="D35" t="s">
        <v>267</v>
      </c>
      <c r="E35" t="s">
        <v>201</v>
      </c>
      <c r="F35">
        <v>96.382581644253406</v>
      </c>
      <c r="G35">
        <v>96.066303653832193</v>
      </c>
      <c r="H35">
        <v>98.419439624675206</v>
      </c>
      <c r="I35">
        <v>100.543952100239</v>
      </c>
      <c r="J35">
        <v>101.16539692673</v>
      </c>
      <c r="K35">
        <v>101.38799312998999</v>
      </c>
      <c r="L35">
        <v>100.01404617770901</v>
      </c>
      <c r="M35">
        <v>98.374376438683399</v>
      </c>
      <c r="N35">
        <v>94.516502680405594</v>
      </c>
      <c r="O35">
        <v>93.910000547573404</v>
      </c>
      <c r="P35">
        <v>93.655358989770704</v>
      </c>
      <c r="Q35">
        <v>94.686404366999994</v>
      </c>
      <c r="R35">
        <v>95.346484317129693</v>
      </c>
      <c r="S35">
        <v>96.455657926781399</v>
      </c>
      <c r="T35">
        <v>93.957734167216501</v>
      </c>
      <c r="U35">
        <v>92.965410760329704</v>
      </c>
      <c r="V35">
        <v>92.066022432087905</v>
      </c>
      <c r="W35">
        <v>91.593584858927798</v>
      </c>
      <c r="X35">
        <v>91.149940913515906</v>
      </c>
      <c r="Y35">
        <v>92.958409875839394</v>
      </c>
      <c r="Z35">
        <v>93.549664779643294</v>
      </c>
      <c r="AA35">
        <v>95.129093394298494</v>
      </c>
      <c r="AB35">
        <v>95.940316519547096</v>
      </c>
      <c r="AC35">
        <v>97.394119945560007</v>
      </c>
      <c r="AD35">
        <v>98.435092812261303</v>
      </c>
      <c r="AE35">
        <v>100</v>
      </c>
      <c r="AF35">
        <v>100.608050465367</v>
      </c>
    </row>
    <row r="36" spans="1:32" x14ac:dyDescent="0.3">
      <c r="A36" t="s">
        <v>76</v>
      </c>
      <c r="B36" t="s">
        <v>268</v>
      </c>
      <c r="C36" t="s">
        <v>200</v>
      </c>
      <c r="D36" t="s">
        <v>269</v>
      </c>
      <c r="E36" t="s">
        <v>201</v>
      </c>
      <c r="F36">
        <v>96.382581644253406</v>
      </c>
      <c r="G36">
        <v>96.066303653832193</v>
      </c>
      <c r="H36">
        <v>98.419439624675206</v>
      </c>
      <c r="I36">
        <v>100.543952100239</v>
      </c>
      <c r="J36">
        <v>101.16539692673</v>
      </c>
      <c r="K36">
        <v>101.38799312998999</v>
      </c>
      <c r="L36">
        <v>100.01404617770901</v>
      </c>
      <c r="M36">
        <v>98.374376438683399</v>
      </c>
      <c r="N36">
        <v>94.516502680405594</v>
      </c>
      <c r="O36">
        <v>93.910000547573404</v>
      </c>
      <c r="P36">
        <v>93.655358989770704</v>
      </c>
      <c r="Q36">
        <v>94.686404366999994</v>
      </c>
      <c r="R36">
        <v>95.346484317129693</v>
      </c>
      <c r="S36">
        <v>96.455657926781299</v>
      </c>
      <c r="T36">
        <v>93.957734167216501</v>
      </c>
      <c r="U36">
        <v>92.965410760329704</v>
      </c>
      <c r="V36">
        <v>92.066022432087905</v>
      </c>
      <c r="W36">
        <v>91.593584858927798</v>
      </c>
      <c r="X36">
        <v>91.149940913515906</v>
      </c>
      <c r="Y36">
        <v>92.958409875839394</v>
      </c>
      <c r="Z36">
        <v>93.549664779643294</v>
      </c>
      <c r="AA36">
        <v>95.129093394298494</v>
      </c>
      <c r="AB36">
        <v>95.940316519547096</v>
      </c>
      <c r="AC36">
        <v>97.394119945560007</v>
      </c>
      <c r="AD36">
        <v>98.435092812261303</v>
      </c>
      <c r="AE36">
        <v>100</v>
      </c>
      <c r="AF36">
        <v>100.608050465367</v>
      </c>
    </row>
    <row r="37" spans="1:32" x14ac:dyDescent="0.3">
      <c r="A37" t="s">
        <v>76</v>
      </c>
      <c r="B37" t="s">
        <v>270</v>
      </c>
      <c r="C37" t="s">
        <v>200</v>
      </c>
      <c r="D37" t="s">
        <v>271</v>
      </c>
      <c r="E37" t="s">
        <v>201</v>
      </c>
      <c r="F37">
        <v>96.382581644253406</v>
      </c>
      <c r="G37">
        <v>96.066303653832193</v>
      </c>
      <c r="H37">
        <v>98.419439624675206</v>
      </c>
      <c r="I37">
        <v>100.543952100239</v>
      </c>
      <c r="J37">
        <v>101.16539692673</v>
      </c>
      <c r="K37">
        <v>101.38799312998999</v>
      </c>
      <c r="L37">
        <v>100.01404617770901</v>
      </c>
      <c r="M37">
        <v>98.374376438683399</v>
      </c>
      <c r="N37">
        <v>94.516502680405594</v>
      </c>
      <c r="O37">
        <v>93.910000547573404</v>
      </c>
      <c r="P37">
        <v>93.655358989770704</v>
      </c>
      <c r="Q37">
        <v>94.686404366999994</v>
      </c>
      <c r="R37">
        <v>95.346484317129693</v>
      </c>
      <c r="S37">
        <v>96.455657926781399</v>
      </c>
      <c r="T37">
        <v>93.957734167216501</v>
      </c>
      <c r="U37">
        <v>92.965410760329803</v>
      </c>
      <c r="V37">
        <v>92.066022432087905</v>
      </c>
      <c r="W37">
        <v>91.593584858927798</v>
      </c>
      <c r="X37">
        <v>91.149940913515906</v>
      </c>
      <c r="Y37">
        <v>92.958409875839394</v>
      </c>
      <c r="Z37">
        <v>93.549664779643393</v>
      </c>
      <c r="AA37">
        <v>95.129093394298494</v>
      </c>
      <c r="AB37">
        <v>95.940316519547096</v>
      </c>
      <c r="AC37">
        <v>97.394119945560007</v>
      </c>
      <c r="AD37">
        <v>98.435092812261303</v>
      </c>
      <c r="AE37">
        <v>100</v>
      </c>
      <c r="AF37">
        <v>100.608050465367</v>
      </c>
    </row>
    <row r="38" spans="1:32" x14ac:dyDescent="0.3">
      <c r="A38" t="s">
        <v>76</v>
      </c>
      <c r="B38" t="s">
        <v>272</v>
      </c>
      <c r="C38" t="s">
        <v>200</v>
      </c>
      <c r="D38" t="s">
        <v>273</v>
      </c>
      <c r="E38" t="s">
        <v>201</v>
      </c>
      <c r="F38">
        <v>96.382581644253406</v>
      </c>
      <c r="G38">
        <v>96.066303653832193</v>
      </c>
      <c r="H38">
        <v>98.419439624675206</v>
      </c>
      <c r="I38">
        <v>100.543952100239</v>
      </c>
      <c r="J38">
        <v>101.16539692673</v>
      </c>
      <c r="K38">
        <v>101.38799312998999</v>
      </c>
      <c r="L38">
        <v>100.01404617770901</v>
      </c>
      <c r="M38">
        <v>98.374376438683399</v>
      </c>
      <c r="N38">
        <v>94.516502680405594</v>
      </c>
      <c r="O38">
        <v>93.910000547573404</v>
      </c>
      <c r="P38">
        <v>93.655358989770704</v>
      </c>
      <c r="Q38">
        <v>94.686404366999994</v>
      </c>
      <c r="R38">
        <v>95.346484317129693</v>
      </c>
      <c r="S38">
        <v>96.455657926781399</v>
      </c>
      <c r="T38">
        <v>93.957734167216501</v>
      </c>
      <c r="U38">
        <v>92.965410760329803</v>
      </c>
      <c r="V38">
        <v>92.066022432087905</v>
      </c>
      <c r="W38">
        <v>91.593584858927798</v>
      </c>
      <c r="X38">
        <v>91.149940913515906</v>
      </c>
      <c r="Y38">
        <v>92.958409875839394</v>
      </c>
      <c r="Z38">
        <v>93.549664779643294</v>
      </c>
      <c r="AA38">
        <v>95.129093394298494</v>
      </c>
      <c r="AB38">
        <v>95.940316519547096</v>
      </c>
      <c r="AC38">
        <v>97.394119945560007</v>
      </c>
      <c r="AD38">
        <v>98.435092812261303</v>
      </c>
      <c r="AE38">
        <v>100</v>
      </c>
      <c r="AF38">
        <v>100.608050465367</v>
      </c>
    </row>
    <row r="39" spans="1:32" x14ac:dyDescent="0.3">
      <c r="A39" t="s">
        <v>76</v>
      </c>
      <c r="B39" t="s">
        <v>274</v>
      </c>
      <c r="C39" t="s">
        <v>200</v>
      </c>
      <c r="D39" t="s">
        <v>275</v>
      </c>
      <c r="E39" t="s">
        <v>201</v>
      </c>
      <c r="F39">
        <v>96.382581644253406</v>
      </c>
      <c r="G39">
        <v>96.066303653832193</v>
      </c>
      <c r="H39">
        <v>98.419439624675206</v>
      </c>
      <c r="I39">
        <v>100.543952100239</v>
      </c>
      <c r="J39">
        <v>101.16539692673</v>
      </c>
      <c r="K39">
        <v>101.38799312998999</v>
      </c>
      <c r="L39">
        <v>100.01404617770901</v>
      </c>
      <c r="M39">
        <v>98.374376438683399</v>
      </c>
      <c r="N39">
        <v>94.516502680405594</v>
      </c>
      <c r="O39">
        <v>93.910000547573404</v>
      </c>
      <c r="P39">
        <v>93.655358989770704</v>
      </c>
      <c r="Q39">
        <v>94.686404366999994</v>
      </c>
      <c r="R39">
        <v>95.346484317129693</v>
      </c>
      <c r="S39">
        <v>96.455657926781399</v>
      </c>
      <c r="T39">
        <v>93.957734167216401</v>
      </c>
      <c r="U39">
        <v>92.965410760329803</v>
      </c>
      <c r="V39">
        <v>92.066022432087905</v>
      </c>
      <c r="W39">
        <v>91.593584858927798</v>
      </c>
      <c r="X39">
        <v>91.149940913515906</v>
      </c>
      <c r="Y39">
        <v>92.958409875839394</v>
      </c>
      <c r="Z39">
        <v>93.549664779643294</v>
      </c>
      <c r="AA39">
        <v>95.129093394298494</v>
      </c>
      <c r="AB39">
        <v>95.940316519547096</v>
      </c>
      <c r="AC39">
        <v>97.394119945560007</v>
      </c>
      <c r="AD39">
        <v>98.435092812261402</v>
      </c>
      <c r="AE39">
        <v>100</v>
      </c>
      <c r="AF39">
        <v>100.608050465367</v>
      </c>
    </row>
    <row r="40" spans="1:32" x14ac:dyDescent="0.3">
      <c r="A40" t="s">
        <v>76</v>
      </c>
      <c r="B40" t="s">
        <v>276</v>
      </c>
      <c r="C40" t="s">
        <v>200</v>
      </c>
      <c r="D40" t="s">
        <v>277</v>
      </c>
      <c r="E40" t="s">
        <v>201</v>
      </c>
      <c r="F40">
        <v>96.382581644253406</v>
      </c>
      <c r="G40">
        <v>96.066303653832193</v>
      </c>
      <c r="H40">
        <v>98.419439624675206</v>
      </c>
      <c r="I40">
        <v>100.543952100239</v>
      </c>
      <c r="J40">
        <v>101.16539692673</v>
      </c>
      <c r="K40">
        <v>101.38799312998999</v>
      </c>
      <c r="L40">
        <v>100.01404617770901</v>
      </c>
      <c r="M40">
        <v>98.374376438683399</v>
      </c>
      <c r="N40">
        <v>94.516502680405594</v>
      </c>
      <c r="O40">
        <v>93.910000547573404</v>
      </c>
      <c r="P40">
        <v>93.655358989770704</v>
      </c>
      <c r="Q40">
        <v>94.686404366999994</v>
      </c>
      <c r="R40">
        <v>95.346484317129693</v>
      </c>
      <c r="S40">
        <v>96.455657926781399</v>
      </c>
      <c r="T40">
        <v>93.957734167216501</v>
      </c>
      <c r="U40">
        <v>92.965410760329704</v>
      </c>
      <c r="V40">
        <v>92.066022432087905</v>
      </c>
      <c r="W40">
        <v>91.593584858927798</v>
      </c>
      <c r="X40">
        <v>91.149940913515906</v>
      </c>
      <c r="Y40">
        <v>92.958409875839394</v>
      </c>
      <c r="Z40">
        <v>93.549664779643393</v>
      </c>
      <c r="AA40">
        <v>95.129093394298494</v>
      </c>
      <c r="AB40">
        <v>95.940316519547096</v>
      </c>
      <c r="AC40">
        <v>97.394119945560007</v>
      </c>
      <c r="AD40">
        <v>98.435092812261303</v>
      </c>
      <c r="AE40">
        <v>100</v>
      </c>
      <c r="AF40">
        <v>100.608050465367</v>
      </c>
    </row>
    <row r="41" spans="1:32" x14ac:dyDescent="0.3">
      <c r="A41" t="s">
        <v>76</v>
      </c>
      <c r="B41" t="s">
        <v>278</v>
      </c>
      <c r="C41" t="s">
        <v>200</v>
      </c>
      <c r="D41" t="s">
        <v>279</v>
      </c>
      <c r="E41" t="s">
        <v>201</v>
      </c>
    </row>
    <row r="42" spans="1:32" x14ac:dyDescent="0.3">
      <c r="A42" t="s">
        <v>76</v>
      </c>
      <c r="B42" t="s">
        <v>280</v>
      </c>
      <c r="C42" t="s">
        <v>200</v>
      </c>
      <c r="D42" t="s">
        <v>281</v>
      </c>
      <c r="E42" t="s">
        <v>201</v>
      </c>
    </row>
    <row r="43" spans="1:32" x14ac:dyDescent="0.3">
      <c r="A43" t="s">
        <v>76</v>
      </c>
      <c r="B43" t="s">
        <v>282</v>
      </c>
      <c r="C43" t="s">
        <v>200</v>
      </c>
      <c r="D43" t="s">
        <v>283</v>
      </c>
      <c r="E43" t="s">
        <v>201</v>
      </c>
      <c r="F43">
        <v>96.382581644253406</v>
      </c>
      <c r="G43">
        <v>96.066303653832193</v>
      </c>
      <c r="H43">
        <v>98.419439624675206</v>
      </c>
      <c r="I43">
        <v>100.543952100239</v>
      </c>
      <c r="J43">
        <v>101.16539692673</v>
      </c>
      <c r="K43">
        <v>101.38799312998999</v>
      </c>
      <c r="L43">
        <v>100.01404617770901</v>
      </c>
      <c r="M43">
        <v>98.374376438683399</v>
      </c>
      <c r="N43">
        <v>94.516502680405594</v>
      </c>
      <c r="O43">
        <v>93.910000547573404</v>
      </c>
      <c r="P43">
        <v>93.655358989770704</v>
      </c>
      <c r="Q43">
        <v>94.686404366999994</v>
      </c>
      <c r="R43">
        <v>95.346484317129693</v>
      </c>
      <c r="S43">
        <v>96.455657926781299</v>
      </c>
      <c r="T43">
        <v>93.957734167216401</v>
      </c>
      <c r="U43">
        <v>92.965410760329803</v>
      </c>
      <c r="V43">
        <v>92.066022432087905</v>
      </c>
      <c r="W43">
        <v>91.593584858927798</v>
      </c>
      <c r="X43">
        <v>91.149940913515906</v>
      </c>
      <c r="Y43">
        <v>92.958409875839394</v>
      </c>
      <c r="Z43">
        <v>93.549664779643393</v>
      </c>
      <c r="AA43">
        <v>95.129093394298494</v>
      </c>
      <c r="AB43">
        <v>95.940316519547096</v>
      </c>
      <c r="AC43">
        <v>97.394119945560007</v>
      </c>
      <c r="AD43">
        <v>98.435092812261303</v>
      </c>
      <c r="AE43">
        <v>100</v>
      </c>
      <c r="AF43">
        <v>100.608050465367</v>
      </c>
    </row>
    <row r="44" spans="1:32" x14ac:dyDescent="0.3">
      <c r="A44" t="s">
        <v>76</v>
      </c>
      <c r="B44" t="s">
        <v>284</v>
      </c>
      <c r="C44" t="s">
        <v>200</v>
      </c>
      <c r="D44" t="s">
        <v>285</v>
      </c>
      <c r="E44" t="s">
        <v>201</v>
      </c>
      <c r="F44">
        <v>96.382581644253506</v>
      </c>
      <c r="G44">
        <v>96.066303653832307</v>
      </c>
      <c r="H44">
        <v>98.419439624675306</v>
      </c>
      <c r="I44">
        <v>100.543952100239</v>
      </c>
      <c r="J44">
        <v>101.16539692673</v>
      </c>
      <c r="K44">
        <v>101.38799312998999</v>
      </c>
      <c r="L44">
        <v>100.01404617770901</v>
      </c>
      <c r="M44">
        <v>98.374376438683498</v>
      </c>
      <c r="N44">
        <v>94.516502680405694</v>
      </c>
      <c r="O44">
        <v>93.910000547573503</v>
      </c>
      <c r="P44">
        <v>93.655358989770804</v>
      </c>
      <c r="Q44">
        <v>94.686404366999994</v>
      </c>
      <c r="R44">
        <v>95.346484317129807</v>
      </c>
      <c r="S44">
        <v>96.455657926781399</v>
      </c>
      <c r="T44">
        <v>93.957734167216501</v>
      </c>
      <c r="U44">
        <v>92.965410760329902</v>
      </c>
      <c r="V44">
        <v>92.066022432088005</v>
      </c>
      <c r="W44">
        <v>91.593584858927898</v>
      </c>
      <c r="X44">
        <v>91.149940913516005</v>
      </c>
      <c r="Y44">
        <v>92.958409875839493</v>
      </c>
      <c r="Z44">
        <v>93.549664779643393</v>
      </c>
      <c r="AA44">
        <v>95.129093394298494</v>
      </c>
      <c r="AB44">
        <v>95.940316519547196</v>
      </c>
      <c r="AC44">
        <v>97.394119945560007</v>
      </c>
      <c r="AD44">
        <v>98.435092812261402</v>
      </c>
      <c r="AE44">
        <v>100</v>
      </c>
      <c r="AF44">
        <v>100.608050465367</v>
      </c>
    </row>
    <row r="45" spans="1:32" x14ac:dyDescent="0.3">
      <c r="A45" t="s">
        <v>76</v>
      </c>
      <c r="B45" t="s">
        <v>286</v>
      </c>
      <c r="C45" t="s">
        <v>200</v>
      </c>
      <c r="D45" t="s">
        <v>287</v>
      </c>
      <c r="E45" t="s">
        <v>201</v>
      </c>
    </row>
    <row r="46" spans="1:32" x14ac:dyDescent="0.3">
      <c r="A46" t="s">
        <v>76</v>
      </c>
      <c r="B46" t="s">
        <v>288</v>
      </c>
      <c r="C46" t="s">
        <v>200</v>
      </c>
      <c r="D46" t="s">
        <v>289</v>
      </c>
      <c r="E46" t="s">
        <v>201</v>
      </c>
    </row>
    <row r="47" spans="1:32" x14ac:dyDescent="0.3">
      <c r="A47" t="s">
        <v>76</v>
      </c>
      <c r="B47" t="s">
        <v>290</v>
      </c>
      <c r="C47" t="s">
        <v>200</v>
      </c>
      <c r="D47" t="s">
        <v>291</v>
      </c>
      <c r="E47" t="s">
        <v>201</v>
      </c>
      <c r="F47">
        <v>96.382581644253406</v>
      </c>
      <c r="G47">
        <v>96.066303653832193</v>
      </c>
      <c r="H47">
        <v>98.419439624675206</v>
      </c>
      <c r="I47">
        <v>100.543952100239</v>
      </c>
      <c r="J47">
        <v>101.16539692673</v>
      </c>
      <c r="K47">
        <v>101.38799312998999</v>
      </c>
      <c r="L47">
        <v>100.01404617770901</v>
      </c>
      <c r="M47">
        <v>98.374376438683399</v>
      </c>
      <c r="N47">
        <v>94.516502680405594</v>
      </c>
      <c r="O47">
        <v>93.910000547573404</v>
      </c>
      <c r="P47">
        <v>93.655358989770704</v>
      </c>
      <c r="Q47">
        <v>94.686404366999994</v>
      </c>
      <c r="R47">
        <v>95.346484317129693</v>
      </c>
      <c r="S47">
        <v>96.455657926781399</v>
      </c>
      <c r="T47">
        <v>93.957734167216501</v>
      </c>
      <c r="U47">
        <v>92.965410760329803</v>
      </c>
      <c r="V47">
        <v>92.066022432087905</v>
      </c>
      <c r="W47">
        <v>91.593584858927798</v>
      </c>
      <c r="X47">
        <v>91.149940913515906</v>
      </c>
      <c r="Y47">
        <v>92.958409875839394</v>
      </c>
      <c r="Z47">
        <v>93.549664779643294</v>
      </c>
      <c r="AA47">
        <v>95.129093394298494</v>
      </c>
      <c r="AB47">
        <v>95.940316519547096</v>
      </c>
      <c r="AC47">
        <v>97.394119945560007</v>
      </c>
      <c r="AD47">
        <v>98.435092812261303</v>
      </c>
      <c r="AE47">
        <v>100</v>
      </c>
      <c r="AF47">
        <v>100.608050465367</v>
      </c>
    </row>
    <row r="48" spans="1:32" x14ac:dyDescent="0.3">
      <c r="A48" t="s">
        <v>76</v>
      </c>
      <c r="B48" t="s">
        <v>292</v>
      </c>
      <c r="C48" t="s">
        <v>200</v>
      </c>
      <c r="D48" t="s">
        <v>293</v>
      </c>
      <c r="E48" t="s">
        <v>201</v>
      </c>
      <c r="F48">
        <v>96.382581644253406</v>
      </c>
      <c r="G48">
        <v>96.066303653832193</v>
      </c>
      <c r="H48">
        <v>98.419439624675206</v>
      </c>
      <c r="I48">
        <v>100.543952100239</v>
      </c>
      <c r="J48">
        <v>101.16539692673</v>
      </c>
      <c r="K48">
        <v>101.38799312998999</v>
      </c>
      <c r="L48">
        <v>100.01404617770901</v>
      </c>
      <c r="M48">
        <v>98.374376438683399</v>
      </c>
      <c r="N48">
        <v>94.516502680405594</v>
      </c>
      <c r="O48">
        <v>93.910000547573404</v>
      </c>
      <c r="P48">
        <v>93.655358989770704</v>
      </c>
      <c r="Q48">
        <v>94.686404366999994</v>
      </c>
      <c r="R48">
        <v>95.346484317129693</v>
      </c>
      <c r="S48">
        <v>96.455657926781399</v>
      </c>
      <c r="T48">
        <v>93.957734167216501</v>
      </c>
      <c r="U48">
        <v>92.965410760329803</v>
      </c>
      <c r="V48">
        <v>92.066022432087905</v>
      </c>
      <c r="W48">
        <v>91.593584858927798</v>
      </c>
      <c r="X48">
        <v>91.149940913515906</v>
      </c>
      <c r="Y48">
        <v>92.958409875839394</v>
      </c>
      <c r="Z48">
        <v>93.549664779643294</v>
      </c>
      <c r="AA48">
        <v>95.129093394298494</v>
      </c>
      <c r="AB48">
        <v>95.940316519547096</v>
      </c>
      <c r="AC48">
        <v>97.394119945560007</v>
      </c>
      <c r="AD48">
        <v>98.435092812261402</v>
      </c>
      <c r="AE48">
        <v>100</v>
      </c>
      <c r="AF48">
        <v>100.608050465367</v>
      </c>
    </row>
    <row r="49" spans="1:32" x14ac:dyDescent="0.3">
      <c r="A49" t="s">
        <v>76</v>
      </c>
      <c r="B49" t="s">
        <v>294</v>
      </c>
      <c r="C49" t="s">
        <v>200</v>
      </c>
      <c r="D49" t="s">
        <v>295</v>
      </c>
      <c r="E49" t="s">
        <v>201</v>
      </c>
      <c r="F49">
        <v>96.382581644253406</v>
      </c>
      <c r="G49">
        <v>96.066303653832193</v>
      </c>
      <c r="H49">
        <v>98.419439624675206</v>
      </c>
      <c r="I49">
        <v>100.543952100239</v>
      </c>
      <c r="J49">
        <v>101.16539692673</v>
      </c>
      <c r="K49">
        <v>101.38799312998999</v>
      </c>
      <c r="L49">
        <v>100.01404617770901</v>
      </c>
      <c r="M49">
        <v>98.374376438683399</v>
      </c>
      <c r="N49">
        <v>94.516502680405594</v>
      </c>
      <c r="O49">
        <v>93.910000547573404</v>
      </c>
      <c r="P49">
        <v>93.655358989770704</v>
      </c>
      <c r="Q49">
        <v>94.686404366999994</v>
      </c>
      <c r="R49">
        <v>95.346484317129693</v>
      </c>
      <c r="S49">
        <v>96.455657926781299</v>
      </c>
      <c r="T49">
        <v>93.957734167216501</v>
      </c>
      <c r="U49">
        <v>92.965410760329803</v>
      </c>
      <c r="V49">
        <v>92.066022432087905</v>
      </c>
      <c r="W49">
        <v>91.593584858927798</v>
      </c>
      <c r="X49">
        <v>91.149940913515906</v>
      </c>
      <c r="Y49">
        <v>92.958409875839394</v>
      </c>
      <c r="Z49">
        <v>93.549664779643393</v>
      </c>
      <c r="AA49">
        <v>95.129093394298494</v>
      </c>
      <c r="AB49">
        <v>95.940316519547096</v>
      </c>
      <c r="AC49">
        <v>97.394119945560007</v>
      </c>
      <c r="AD49">
        <v>98.435092812261303</v>
      </c>
      <c r="AE49">
        <v>100</v>
      </c>
      <c r="AF49">
        <v>100.608050465367</v>
      </c>
    </row>
    <row r="50" spans="1:32" x14ac:dyDescent="0.3">
      <c r="A50" t="s">
        <v>76</v>
      </c>
      <c r="B50" t="s">
        <v>296</v>
      </c>
      <c r="C50" t="s">
        <v>200</v>
      </c>
      <c r="D50" t="s">
        <v>297</v>
      </c>
      <c r="E50" t="s">
        <v>201</v>
      </c>
      <c r="F50">
        <v>96.382581644253406</v>
      </c>
      <c r="G50">
        <v>96.066303653832193</v>
      </c>
      <c r="H50">
        <v>98.419439624675206</v>
      </c>
      <c r="I50">
        <v>100.543952100239</v>
      </c>
      <c r="J50">
        <v>101.16539692673</v>
      </c>
      <c r="K50">
        <v>101.38799312998999</v>
      </c>
      <c r="L50">
        <v>100.01404617770901</v>
      </c>
      <c r="M50">
        <v>98.374376438683399</v>
      </c>
      <c r="N50">
        <v>94.516502680405594</v>
      </c>
      <c r="O50">
        <v>93.910000547573404</v>
      </c>
      <c r="P50">
        <v>93.655358989770704</v>
      </c>
      <c r="Q50">
        <v>94.686404366999994</v>
      </c>
      <c r="R50">
        <v>95.346484317129693</v>
      </c>
      <c r="S50">
        <v>96.455657926781399</v>
      </c>
      <c r="T50">
        <v>93.957734167216401</v>
      </c>
      <c r="U50">
        <v>92.965410760329704</v>
      </c>
      <c r="V50">
        <v>92.066022432087905</v>
      </c>
      <c r="W50">
        <v>91.593584858927798</v>
      </c>
      <c r="X50">
        <v>91.149940913515906</v>
      </c>
      <c r="Y50">
        <v>92.958409875839394</v>
      </c>
      <c r="Z50">
        <v>93.549664779643294</v>
      </c>
      <c r="AA50">
        <v>95.129093394298494</v>
      </c>
      <c r="AB50">
        <v>95.940316519547096</v>
      </c>
      <c r="AC50">
        <v>97.394119945560007</v>
      </c>
      <c r="AD50">
        <v>98.435092812261303</v>
      </c>
      <c r="AE50">
        <v>100</v>
      </c>
      <c r="AF50">
        <v>100.608050465367</v>
      </c>
    </row>
    <row r="51" spans="1:32" x14ac:dyDescent="0.3">
      <c r="A51" t="s">
        <v>76</v>
      </c>
      <c r="B51" t="s">
        <v>298</v>
      </c>
      <c r="C51" t="s">
        <v>200</v>
      </c>
      <c r="D51" t="s">
        <v>299</v>
      </c>
      <c r="E51" t="s">
        <v>201</v>
      </c>
    </row>
    <row r="52" spans="1:32" x14ac:dyDescent="0.3">
      <c r="A52" t="s">
        <v>76</v>
      </c>
      <c r="B52" t="s">
        <v>300</v>
      </c>
      <c r="C52" t="s">
        <v>200</v>
      </c>
      <c r="D52" t="s">
        <v>301</v>
      </c>
      <c r="E52" t="s">
        <v>201</v>
      </c>
    </row>
    <row r="53" spans="1:32" x14ac:dyDescent="0.3">
      <c r="A53" t="s">
        <v>76</v>
      </c>
      <c r="B53" t="s">
        <v>302</v>
      </c>
      <c r="C53" t="s">
        <v>200</v>
      </c>
      <c r="D53" t="s">
        <v>303</v>
      </c>
      <c r="E53" t="s">
        <v>201</v>
      </c>
      <c r="F53">
        <v>96.382581644253406</v>
      </c>
      <c r="G53">
        <v>96.066303653832193</v>
      </c>
      <c r="H53">
        <v>98.419439624675206</v>
      </c>
      <c r="I53">
        <v>100.543952100239</v>
      </c>
      <c r="J53">
        <v>101.16539692673</v>
      </c>
      <c r="K53">
        <v>101.38799312998999</v>
      </c>
      <c r="L53">
        <v>100.01404617770901</v>
      </c>
      <c r="M53">
        <v>98.374376438683399</v>
      </c>
      <c r="N53">
        <v>94.516502680405594</v>
      </c>
      <c r="O53">
        <v>93.910000547573404</v>
      </c>
      <c r="P53">
        <v>93.655358989770704</v>
      </c>
      <c r="Q53">
        <v>94.686404366999994</v>
      </c>
      <c r="R53">
        <v>95.346484317129693</v>
      </c>
      <c r="S53">
        <v>96.455657926781399</v>
      </c>
      <c r="T53">
        <v>93.957734167216401</v>
      </c>
      <c r="U53">
        <v>92.965410760329803</v>
      </c>
      <c r="V53">
        <v>92.066022432087905</v>
      </c>
      <c r="W53">
        <v>91.593584858927798</v>
      </c>
      <c r="X53">
        <v>91.149940913515906</v>
      </c>
      <c r="Y53">
        <v>92.958409875839394</v>
      </c>
      <c r="Z53">
        <v>93.549664779643294</v>
      </c>
      <c r="AA53">
        <v>95.129093394298494</v>
      </c>
      <c r="AB53">
        <v>95.940316519547096</v>
      </c>
      <c r="AC53">
        <v>97.394119945560007</v>
      </c>
      <c r="AD53">
        <v>98.435092812261303</v>
      </c>
      <c r="AE53">
        <v>100</v>
      </c>
      <c r="AF53">
        <v>100.608050465367</v>
      </c>
    </row>
    <row r="54" spans="1:32" x14ac:dyDescent="0.3">
      <c r="A54" t="s">
        <v>76</v>
      </c>
      <c r="B54" t="s">
        <v>304</v>
      </c>
      <c r="C54" t="s">
        <v>200</v>
      </c>
      <c r="D54" t="s">
        <v>305</v>
      </c>
      <c r="E54" t="s">
        <v>201</v>
      </c>
      <c r="F54">
        <v>96.382581644253406</v>
      </c>
      <c r="G54">
        <v>96.066303653832193</v>
      </c>
      <c r="H54">
        <v>98.419439624675206</v>
      </c>
      <c r="I54">
        <v>100.543952100239</v>
      </c>
      <c r="J54">
        <v>101.16539692673</v>
      </c>
      <c r="K54">
        <v>101.38799312998999</v>
      </c>
      <c r="L54">
        <v>100.01404617770901</v>
      </c>
      <c r="M54">
        <v>98.374376438683399</v>
      </c>
      <c r="N54">
        <v>94.516502680405594</v>
      </c>
      <c r="O54">
        <v>93.910000547573404</v>
      </c>
      <c r="P54">
        <v>93.655358989770704</v>
      </c>
      <c r="Q54">
        <v>94.686404366999994</v>
      </c>
      <c r="R54">
        <v>95.346484317129693</v>
      </c>
      <c r="S54">
        <v>96.455657926781299</v>
      </c>
      <c r="T54">
        <v>93.957734167216401</v>
      </c>
      <c r="U54">
        <v>92.965410760329803</v>
      </c>
      <c r="V54">
        <v>92.066022432087905</v>
      </c>
      <c r="W54">
        <v>91.593584858927798</v>
      </c>
      <c r="X54">
        <v>91.149940913515906</v>
      </c>
      <c r="Y54">
        <v>92.958409875839394</v>
      </c>
      <c r="Z54">
        <v>93.549664779643294</v>
      </c>
      <c r="AA54">
        <v>95.129093394298494</v>
      </c>
      <c r="AB54">
        <v>95.940316519547096</v>
      </c>
      <c r="AC54">
        <v>97.394119945560007</v>
      </c>
      <c r="AD54">
        <v>98.435092812261402</v>
      </c>
      <c r="AE54">
        <v>100</v>
      </c>
      <c r="AF54">
        <v>100.608050465367</v>
      </c>
    </row>
    <row r="55" spans="1:32" x14ac:dyDescent="0.3">
      <c r="A55" t="s">
        <v>76</v>
      </c>
      <c r="B55" t="s">
        <v>306</v>
      </c>
      <c r="C55" t="s">
        <v>200</v>
      </c>
      <c r="D55" t="s">
        <v>307</v>
      </c>
      <c r="E55" t="s">
        <v>201</v>
      </c>
      <c r="F55">
        <v>96.382581644253406</v>
      </c>
      <c r="G55">
        <v>96.066303653832193</v>
      </c>
      <c r="H55">
        <v>98.419439624675206</v>
      </c>
      <c r="I55">
        <v>100.543952100239</v>
      </c>
      <c r="J55">
        <v>101.16539692673</v>
      </c>
      <c r="K55">
        <v>101.387993129991</v>
      </c>
      <c r="L55">
        <v>100.01404617770901</v>
      </c>
      <c r="M55">
        <v>98.374376438683399</v>
      </c>
      <c r="N55">
        <v>94.516502680405594</v>
      </c>
      <c r="O55">
        <v>93.910000547573404</v>
      </c>
      <c r="P55">
        <v>93.655358989770704</v>
      </c>
      <c r="Q55">
        <v>94.686404366999994</v>
      </c>
      <c r="R55">
        <v>95.346484317129693</v>
      </c>
      <c r="S55">
        <v>96.455657926781399</v>
      </c>
      <c r="T55">
        <v>93.957734167216501</v>
      </c>
      <c r="U55">
        <v>92.965410760329803</v>
      </c>
      <c r="V55">
        <v>92.066022432088005</v>
      </c>
      <c r="W55">
        <v>91.593584858927798</v>
      </c>
      <c r="X55">
        <v>91.149940913516005</v>
      </c>
      <c r="Y55">
        <v>92.958409875839493</v>
      </c>
      <c r="Z55">
        <v>93.549664779643393</v>
      </c>
      <c r="AA55">
        <v>95.129093394298494</v>
      </c>
      <c r="AB55">
        <v>95.940316519547196</v>
      </c>
      <c r="AC55">
        <v>97.394119945560007</v>
      </c>
      <c r="AD55">
        <v>98.435092812261402</v>
      </c>
      <c r="AE55">
        <v>100</v>
      </c>
      <c r="AF55">
        <v>100.608050465367</v>
      </c>
    </row>
    <row r="56" spans="1:32" x14ac:dyDescent="0.3">
      <c r="A56" t="s">
        <v>76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76</v>
      </c>
      <c r="B57" t="s">
        <v>310</v>
      </c>
      <c r="C57" t="s">
        <v>200</v>
      </c>
      <c r="D57" t="s">
        <v>311</v>
      </c>
      <c r="E57" t="s">
        <v>201</v>
      </c>
      <c r="F57">
        <v>96.382581644253506</v>
      </c>
      <c r="G57">
        <v>96.066303653832307</v>
      </c>
      <c r="H57">
        <v>98.419439624675306</v>
      </c>
      <c r="I57">
        <v>100.543952100239</v>
      </c>
      <c r="J57">
        <v>101.16539692673</v>
      </c>
      <c r="K57">
        <v>101.38799312998999</v>
      </c>
      <c r="L57">
        <v>100.01404617770901</v>
      </c>
      <c r="M57">
        <v>98.374376438683498</v>
      </c>
      <c r="N57">
        <v>94.516502680405694</v>
      </c>
      <c r="O57">
        <v>93.910000547573503</v>
      </c>
      <c r="P57">
        <v>93.655358989770804</v>
      </c>
      <c r="Q57">
        <v>94.686404366999994</v>
      </c>
      <c r="R57">
        <v>95.346484317129807</v>
      </c>
      <c r="S57">
        <v>96.455657926781399</v>
      </c>
      <c r="T57">
        <v>93.957734167216501</v>
      </c>
      <c r="U57">
        <v>92.965410760329902</v>
      </c>
      <c r="V57">
        <v>92.066022432088005</v>
      </c>
      <c r="W57">
        <v>91.593584858927898</v>
      </c>
      <c r="X57">
        <v>91.149940913516005</v>
      </c>
      <c r="Y57">
        <v>92.958409875839493</v>
      </c>
      <c r="Z57">
        <v>93.549664779643393</v>
      </c>
      <c r="AA57">
        <v>95.129093394298494</v>
      </c>
      <c r="AB57">
        <v>95.940316519547196</v>
      </c>
      <c r="AC57">
        <v>97.394119945560007</v>
      </c>
      <c r="AD57">
        <v>98.435092812261402</v>
      </c>
      <c r="AE57">
        <v>100</v>
      </c>
      <c r="AF57">
        <v>100.608050465367</v>
      </c>
    </row>
    <row r="58" spans="1:32" x14ac:dyDescent="0.3">
      <c r="A58" t="s">
        <v>76</v>
      </c>
      <c r="B58" t="s">
        <v>312</v>
      </c>
      <c r="C58" t="s">
        <v>200</v>
      </c>
      <c r="D58" t="s">
        <v>313</v>
      </c>
      <c r="E58" t="s">
        <v>201</v>
      </c>
      <c r="F58">
        <v>96.382581644253506</v>
      </c>
      <c r="G58">
        <v>96.066303653832193</v>
      </c>
      <c r="H58">
        <v>98.419439624675306</v>
      </c>
      <c r="I58">
        <v>100.543952100239</v>
      </c>
      <c r="J58">
        <v>101.16539692673</v>
      </c>
      <c r="K58">
        <v>101.38799312998999</v>
      </c>
      <c r="L58">
        <v>100.01404617770901</v>
      </c>
      <c r="M58">
        <v>98.374376438683498</v>
      </c>
      <c r="N58">
        <v>94.516502680405694</v>
      </c>
      <c r="O58">
        <v>93.910000547573503</v>
      </c>
      <c r="P58">
        <v>93.655358989770804</v>
      </c>
      <c r="Q58">
        <v>94.686404366999994</v>
      </c>
      <c r="R58">
        <v>95.346484317129807</v>
      </c>
      <c r="S58">
        <v>96.455657926781399</v>
      </c>
      <c r="T58">
        <v>93.9577341672166</v>
      </c>
      <c r="U58">
        <v>92.965410760329902</v>
      </c>
      <c r="V58">
        <v>92.066022432088005</v>
      </c>
      <c r="W58">
        <v>91.593584858927898</v>
      </c>
      <c r="X58">
        <v>91.149940913516005</v>
      </c>
      <c r="Y58">
        <v>92.958409875839493</v>
      </c>
      <c r="Z58">
        <v>93.549664779643393</v>
      </c>
      <c r="AA58">
        <v>95.129093394298494</v>
      </c>
      <c r="AB58">
        <v>95.940316519547196</v>
      </c>
      <c r="AC58">
        <v>97.394119945560007</v>
      </c>
      <c r="AD58">
        <v>98.435092812261402</v>
      </c>
      <c r="AE58">
        <v>100</v>
      </c>
      <c r="AF58">
        <v>100.608050465367</v>
      </c>
    </row>
    <row r="59" spans="1:32" x14ac:dyDescent="0.3">
      <c r="A59" t="s">
        <v>76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78</v>
      </c>
      <c r="B2" t="s">
        <v>197</v>
      </c>
      <c r="C2" t="s">
        <v>200</v>
      </c>
      <c r="D2" t="s">
        <v>198</v>
      </c>
      <c r="E2" t="s">
        <v>201</v>
      </c>
      <c r="F2">
        <v>105.428846038684</v>
      </c>
      <c r="G2">
        <v>105.659341669879</v>
      </c>
      <c r="H2">
        <v>106.059338026247</v>
      </c>
      <c r="I2">
        <v>105.562429137621</v>
      </c>
      <c r="J2">
        <v>103.521844982099</v>
      </c>
      <c r="K2">
        <v>100.99541036129099</v>
      </c>
      <c r="L2">
        <v>100.188613817118</v>
      </c>
      <c r="M2">
        <v>99.504169944011096</v>
      </c>
      <c r="N2">
        <v>97.885173484058498</v>
      </c>
      <c r="O2">
        <v>96.940269839592304</v>
      </c>
      <c r="P2">
        <v>96.969352369227707</v>
      </c>
      <c r="Q2">
        <v>96.939179965853995</v>
      </c>
      <c r="R2">
        <v>96.946710574480207</v>
      </c>
      <c r="S2">
        <v>97.2158274385189</v>
      </c>
      <c r="T2">
        <v>97.787483532784805</v>
      </c>
      <c r="U2">
        <v>97.728032701903999</v>
      </c>
      <c r="V2">
        <v>96.557483851919301</v>
      </c>
      <c r="W2">
        <v>96.725862427620498</v>
      </c>
      <c r="X2">
        <v>98.984963362379105</v>
      </c>
      <c r="Y2">
        <v>100.445675733847</v>
      </c>
      <c r="Z2">
        <v>101.66847173843</v>
      </c>
      <c r="AA2">
        <v>100.00777960126</v>
      </c>
      <c r="AB2">
        <v>99.909958879927203</v>
      </c>
      <c r="AC2">
        <v>99.567556757500597</v>
      </c>
      <c r="AD2">
        <v>99.528446610734704</v>
      </c>
      <c r="AE2">
        <v>100</v>
      </c>
    </row>
    <row r="3" spans="1:32" x14ac:dyDescent="0.3">
      <c r="A3" t="s">
        <v>78</v>
      </c>
      <c r="B3" t="s">
        <v>202</v>
      </c>
      <c r="C3" t="s">
        <v>200</v>
      </c>
      <c r="D3" t="s">
        <v>203</v>
      </c>
      <c r="E3" t="s">
        <v>201</v>
      </c>
      <c r="F3">
        <v>105.428846038684</v>
      </c>
      <c r="G3">
        <v>105.659341669879</v>
      </c>
      <c r="H3">
        <v>106.059338026247</v>
      </c>
      <c r="I3">
        <v>105.562429137621</v>
      </c>
      <c r="J3">
        <v>103.521844982099</v>
      </c>
      <c r="K3">
        <v>100.99541036129099</v>
      </c>
      <c r="L3">
        <v>100.188613817118</v>
      </c>
      <c r="M3">
        <v>99.504169944011096</v>
      </c>
      <c r="N3">
        <v>97.885173484058498</v>
      </c>
      <c r="O3">
        <v>96.940269839592403</v>
      </c>
      <c r="P3">
        <v>96.969352369227806</v>
      </c>
      <c r="Q3">
        <v>96.939179965853995</v>
      </c>
      <c r="R3">
        <v>96.946710574480207</v>
      </c>
      <c r="S3">
        <v>97.2158274385189</v>
      </c>
      <c r="T3">
        <v>97.787483532784805</v>
      </c>
      <c r="U3">
        <v>97.728032701903999</v>
      </c>
      <c r="V3">
        <v>96.557483851919301</v>
      </c>
      <c r="W3">
        <v>96.725862427620498</v>
      </c>
      <c r="X3">
        <v>98.984963362379006</v>
      </c>
      <c r="Y3">
        <v>100.445675733847</v>
      </c>
      <c r="Z3">
        <v>101.66847173843</v>
      </c>
      <c r="AA3">
        <v>100.00777960126</v>
      </c>
      <c r="AB3">
        <v>99.909958879927203</v>
      </c>
      <c r="AC3">
        <v>99.567556757500697</v>
      </c>
      <c r="AD3">
        <v>99.528446610734804</v>
      </c>
      <c r="AE3">
        <v>100</v>
      </c>
    </row>
    <row r="4" spans="1:32" x14ac:dyDescent="0.3">
      <c r="A4" t="s">
        <v>78</v>
      </c>
      <c r="B4" t="s">
        <v>204</v>
      </c>
      <c r="C4" t="s">
        <v>200</v>
      </c>
      <c r="D4" t="s">
        <v>205</v>
      </c>
      <c r="E4" t="s">
        <v>201</v>
      </c>
      <c r="F4">
        <v>105.428846038684</v>
      </c>
      <c r="G4">
        <v>105.659341669879</v>
      </c>
      <c r="H4">
        <v>106.059338026247</v>
      </c>
      <c r="I4">
        <v>105.562429137621</v>
      </c>
      <c r="J4">
        <v>103.521844982099</v>
      </c>
      <c r="K4">
        <v>100.99541036129099</v>
      </c>
      <c r="L4">
        <v>100.188613817118</v>
      </c>
      <c r="M4">
        <v>99.504169944010997</v>
      </c>
      <c r="N4">
        <v>97.885173484058399</v>
      </c>
      <c r="O4">
        <v>96.940269839592304</v>
      </c>
      <c r="P4">
        <v>96.969352369227707</v>
      </c>
      <c r="Q4">
        <v>96.939179965853896</v>
      </c>
      <c r="R4">
        <v>96.946710574480093</v>
      </c>
      <c r="S4">
        <v>97.2158274385189</v>
      </c>
      <c r="T4">
        <v>97.787483532784805</v>
      </c>
      <c r="U4">
        <v>97.728032701903999</v>
      </c>
      <c r="V4">
        <v>96.557483851919301</v>
      </c>
      <c r="W4">
        <v>96.725862427620399</v>
      </c>
      <c r="X4">
        <v>98.984963362379006</v>
      </c>
      <c r="Y4">
        <v>100.445675733847</v>
      </c>
      <c r="Z4">
        <v>101.66847173843</v>
      </c>
      <c r="AA4">
        <v>100.00777960126</v>
      </c>
      <c r="AB4">
        <v>99.909958879927203</v>
      </c>
      <c r="AC4">
        <v>99.567556757500697</v>
      </c>
      <c r="AD4">
        <v>99.528446610734704</v>
      </c>
      <c r="AE4">
        <v>100</v>
      </c>
    </row>
    <row r="5" spans="1:32" x14ac:dyDescent="0.3">
      <c r="A5" t="s">
        <v>78</v>
      </c>
      <c r="B5" t="s">
        <v>206</v>
      </c>
      <c r="C5" t="s">
        <v>200</v>
      </c>
      <c r="D5" t="s">
        <v>207</v>
      </c>
      <c r="E5" t="s">
        <v>201</v>
      </c>
      <c r="F5">
        <v>105.428846038684</v>
      </c>
      <c r="G5">
        <v>105.659341669879</v>
      </c>
      <c r="H5">
        <v>106.059338026247</v>
      </c>
      <c r="I5">
        <v>105.562429137621</v>
      </c>
      <c r="J5">
        <v>103.521844982099</v>
      </c>
      <c r="K5">
        <v>100.995410361292</v>
      </c>
      <c r="L5">
        <v>100.188613817118</v>
      </c>
      <c r="M5">
        <v>99.504169944011096</v>
      </c>
      <c r="N5">
        <v>97.885173484058598</v>
      </c>
      <c r="O5">
        <v>96.940269839592403</v>
      </c>
      <c r="P5">
        <v>96.969352369227806</v>
      </c>
      <c r="Q5">
        <v>96.939179965853995</v>
      </c>
      <c r="R5">
        <v>96.946710574480306</v>
      </c>
      <c r="S5">
        <v>97.215827438519</v>
      </c>
      <c r="T5">
        <v>97.787483532784805</v>
      </c>
      <c r="U5">
        <v>97.728032701903999</v>
      </c>
      <c r="V5">
        <v>96.557483851919301</v>
      </c>
      <c r="W5">
        <v>96.725862427620399</v>
      </c>
      <c r="X5">
        <v>98.984963362379105</v>
      </c>
      <c r="Y5">
        <v>100.445675733847</v>
      </c>
      <c r="Z5">
        <v>101.66847173843</v>
      </c>
      <c r="AA5">
        <v>100.00777960126</v>
      </c>
      <c r="AB5">
        <v>99.909958879927203</v>
      </c>
      <c r="AC5">
        <v>99.567556757500597</v>
      </c>
      <c r="AD5">
        <v>99.528446610734605</v>
      </c>
      <c r="AE5">
        <v>100</v>
      </c>
    </row>
    <row r="6" spans="1:32" x14ac:dyDescent="0.3">
      <c r="A6" t="s">
        <v>78</v>
      </c>
      <c r="B6" t="s">
        <v>208</v>
      </c>
      <c r="C6" t="s">
        <v>200</v>
      </c>
      <c r="D6" t="s">
        <v>209</v>
      </c>
      <c r="E6" t="s">
        <v>201</v>
      </c>
      <c r="F6">
        <v>105.428846038684</v>
      </c>
      <c r="G6">
        <v>105.659341669879</v>
      </c>
      <c r="H6">
        <v>106.059338026247</v>
      </c>
      <c r="I6">
        <v>105.562429137621</v>
      </c>
      <c r="J6">
        <v>103.521844982099</v>
      </c>
      <c r="K6">
        <v>100.995410361292</v>
      </c>
      <c r="L6">
        <v>100.188613817118</v>
      </c>
      <c r="M6">
        <v>99.504169944011096</v>
      </c>
      <c r="N6">
        <v>97.885173484058598</v>
      </c>
      <c r="O6">
        <v>96.940269839592403</v>
      </c>
      <c r="P6">
        <v>96.969352369227806</v>
      </c>
      <c r="Q6">
        <v>96.939179965854095</v>
      </c>
      <c r="R6">
        <v>96.946710574480306</v>
      </c>
      <c r="S6">
        <v>97.215827438519</v>
      </c>
      <c r="T6">
        <v>97.787483532784904</v>
      </c>
      <c r="U6">
        <v>97.728032701904098</v>
      </c>
      <c r="V6">
        <v>96.5574838519194</v>
      </c>
      <c r="W6">
        <v>96.725862427620498</v>
      </c>
      <c r="X6">
        <v>98.984963362379105</v>
      </c>
      <c r="Y6">
        <v>100.445675733847</v>
      </c>
      <c r="Z6">
        <v>101.66847173843</v>
      </c>
      <c r="AA6">
        <v>100.00777960126</v>
      </c>
      <c r="AB6">
        <v>99.909958879927203</v>
      </c>
      <c r="AC6">
        <v>99.567556757500697</v>
      </c>
      <c r="AD6">
        <v>99.528446610734804</v>
      </c>
      <c r="AE6">
        <v>100</v>
      </c>
    </row>
    <row r="7" spans="1:32" x14ac:dyDescent="0.3">
      <c r="A7" t="s">
        <v>78</v>
      </c>
      <c r="B7" t="s">
        <v>210</v>
      </c>
      <c r="C7" t="s">
        <v>200</v>
      </c>
      <c r="D7" t="s">
        <v>211</v>
      </c>
      <c r="E7" t="s">
        <v>201</v>
      </c>
      <c r="F7">
        <v>105.428846038684</v>
      </c>
      <c r="G7">
        <v>105.659341669879</v>
      </c>
      <c r="H7">
        <v>106.059338026247</v>
      </c>
      <c r="I7">
        <v>105.562429137621</v>
      </c>
      <c r="J7">
        <v>103.521844982099</v>
      </c>
      <c r="K7">
        <v>100.99541036129099</v>
      </c>
      <c r="L7">
        <v>100.188613817118</v>
      </c>
      <c r="M7">
        <v>99.504169944010997</v>
      </c>
      <c r="N7">
        <v>97.885173484058498</v>
      </c>
      <c r="O7">
        <v>96.940269839592403</v>
      </c>
      <c r="P7">
        <v>96.969352369227806</v>
      </c>
      <c r="Q7">
        <v>96.939179965853995</v>
      </c>
      <c r="R7">
        <v>96.946710574480207</v>
      </c>
      <c r="S7">
        <v>97.215827438519</v>
      </c>
      <c r="T7">
        <v>97.787483532784805</v>
      </c>
      <c r="U7">
        <v>97.728032701903999</v>
      </c>
      <c r="V7">
        <v>96.557483851919301</v>
      </c>
      <c r="W7">
        <v>96.725862427620498</v>
      </c>
      <c r="X7">
        <v>98.984963362379105</v>
      </c>
      <c r="Y7">
        <v>100.445675733847</v>
      </c>
      <c r="Z7">
        <v>101.66847173843</v>
      </c>
      <c r="AA7">
        <v>100.00777960126</v>
      </c>
      <c r="AB7">
        <v>99.909958879927203</v>
      </c>
      <c r="AC7">
        <v>99.567556757500697</v>
      </c>
      <c r="AD7">
        <v>99.528446610734704</v>
      </c>
      <c r="AE7">
        <v>100</v>
      </c>
    </row>
    <row r="8" spans="1:32" x14ac:dyDescent="0.3">
      <c r="A8" t="s">
        <v>78</v>
      </c>
      <c r="B8" t="s">
        <v>212</v>
      </c>
      <c r="C8" t="s">
        <v>200</v>
      </c>
      <c r="D8" t="s">
        <v>213</v>
      </c>
      <c r="E8" t="s">
        <v>201</v>
      </c>
      <c r="F8">
        <v>105.428846038684</v>
      </c>
      <c r="G8">
        <v>105.659341669879</v>
      </c>
      <c r="H8">
        <v>106.059338026247</v>
      </c>
      <c r="I8">
        <v>105.562429137621</v>
      </c>
      <c r="J8">
        <v>103.521844982099</v>
      </c>
      <c r="K8">
        <v>100.99541036129099</v>
      </c>
      <c r="L8">
        <v>100.188613817118</v>
      </c>
      <c r="M8">
        <v>99.504169944011196</v>
      </c>
      <c r="N8">
        <v>97.885173484058598</v>
      </c>
      <c r="O8">
        <v>96.940269839592403</v>
      </c>
      <c r="P8">
        <v>96.969352369227906</v>
      </c>
      <c r="Q8">
        <v>96.939179965854095</v>
      </c>
      <c r="R8">
        <v>96.946710574480306</v>
      </c>
      <c r="S8">
        <v>97.215827438519</v>
      </c>
      <c r="T8">
        <v>97.787483532784904</v>
      </c>
      <c r="U8">
        <v>97.728032701904098</v>
      </c>
      <c r="V8">
        <v>96.5574838519194</v>
      </c>
      <c r="W8">
        <v>96.725862427620498</v>
      </c>
      <c r="X8">
        <v>98.984963362379105</v>
      </c>
      <c r="Y8">
        <v>100.445675733847</v>
      </c>
      <c r="Z8">
        <v>101.66847173843</v>
      </c>
      <c r="AA8">
        <v>100.00777960126</v>
      </c>
      <c r="AB8">
        <v>99.909958879927203</v>
      </c>
      <c r="AC8">
        <v>99.567556757500697</v>
      </c>
      <c r="AD8">
        <v>99.528446610734804</v>
      </c>
      <c r="AE8">
        <v>100</v>
      </c>
    </row>
    <row r="9" spans="1:32" x14ac:dyDescent="0.3">
      <c r="A9" t="s">
        <v>78</v>
      </c>
      <c r="B9" t="s">
        <v>214</v>
      </c>
      <c r="C9" t="s">
        <v>200</v>
      </c>
      <c r="D9" t="s">
        <v>215</v>
      </c>
      <c r="E9" t="s">
        <v>201</v>
      </c>
      <c r="F9">
        <v>105.428846038684</v>
      </c>
      <c r="G9">
        <v>105.659341669879</v>
      </c>
      <c r="H9">
        <v>106.059338026247</v>
      </c>
      <c r="I9">
        <v>105.562429137621</v>
      </c>
      <c r="J9">
        <v>103.521844982099</v>
      </c>
      <c r="K9">
        <v>100.995410361292</v>
      </c>
      <c r="L9">
        <v>100.188613817118</v>
      </c>
      <c r="M9">
        <v>99.504169944011096</v>
      </c>
      <c r="N9">
        <v>97.885173484058598</v>
      </c>
      <c r="O9">
        <v>96.940269839592403</v>
      </c>
      <c r="P9">
        <v>96.969352369227806</v>
      </c>
      <c r="Q9">
        <v>96.939179965854095</v>
      </c>
      <c r="R9">
        <v>96.946710574480306</v>
      </c>
      <c r="S9">
        <v>97.215827438519</v>
      </c>
      <c r="T9">
        <v>97.787483532784904</v>
      </c>
      <c r="U9">
        <v>97.728032701904098</v>
      </c>
      <c r="V9">
        <v>96.5574838519194</v>
      </c>
      <c r="W9">
        <v>96.725862427620498</v>
      </c>
      <c r="X9">
        <v>98.984963362379105</v>
      </c>
      <c r="Y9">
        <v>100.445675733847</v>
      </c>
      <c r="Z9">
        <v>101.66847173843</v>
      </c>
      <c r="AA9">
        <v>100.00777960126</v>
      </c>
      <c r="AB9">
        <v>99.909958879927203</v>
      </c>
      <c r="AC9">
        <v>99.567556757500697</v>
      </c>
      <c r="AD9">
        <v>99.528446610734804</v>
      </c>
      <c r="AE9">
        <v>100</v>
      </c>
    </row>
    <row r="10" spans="1:32" x14ac:dyDescent="0.3">
      <c r="A10" t="s">
        <v>78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78</v>
      </c>
      <c r="B11" t="s">
        <v>218</v>
      </c>
      <c r="C11" t="s">
        <v>200</v>
      </c>
      <c r="D11" t="s">
        <v>219</v>
      </c>
      <c r="E11" t="s">
        <v>201</v>
      </c>
      <c r="F11">
        <v>105.428846038684</v>
      </c>
      <c r="G11">
        <v>105.659341669879</v>
      </c>
      <c r="H11">
        <v>106.059338026247</v>
      </c>
      <c r="I11">
        <v>105.562429137621</v>
      </c>
      <c r="J11">
        <v>103.521844982099</v>
      </c>
      <c r="K11">
        <v>100.99541036129099</v>
      </c>
      <c r="L11">
        <v>100.188613817118</v>
      </c>
      <c r="M11">
        <v>99.504169944011096</v>
      </c>
      <c r="N11">
        <v>97.885173484058598</v>
      </c>
      <c r="O11">
        <v>96.940269839592403</v>
      </c>
      <c r="P11">
        <v>96.969352369227806</v>
      </c>
      <c r="Q11">
        <v>96.939179965853995</v>
      </c>
      <c r="R11">
        <v>96.946710574480306</v>
      </c>
      <c r="S11">
        <v>97.215827438519</v>
      </c>
      <c r="T11">
        <v>97.787483532784904</v>
      </c>
      <c r="U11">
        <v>97.728032701904098</v>
      </c>
      <c r="V11">
        <v>96.557483851919301</v>
      </c>
      <c r="W11">
        <v>96.725862427620498</v>
      </c>
      <c r="X11">
        <v>98.984963362379105</v>
      </c>
      <c r="Y11">
        <v>100.445675733847</v>
      </c>
      <c r="Z11">
        <v>101.66847173843</v>
      </c>
      <c r="AA11">
        <v>100.00777960126</v>
      </c>
      <c r="AB11">
        <v>99.909958879927203</v>
      </c>
      <c r="AC11">
        <v>99.567556757500697</v>
      </c>
      <c r="AD11">
        <v>99.528446610734804</v>
      </c>
      <c r="AE11">
        <v>100</v>
      </c>
    </row>
    <row r="12" spans="1:32" x14ac:dyDescent="0.3">
      <c r="A12" t="s">
        <v>78</v>
      </c>
      <c r="B12" t="s">
        <v>220</v>
      </c>
      <c r="C12" t="s">
        <v>200</v>
      </c>
      <c r="D12" t="s">
        <v>221</v>
      </c>
      <c r="E12" t="s">
        <v>201</v>
      </c>
      <c r="F12">
        <v>105.428846038684</v>
      </c>
      <c r="G12">
        <v>105.659341669879</v>
      </c>
      <c r="H12">
        <v>106.059338026247</v>
      </c>
      <c r="I12">
        <v>105.562429137621</v>
      </c>
      <c r="J12">
        <v>103.521844982099</v>
      </c>
      <c r="K12">
        <v>100.99541036129099</v>
      </c>
      <c r="L12">
        <v>100.188613817118</v>
      </c>
      <c r="M12">
        <v>99.504169944010997</v>
      </c>
      <c r="N12">
        <v>97.885173484058498</v>
      </c>
      <c r="O12">
        <v>96.940269839592403</v>
      </c>
      <c r="P12">
        <v>96.969352369227707</v>
      </c>
      <c r="Q12">
        <v>96.939179965853995</v>
      </c>
      <c r="R12">
        <v>96.946710574480207</v>
      </c>
      <c r="S12">
        <v>97.2158274385189</v>
      </c>
      <c r="T12">
        <v>97.787483532784805</v>
      </c>
      <c r="U12">
        <v>97.728032701903999</v>
      </c>
      <c r="V12">
        <v>96.557483851919301</v>
      </c>
      <c r="W12">
        <v>96.725862427620498</v>
      </c>
      <c r="X12">
        <v>98.984963362379105</v>
      </c>
      <c r="Y12">
        <v>100.445675733847</v>
      </c>
      <c r="Z12">
        <v>101.66847173843</v>
      </c>
      <c r="AA12">
        <v>100.00777960126</v>
      </c>
      <c r="AB12">
        <v>99.909958879927203</v>
      </c>
      <c r="AC12">
        <v>99.567556757500796</v>
      </c>
      <c r="AD12">
        <v>99.528446610734804</v>
      </c>
      <c r="AE12">
        <v>100</v>
      </c>
    </row>
    <row r="13" spans="1:32" x14ac:dyDescent="0.3">
      <c r="A13" t="s">
        <v>78</v>
      </c>
      <c r="B13" t="s">
        <v>222</v>
      </c>
      <c r="C13" t="s">
        <v>200</v>
      </c>
      <c r="D13" t="s">
        <v>223</v>
      </c>
      <c r="E13" t="s">
        <v>201</v>
      </c>
      <c r="F13">
        <v>105.428846038684</v>
      </c>
      <c r="G13">
        <v>105.659341669879</v>
      </c>
      <c r="H13">
        <v>106.059338026247</v>
      </c>
      <c r="I13">
        <v>105.562429137621</v>
      </c>
      <c r="J13">
        <v>103.521844982099</v>
      </c>
      <c r="K13">
        <v>100.99541036129099</v>
      </c>
      <c r="L13">
        <v>100.188613817118</v>
      </c>
      <c r="M13">
        <v>99.504169944011096</v>
      </c>
      <c r="N13">
        <v>97.885173484058498</v>
      </c>
      <c r="O13">
        <v>96.940269839592304</v>
      </c>
      <c r="P13">
        <v>96.969352369227707</v>
      </c>
      <c r="Q13">
        <v>96.939179965853995</v>
      </c>
      <c r="R13">
        <v>96.946710574480207</v>
      </c>
      <c r="S13">
        <v>97.2158274385189</v>
      </c>
      <c r="T13">
        <v>97.787483532784805</v>
      </c>
      <c r="U13">
        <v>97.728032701903999</v>
      </c>
      <c r="V13">
        <v>96.5574838519194</v>
      </c>
      <c r="W13">
        <v>96.725862427620498</v>
      </c>
      <c r="X13">
        <v>98.984963362379105</v>
      </c>
      <c r="Y13">
        <v>100.445675733847</v>
      </c>
      <c r="Z13">
        <v>101.66847173843</v>
      </c>
      <c r="AA13">
        <v>100.00777960126</v>
      </c>
      <c r="AB13">
        <v>99.909958879927203</v>
      </c>
      <c r="AC13">
        <v>99.567556757500796</v>
      </c>
      <c r="AD13">
        <v>99.528446610734804</v>
      </c>
      <c r="AE13">
        <v>100</v>
      </c>
    </row>
    <row r="14" spans="1:32" x14ac:dyDescent="0.3">
      <c r="A14" t="s">
        <v>78</v>
      </c>
      <c r="B14" t="s">
        <v>224</v>
      </c>
      <c r="C14" t="s">
        <v>200</v>
      </c>
      <c r="D14" t="s">
        <v>225</v>
      </c>
      <c r="E14" t="s">
        <v>201</v>
      </c>
      <c r="F14">
        <v>105.428846038684</v>
      </c>
      <c r="G14">
        <v>105.659341669879</v>
      </c>
      <c r="H14">
        <v>106.059338026247</v>
      </c>
      <c r="I14">
        <v>105.562429137621</v>
      </c>
      <c r="J14">
        <v>103.521844982099</v>
      </c>
      <c r="K14">
        <v>100.995410361292</v>
      </c>
      <c r="L14">
        <v>100.188613817118</v>
      </c>
      <c r="M14">
        <v>99.504169944011196</v>
      </c>
      <c r="N14">
        <v>97.885173484058598</v>
      </c>
      <c r="O14">
        <v>96.940269839592403</v>
      </c>
      <c r="P14">
        <v>96.969352369227806</v>
      </c>
      <c r="Q14">
        <v>96.939179965853995</v>
      </c>
      <c r="R14">
        <v>96.946710574480306</v>
      </c>
      <c r="S14">
        <v>97.215827438519</v>
      </c>
      <c r="T14">
        <v>97.787483532784904</v>
      </c>
      <c r="U14">
        <v>97.728032701904098</v>
      </c>
      <c r="V14">
        <v>96.5574838519194</v>
      </c>
      <c r="W14">
        <v>96.725862427620498</v>
      </c>
      <c r="X14">
        <v>98.984963362379204</v>
      </c>
      <c r="Y14">
        <v>100.445675733847</v>
      </c>
      <c r="Z14">
        <v>101.66847173843</v>
      </c>
      <c r="AA14">
        <v>100.00777960126</v>
      </c>
      <c r="AB14">
        <v>99.909958879927203</v>
      </c>
      <c r="AC14">
        <v>99.567556757500697</v>
      </c>
      <c r="AD14">
        <v>99.528446610734704</v>
      </c>
      <c r="AE14">
        <v>100</v>
      </c>
    </row>
    <row r="15" spans="1:32" x14ac:dyDescent="0.3">
      <c r="A15" t="s">
        <v>78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78</v>
      </c>
      <c r="B16" t="s">
        <v>228</v>
      </c>
      <c r="C16" t="s">
        <v>200</v>
      </c>
      <c r="D16" t="s">
        <v>229</v>
      </c>
      <c r="E16" t="s">
        <v>201</v>
      </c>
      <c r="F16">
        <v>105.42884603868301</v>
      </c>
      <c r="G16">
        <v>105.659341669879</v>
      </c>
      <c r="H16">
        <v>106.059338026247</v>
      </c>
      <c r="I16">
        <v>105.562429137621</v>
      </c>
      <c r="J16">
        <v>103.521844982099</v>
      </c>
      <c r="K16">
        <v>100.99541036129099</v>
      </c>
      <c r="L16">
        <v>100.188613817118</v>
      </c>
      <c r="M16">
        <v>99.504169944010997</v>
      </c>
      <c r="N16">
        <v>97.885173484058399</v>
      </c>
      <c r="O16">
        <v>96.940269839592304</v>
      </c>
      <c r="P16">
        <v>96.969352369227593</v>
      </c>
      <c r="Q16">
        <v>96.939179965853896</v>
      </c>
      <c r="R16">
        <v>96.946710574480093</v>
      </c>
      <c r="S16">
        <v>97.215827438518801</v>
      </c>
      <c r="T16">
        <v>97.787483532784805</v>
      </c>
      <c r="U16">
        <v>97.728032701903899</v>
      </c>
      <c r="V16">
        <v>96.557483851919201</v>
      </c>
      <c r="W16">
        <v>96.725862427620399</v>
      </c>
      <c r="X16">
        <v>98.984963362378906</v>
      </c>
      <c r="Y16">
        <v>100.445675733847</v>
      </c>
      <c r="Z16">
        <v>101.66847173843</v>
      </c>
      <c r="AA16">
        <v>100.00777960126</v>
      </c>
      <c r="AB16">
        <v>99.909958879927103</v>
      </c>
      <c r="AC16">
        <v>99.567556757500597</v>
      </c>
      <c r="AD16">
        <v>99.528446610734605</v>
      </c>
      <c r="AE16">
        <v>100</v>
      </c>
    </row>
    <row r="17" spans="1:31" x14ac:dyDescent="0.3">
      <c r="A17" t="s">
        <v>78</v>
      </c>
      <c r="B17" t="s">
        <v>230</v>
      </c>
      <c r="C17" t="s">
        <v>200</v>
      </c>
      <c r="D17" t="s">
        <v>231</v>
      </c>
      <c r="E17" t="s">
        <v>201</v>
      </c>
      <c r="F17">
        <v>105.428846038684</v>
      </c>
      <c r="G17">
        <v>105.659341669879</v>
      </c>
      <c r="H17">
        <v>106.059338026247</v>
      </c>
      <c r="I17">
        <v>105.562429137621</v>
      </c>
      <c r="J17">
        <v>103.521844982099</v>
      </c>
      <c r="K17">
        <v>100.99541036129099</v>
      </c>
      <c r="L17">
        <v>100.188613817118</v>
      </c>
      <c r="M17">
        <v>99.504169944011096</v>
      </c>
      <c r="N17">
        <v>97.885173484058598</v>
      </c>
      <c r="O17">
        <v>96.940269839592403</v>
      </c>
      <c r="P17">
        <v>96.969352369227806</v>
      </c>
      <c r="Q17">
        <v>96.939179965854095</v>
      </c>
      <c r="R17">
        <v>96.946710574480207</v>
      </c>
      <c r="S17">
        <v>97.2158274385189</v>
      </c>
      <c r="T17">
        <v>97.787483532784904</v>
      </c>
      <c r="U17">
        <v>97.728032701903999</v>
      </c>
      <c r="V17">
        <v>96.557483851919301</v>
      </c>
      <c r="W17">
        <v>96.725862427620399</v>
      </c>
      <c r="X17">
        <v>98.984963362379105</v>
      </c>
      <c r="Y17">
        <v>100.445675733847</v>
      </c>
      <c r="Z17">
        <v>101.66847173843</v>
      </c>
      <c r="AA17">
        <v>100.00777960126</v>
      </c>
      <c r="AB17">
        <v>99.909958879927203</v>
      </c>
      <c r="AC17">
        <v>99.567556757500697</v>
      </c>
      <c r="AD17">
        <v>99.528446610734804</v>
      </c>
      <c r="AE17">
        <v>100</v>
      </c>
    </row>
    <row r="18" spans="1:31" x14ac:dyDescent="0.3">
      <c r="A18" t="s">
        <v>78</v>
      </c>
      <c r="B18" t="s">
        <v>232</v>
      </c>
      <c r="C18" t="s">
        <v>200</v>
      </c>
      <c r="D18" t="s">
        <v>233</v>
      </c>
      <c r="E18" t="s">
        <v>201</v>
      </c>
      <c r="F18">
        <v>105.428846038684</v>
      </c>
      <c r="G18">
        <v>105.659341669879</v>
      </c>
      <c r="H18">
        <v>106.059338026247</v>
      </c>
      <c r="I18">
        <v>105.562429137621</v>
      </c>
      <c r="J18">
        <v>103.521844982099</v>
      </c>
      <c r="K18">
        <v>100.99541036129099</v>
      </c>
      <c r="L18">
        <v>100.188613817118</v>
      </c>
      <c r="M18">
        <v>99.504169944011096</v>
      </c>
      <c r="N18">
        <v>97.885173484058498</v>
      </c>
      <c r="O18">
        <v>96.940269839592304</v>
      </c>
      <c r="P18">
        <v>96.969352369227707</v>
      </c>
      <c r="Q18">
        <v>96.939179965853995</v>
      </c>
      <c r="R18">
        <v>96.946710574480207</v>
      </c>
      <c r="S18">
        <v>97.2158274385189</v>
      </c>
      <c r="T18">
        <v>97.787483532784805</v>
      </c>
      <c r="U18">
        <v>97.728032701903999</v>
      </c>
      <c r="V18">
        <v>96.557483851919301</v>
      </c>
      <c r="W18">
        <v>96.725862427620399</v>
      </c>
      <c r="X18">
        <v>98.984963362379006</v>
      </c>
      <c r="Y18">
        <v>100.445675733847</v>
      </c>
      <c r="Z18">
        <v>101.66847173843</v>
      </c>
      <c r="AA18">
        <v>100.00777960126</v>
      </c>
      <c r="AB18">
        <v>99.909958879927203</v>
      </c>
      <c r="AC18">
        <v>99.567556757500697</v>
      </c>
      <c r="AD18">
        <v>99.528446610734704</v>
      </c>
      <c r="AE18">
        <v>100</v>
      </c>
    </row>
    <row r="19" spans="1:31" x14ac:dyDescent="0.3">
      <c r="A19" t="s">
        <v>78</v>
      </c>
      <c r="B19" t="s">
        <v>234</v>
      </c>
      <c r="C19" t="s">
        <v>200</v>
      </c>
      <c r="D19" t="s">
        <v>235</v>
      </c>
      <c r="E19" t="s">
        <v>201</v>
      </c>
      <c r="F19">
        <v>105.428846038684</v>
      </c>
      <c r="G19">
        <v>105.659341669879</v>
      </c>
      <c r="H19">
        <v>106.059338026247</v>
      </c>
      <c r="I19">
        <v>105.562429137621</v>
      </c>
      <c r="J19">
        <v>103.521844982099</v>
      </c>
      <c r="K19">
        <v>100.99541036129099</v>
      </c>
      <c r="L19">
        <v>100.188613817118</v>
      </c>
      <c r="M19">
        <v>99.504169944011096</v>
      </c>
      <c r="N19">
        <v>97.885173484058498</v>
      </c>
      <c r="O19">
        <v>96.940269839592304</v>
      </c>
      <c r="P19">
        <v>96.969352369227806</v>
      </c>
      <c r="Q19">
        <v>96.939179965853995</v>
      </c>
      <c r="R19">
        <v>96.946710574480207</v>
      </c>
      <c r="S19">
        <v>97.2158274385189</v>
      </c>
      <c r="T19">
        <v>97.787483532784805</v>
      </c>
      <c r="U19">
        <v>97.728032701903999</v>
      </c>
      <c r="V19">
        <v>96.557483851919301</v>
      </c>
      <c r="W19">
        <v>96.725862427620399</v>
      </c>
      <c r="X19">
        <v>98.984963362379105</v>
      </c>
      <c r="Y19">
        <v>100.445675733847</v>
      </c>
      <c r="Z19">
        <v>101.66847173843</v>
      </c>
      <c r="AA19">
        <v>100.00777960126</v>
      </c>
      <c r="AB19">
        <v>99.909958879927203</v>
      </c>
      <c r="AC19">
        <v>99.567556757500697</v>
      </c>
      <c r="AD19">
        <v>99.528446610734704</v>
      </c>
      <c r="AE19">
        <v>100</v>
      </c>
    </row>
    <row r="20" spans="1:31" x14ac:dyDescent="0.3">
      <c r="A20" t="s">
        <v>78</v>
      </c>
      <c r="B20" t="s">
        <v>236</v>
      </c>
      <c r="C20" t="s">
        <v>200</v>
      </c>
      <c r="D20" t="s">
        <v>237</v>
      </c>
      <c r="E20" t="s">
        <v>201</v>
      </c>
      <c r="F20">
        <v>105.428846038684</v>
      </c>
      <c r="G20">
        <v>105.659341669879</v>
      </c>
      <c r="H20">
        <v>106.059338026247</v>
      </c>
      <c r="I20">
        <v>105.562429137621</v>
      </c>
      <c r="J20">
        <v>103.521844982099</v>
      </c>
      <c r="K20">
        <v>100.99541036129099</v>
      </c>
      <c r="L20">
        <v>100.188613817118</v>
      </c>
      <c r="M20">
        <v>99.504169944011096</v>
      </c>
      <c r="N20">
        <v>97.885173484058598</v>
      </c>
      <c r="O20">
        <v>96.940269839592403</v>
      </c>
      <c r="P20">
        <v>96.969352369227806</v>
      </c>
      <c r="Q20">
        <v>96.939179965854095</v>
      </c>
      <c r="R20">
        <v>96.946710574480306</v>
      </c>
      <c r="S20">
        <v>97.215827438519</v>
      </c>
      <c r="T20">
        <v>97.787483532784904</v>
      </c>
      <c r="U20">
        <v>97.728032701904098</v>
      </c>
      <c r="V20">
        <v>96.5574838519194</v>
      </c>
      <c r="W20">
        <v>96.725862427620498</v>
      </c>
      <c r="X20">
        <v>98.984963362379105</v>
      </c>
      <c r="Y20">
        <v>100.445675733847</v>
      </c>
      <c r="Z20">
        <v>101.66847173843</v>
      </c>
      <c r="AA20">
        <v>100.00777960126</v>
      </c>
      <c r="AB20">
        <v>99.909958879927302</v>
      </c>
      <c r="AC20">
        <v>99.567556757500697</v>
      </c>
      <c r="AD20">
        <v>99.528446610734804</v>
      </c>
      <c r="AE20">
        <v>100</v>
      </c>
    </row>
    <row r="21" spans="1:31" x14ac:dyDescent="0.3">
      <c r="A21" t="s">
        <v>78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78</v>
      </c>
      <c r="B22" t="s">
        <v>240</v>
      </c>
      <c r="C22" t="s">
        <v>200</v>
      </c>
      <c r="D22" t="s">
        <v>241</v>
      </c>
      <c r="E22" t="s">
        <v>201</v>
      </c>
      <c r="F22">
        <v>105.428846038684</v>
      </c>
      <c r="G22">
        <v>105.659341669879</v>
      </c>
      <c r="H22">
        <v>106.059338026247</v>
      </c>
      <c r="I22">
        <v>105.562429137621</v>
      </c>
      <c r="J22">
        <v>103.521844982099</v>
      </c>
      <c r="K22">
        <v>100.99541036129099</v>
      </c>
      <c r="L22">
        <v>100.188613817118</v>
      </c>
      <c r="M22">
        <v>99.504169944011096</v>
      </c>
      <c r="N22">
        <v>97.885173484058598</v>
      </c>
      <c r="O22">
        <v>96.940269839592503</v>
      </c>
      <c r="P22">
        <v>96.969352369227806</v>
      </c>
      <c r="Q22">
        <v>96.939179965853995</v>
      </c>
      <c r="R22">
        <v>96.946710574480207</v>
      </c>
      <c r="S22">
        <v>97.215827438519</v>
      </c>
      <c r="T22">
        <v>97.787483532784805</v>
      </c>
      <c r="U22">
        <v>97.728032701903999</v>
      </c>
      <c r="V22">
        <v>96.557483851919301</v>
      </c>
      <c r="W22">
        <v>96.725862427620498</v>
      </c>
      <c r="X22">
        <v>98.984963362379105</v>
      </c>
      <c r="Y22">
        <v>100.445675733847</v>
      </c>
      <c r="Z22">
        <v>101.66847173843</v>
      </c>
      <c r="AA22">
        <v>100.00777960126</v>
      </c>
      <c r="AB22">
        <v>99.909958879927203</v>
      </c>
      <c r="AC22">
        <v>99.567556757500697</v>
      </c>
      <c r="AD22">
        <v>99.528446610734704</v>
      </c>
      <c r="AE22">
        <v>100</v>
      </c>
    </row>
    <row r="23" spans="1:31" x14ac:dyDescent="0.3">
      <c r="A23" t="s">
        <v>78</v>
      </c>
      <c r="B23" t="s">
        <v>242</v>
      </c>
      <c r="C23" t="s">
        <v>200</v>
      </c>
      <c r="D23" t="s">
        <v>243</v>
      </c>
      <c r="E23" t="s">
        <v>201</v>
      </c>
      <c r="F23">
        <v>105.428846038684</v>
      </c>
      <c r="G23">
        <v>105.659341669879</v>
      </c>
      <c r="H23">
        <v>106.059338026247</v>
      </c>
      <c r="I23">
        <v>105.562429137621</v>
      </c>
      <c r="J23">
        <v>103.521844982099</v>
      </c>
      <c r="K23">
        <v>100.99541036129099</v>
      </c>
      <c r="L23">
        <v>100.188613817118</v>
      </c>
      <c r="M23">
        <v>99.504169944010997</v>
      </c>
      <c r="N23">
        <v>97.885173484058399</v>
      </c>
      <c r="O23">
        <v>96.940269839592204</v>
      </c>
      <c r="P23">
        <v>96.969352369227707</v>
      </c>
      <c r="Q23">
        <v>96.939179965853896</v>
      </c>
      <c r="R23">
        <v>96.946710574480093</v>
      </c>
      <c r="S23">
        <v>97.215827438518801</v>
      </c>
      <c r="T23">
        <v>97.787483532784705</v>
      </c>
      <c r="U23">
        <v>97.728032701903899</v>
      </c>
      <c r="V23">
        <v>96.557483851919201</v>
      </c>
      <c r="W23">
        <v>96.725862427620399</v>
      </c>
      <c r="X23">
        <v>98.984963362379006</v>
      </c>
      <c r="Y23">
        <v>100.445675733847</v>
      </c>
      <c r="Z23">
        <v>101.66847173843</v>
      </c>
      <c r="AA23">
        <v>100.00777960126</v>
      </c>
      <c r="AB23">
        <v>99.909958879927103</v>
      </c>
      <c r="AC23">
        <v>99.567556757500597</v>
      </c>
      <c r="AD23">
        <v>99.528446610734704</v>
      </c>
      <c r="AE23">
        <v>100</v>
      </c>
    </row>
    <row r="24" spans="1:31" x14ac:dyDescent="0.3">
      <c r="A24" t="s">
        <v>78</v>
      </c>
      <c r="B24" t="s">
        <v>244</v>
      </c>
      <c r="C24" t="s">
        <v>200</v>
      </c>
      <c r="D24" t="s">
        <v>245</v>
      </c>
      <c r="E24" t="s">
        <v>201</v>
      </c>
      <c r="F24">
        <v>105.428846038684</v>
      </c>
      <c r="G24">
        <v>105.659341669879</v>
      </c>
      <c r="H24">
        <v>106.059338026247</v>
      </c>
      <c r="I24">
        <v>105.562429137621</v>
      </c>
      <c r="J24">
        <v>103.521844982099</v>
      </c>
      <c r="K24">
        <v>100.99541036129099</v>
      </c>
      <c r="L24">
        <v>100.188613817118</v>
      </c>
      <c r="M24">
        <v>99.504169944011096</v>
      </c>
      <c r="N24">
        <v>97.885173484058498</v>
      </c>
      <c r="O24">
        <v>96.940269839592403</v>
      </c>
      <c r="P24">
        <v>96.969352369227806</v>
      </c>
      <c r="Q24">
        <v>96.939179965853995</v>
      </c>
      <c r="R24">
        <v>96.946710574480207</v>
      </c>
      <c r="S24">
        <v>97.2158274385189</v>
      </c>
      <c r="T24">
        <v>97.787483532784805</v>
      </c>
      <c r="U24">
        <v>97.728032701903999</v>
      </c>
      <c r="V24">
        <v>96.5574838519194</v>
      </c>
      <c r="W24">
        <v>96.725862427620399</v>
      </c>
      <c r="X24">
        <v>98.984963362379105</v>
      </c>
      <c r="Y24">
        <v>100.445675733847</v>
      </c>
      <c r="Z24">
        <v>101.66847173843</v>
      </c>
      <c r="AA24">
        <v>100.00777960126</v>
      </c>
      <c r="AB24">
        <v>99.909958879927203</v>
      </c>
      <c r="AC24">
        <v>99.567556757500697</v>
      </c>
      <c r="AD24">
        <v>99.528446610734704</v>
      </c>
      <c r="AE24">
        <v>100</v>
      </c>
    </row>
    <row r="25" spans="1:31" x14ac:dyDescent="0.3">
      <c r="A25" t="s">
        <v>78</v>
      </c>
      <c r="B25" t="s">
        <v>246</v>
      </c>
      <c r="C25" t="s">
        <v>200</v>
      </c>
      <c r="D25" t="s">
        <v>247</v>
      </c>
      <c r="E25" t="s">
        <v>201</v>
      </c>
      <c r="F25">
        <v>105.428846038684</v>
      </c>
      <c r="G25">
        <v>105.659341669879</v>
      </c>
      <c r="H25">
        <v>106.059338026247</v>
      </c>
      <c r="I25">
        <v>105.562429137621</v>
      </c>
      <c r="J25">
        <v>103.521844982099</v>
      </c>
      <c r="K25">
        <v>100.995410361292</v>
      </c>
      <c r="L25">
        <v>100.188613817118</v>
      </c>
      <c r="M25">
        <v>99.504169944011196</v>
      </c>
      <c r="N25">
        <v>97.885173484058598</v>
      </c>
      <c r="O25">
        <v>96.940269839592403</v>
      </c>
      <c r="P25">
        <v>96.969352369227806</v>
      </c>
      <c r="Q25">
        <v>96.939179965854095</v>
      </c>
      <c r="R25">
        <v>96.946710574480306</v>
      </c>
      <c r="S25">
        <v>97.215827438519</v>
      </c>
      <c r="T25">
        <v>97.787483532784904</v>
      </c>
      <c r="U25">
        <v>97.728032701904098</v>
      </c>
      <c r="V25">
        <v>96.5574838519194</v>
      </c>
      <c r="W25">
        <v>96.725862427620498</v>
      </c>
      <c r="X25">
        <v>98.984963362379105</v>
      </c>
      <c r="Y25">
        <v>100.445675733847</v>
      </c>
      <c r="Z25">
        <v>101.66847173843</v>
      </c>
      <c r="AA25">
        <v>100.00777960126</v>
      </c>
      <c r="AB25">
        <v>99.909958879927203</v>
      </c>
      <c r="AC25">
        <v>99.567556757500697</v>
      </c>
      <c r="AD25">
        <v>99.528446610734704</v>
      </c>
      <c r="AE25">
        <v>100</v>
      </c>
    </row>
    <row r="26" spans="1:31" x14ac:dyDescent="0.3">
      <c r="A26" t="s">
        <v>78</v>
      </c>
      <c r="B26" t="s">
        <v>248</v>
      </c>
      <c r="C26" t="s">
        <v>200</v>
      </c>
      <c r="D26" t="s">
        <v>249</v>
      </c>
      <c r="E26" t="s">
        <v>201</v>
      </c>
      <c r="F26">
        <v>105.428846038684</v>
      </c>
      <c r="G26">
        <v>105.659341669879</v>
      </c>
      <c r="H26">
        <v>106.059338026247</v>
      </c>
      <c r="I26">
        <v>105.562429137621</v>
      </c>
      <c r="J26">
        <v>103.521844982099</v>
      </c>
      <c r="K26">
        <v>100.99541036129099</v>
      </c>
      <c r="L26">
        <v>100.188613817118</v>
      </c>
      <c r="M26">
        <v>99.504169944011096</v>
      </c>
      <c r="N26">
        <v>97.885173484058498</v>
      </c>
      <c r="O26">
        <v>96.940269839592403</v>
      </c>
      <c r="P26">
        <v>96.969352369227806</v>
      </c>
      <c r="Q26">
        <v>96.939179965853995</v>
      </c>
      <c r="R26">
        <v>96.946710574480207</v>
      </c>
      <c r="S26">
        <v>97.2158274385189</v>
      </c>
      <c r="T26">
        <v>97.787483532784805</v>
      </c>
      <c r="U26">
        <v>97.728032701903999</v>
      </c>
      <c r="V26">
        <v>96.557483851919301</v>
      </c>
      <c r="W26">
        <v>96.725862427620498</v>
      </c>
      <c r="X26">
        <v>98.984963362379105</v>
      </c>
      <c r="Y26">
        <v>100.445675733847</v>
      </c>
      <c r="Z26">
        <v>101.66847173843</v>
      </c>
      <c r="AA26">
        <v>100.00777960126</v>
      </c>
      <c r="AB26">
        <v>99.909958879927203</v>
      </c>
      <c r="AC26">
        <v>99.567556757500697</v>
      </c>
      <c r="AD26">
        <v>99.528446610734704</v>
      </c>
      <c r="AE26">
        <v>100</v>
      </c>
    </row>
    <row r="27" spans="1:31" x14ac:dyDescent="0.3">
      <c r="A27" t="s">
        <v>78</v>
      </c>
      <c r="B27" t="s">
        <v>250</v>
      </c>
      <c r="C27" t="s">
        <v>200</v>
      </c>
      <c r="D27" t="s">
        <v>251</v>
      </c>
      <c r="E27" t="s">
        <v>201</v>
      </c>
      <c r="F27">
        <v>105.428846038684</v>
      </c>
      <c r="G27">
        <v>105.659341669879</v>
      </c>
      <c r="H27">
        <v>106.059338026247</v>
      </c>
      <c r="I27">
        <v>105.562429137621</v>
      </c>
      <c r="J27">
        <v>103.521844982099</v>
      </c>
      <c r="K27">
        <v>100.995410361292</v>
      </c>
      <c r="L27">
        <v>100.188613817118</v>
      </c>
      <c r="M27">
        <v>99.504169944011196</v>
      </c>
      <c r="N27">
        <v>97.885173484058598</v>
      </c>
      <c r="O27">
        <v>96.940269839592403</v>
      </c>
      <c r="P27">
        <v>96.969352369227806</v>
      </c>
      <c r="Q27">
        <v>96.939179965854095</v>
      </c>
      <c r="R27">
        <v>96.946710574480306</v>
      </c>
      <c r="S27">
        <v>97.215827438519</v>
      </c>
      <c r="T27">
        <v>97.787483532784904</v>
      </c>
      <c r="U27">
        <v>97.728032701904098</v>
      </c>
      <c r="V27">
        <v>96.5574838519194</v>
      </c>
      <c r="W27">
        <v>96.725862427620598</v>
      </c>
      <c r="X27">
        <v>98.984963362379105</v>
      </c>
      <c r="Y27">
        <v>100.445675733847</v>
      </c>
      <c r="Z27">
        <v>101.66847173843</v>
      </c>
      <c r="AA27">
        <v>100.00777960126</v>
      </c>
      <c r="AB27">
        <v>99.909958879927203</v>
      </c>
      <c r="AC27">
        <v>99.567556757500796</v>
      </c>
      <c r="AD27">
        <v>99.528446610734804</v>
      </c>
      <c r="AE27">
        <v>100</v>
      </c>
    </row>
    <row r="28" spans="1:31" x14ac:dyDescent="0.3">
      <c r="A28" t="s">
        <v>78</v>
      </c>
      <c r="B28" t="s">
        <v>252</v>
      </c>
      <c r="C28" t="s">
        <v>200</v>
      </c>
      <c r="D28" t="s">
        <v>253</v>
      </c>
      <c r="E28" t="s">
        <v>201</v>
      </c>
      <c r="F28">
        <v>105.428846038684</v>
      </c>
      <c r="G28">
        <v>105.659341669879</v>
      </c>
      <c r="H28">
        <v>106.059338026247</v>
      </c>
      <c r="I28">
        <v>105.562429137621</v>
      </c>
      <c r="J28">
        <v>103.521844982099</v>
      </c>
      <c r="K28">
        <v>100.995410361292</v>
      </c>
      <c r="L28">
        <v>100.188613817118</v>
      </c>
      <c r="M28">
        <v>99.504169944011196</v>
      </c>
      <c r="N28">
        <v>97.885173484058598</v>
      </c>
      <c r="O28">
        <v>96.940269839592403</v>
      </c>
      <c r="P28">
        <v>96.969352369227806</v>
      </c>
      <c r="Q28">
        <v>96.939179965853995</v>
      </c>
      <c r="R28">
        <v>96.946710574480306</v>
      </c>
      <c r="S28">
        <v>97.215827438519</v>
      </c>
      <c r="T28">
        <v>97.787483532784904</v>
      </c>
      <c r="U28">
        <v>97.728032701904098</v>
      </c>
      <c r="V28">
        <v>96.557483851919301</v>
      </c>
      <c r="W28">
        <v>96.725862427620498</v>
      </c>
      <c r="X28">
        <v>98.984963362379105</v>
      </c>
      <c r="Y28">
        <v>100.445675733847</v>
      </c>
      <c r="Z28">
        <v>101.66847173843</v>
      </c>
      <c r="AA28">
        <v>100.00777960126</v>
      </c>
      <c r="AB28">
        <v>99.909958879927203</v>
      </c>
      <c r="AC28">
        <v>99.567556757500697</v>
      </c>
      <c r="AD28">
        <v>99.528446610734804</v>
      </c>
      <c r="AE28">
        <v>100</v>
      </c>
    </row>
    <row r="29" spans="1:31" x14ac:dyDescent="0.3">
      <c r="A29" t="s">
        <v>78</v>
      </c>
      <c r="B29" t="s">
        <v>254</v>
      </c>
      <c r="C29" t="s">
        <v>200</v>
      </c>
      <c r="D29" t="s">
        <v>255</v>
      </c>
      <c r="E29" t="s">
        <v>201</v>
      </c>
      <c r="F29">
        <v>105.428846038684</v>
      </c>
      <c r="G29">
        <v>105.659341669879</v>
      </c>
      <c r="H29">
        <v>106.059338026247</v>
      </c>
      <c r="I29">
        <v>105.562429137621</v>
      </c>
      <c r="J29">
        <v>103.521844982099</v>
      </c>
      <c r="K29">
        <v>100.995410361292</v>
      </c>
      <c r="L29">
        <v>100.188613817118</v>
      </c>
      <c r="M29">
        <v>99.504169944011096</v>
      </c>
      <c r="N29">
        <v>97.885173484058498</v>
      </c>
      <c r="O29">
        <v>96.940269839592403</v>
      </c>
      <c r="P29">
        <v>96.969352369227806</v>
      </c>
      <c r="Q29">
        <v>96.939179965853995</v>
      </c>
      <c r="R29">
        <v>96.946710574480207</v>
      </c>
      <c r="S29">
        <v>97.2158274385189</v>
      </c>
      <c r="T29">
        <v>97.787483532784904</v>
      </c>
      <c r="U29">
        <v>97.728032701903999</v>
      </c>
      <c r="V29">
        <v>96.557483851919301</v>
      </c>
      <c r="W29">
        <v>96.725862427620498</v>
      </c>
      <c r="X29">
        <v>98.984963362379105</v>
      </c>
      <c r="Y29">
        <v>100.445675733847</v>
      </c>
      <c r="Z29">
        <v>101.66847173843</v>
      </c>
      <c r="AA29">
        <v>100.00777960126</v>
      </c>
      <c r="AB29">
        <v>99.909958879927203</v>
      </c>
      <c r="AC29">
        <v>99.567556757500697</v>
      </c>
      <c r="AD29">
        <v>99.528446610734704</v>
      </c>
      <c r="AE29">
        <v>100</v>
      </c>
    </row>
    <row r="30" spans="1:31" x14ac:dyDescent="0.3">
      <c r="A30" t="s">
        <v>78</v>
      </c>
      <c r="B30" t="s">
        <v>256</v>
      </c>
      <c r="C30" t="s">
        <v>200</v>
      </c>
      <c r="D30" t="s">
        <v>257</v>
      </c>
      <c r="E30" t="s">
        <v>201</v>
      </c>
      <c r="F30">
        <v>105.428846038684</v>
      </c>
      <c r="G30">
        <v>105.659341669879</v>
      </c>
      <c r="H30">
        <v>106.059338026247</v>
      </c>
      <c r="I30">
        <v>105.562429137621</v>
      </c>
      <c r="J30">
        <v>103.521844982099</v>
      </c>
      <c r="K30">
        <v>100.99541036129099</v>
      </c>
      <c r="L30">
        <v>100.188613817118</v>
      </c>
      <c r="M30">
        <v>99.504169944011096</v>
      </c>
      <c r="N30">
        <v>97.885173484058498</v>
      </c>
      <c r="O30">
        <v>96.940269839592304</v>
      </c>
      <c r="P30">
        <v>96.969352369227806</v>
      </c>
      <c r="Q30">
        <v>96.939179965853995</v>
      </c>
      <c r="R30">
        <v>96.946710574480207</v>
      </c>
      <c r="S30">
        <v>97.2158274385189</v>
      </c>
      <c r="T30">
        <v>97.787483532784805</v>
      </c>
      <c r="U30">
        <v>97.728032701903999</v>
      </c>
      <c r="V30">
        <v>96.557483851919301</v>
      </c>
      <c r="W30">
        <v>96.725862427620399</v>
      </c>
      <c r="X30">
        <v>98.984963362379105</v>
      </c>
      <c r="Y30">
        <v>100.445675733847</v>
      </c>
      <c r="Z30">
        <v>101.66847173843</v>
      </c>
      <c r="AA30">
        <v>100.00777960126</v>
      </c>
      <c r="AB30">
        <v>99.909958879927203</v>
      </c>
      <c r="AC30">
        <v>99.567556757500697</v>
      </c>
      <c r="AD30">
        <v>99.528446610734704</v>
      </c>
      <c r="AE30">
        <v>100</v>
      </c>
    </row>
    <row r="31" spans="1:31" x14ac:dyDescent="0.3">
      <c r="A31" t="s">
        <v>78</v>
      </c>
      <c r="B31" t="s">
        <v>258</v>
      </c>
      <c r="C31" t="s">
        <v>200</v>
      </c>
      <c r="D31" t="s">
        <v>259</v>
      </c>
      <c r="E31" t="s">
        <v>201</v>
      </c>
      <c r="F31">
        <v>105.428846038684</v>
      </c>
      <c r="G31">
        <v>105.659341669879</v>
      </c>
      <c r="H31">
        <v>106.059338026247</v>
      </c>
      <c r="I31">
        <v>105.562429137621</v>
      </c>
      <c r="J31">
        <v>103.521844982099</v>
      </c>
      <c r="K31">
        <v>100.995410361292</v>
      </c>
      <c r="L31">
        <v>100.188613817118</v>
      </c>
      <c r="M31">
        <v>99.504169944011196</v>
      </c>
      <c r="N31">
        <v>97.885173484058598</v>
      </c>
      <c r="O31">
        <v>96.940269839592403</v>
      </c>
      <c r="P31">
        <v>96.969352369227906</v>
      </c>
      <c r="Q31">
        <v>96.939179965854095</v>
      </c>
      <c r="R31">
        <v>96.946710574480306</v>
      </c>
      <c r="S31">
        <v>97.215827438519</v>
      </c>
      <c r="T31">
        <v>97.787483532784904</v>
      </c>
      <c r="U31">
        <v>97.728032701904098</v>
      </c>
      <c r="V31">
        <v>96.5574838519194</v>
      </c>
      <c r="W31">
        <v>96.725862427620498</v>
      </c>
      <c r="X31">
        <v>98.984963362379105</v>
      </c>
      <c r="Y31">
        <v>100.445675733847</v>
      </c>
      <c r="Z31">
        <v>101.66847173843</v>
      </c>
      <c r="AA31">
        <v>100.00777960126</v>
      </c>
      <c r="AB31">
        <v>99.909958879927203</v>
      </c>
      <c r="AC31">
        <v>99.567556757500697</v>
      </c>
      <c r="AD31">
        <v>99.528446610734804</v>
      </c>
      <c r="AE31">
        <v>100</v>
      </c>
    </row>
    <row r="32" spans="1:31" x14ac:dyDescent="0.3">
      <c r="A32" t="s">
        <v>78</v>
      </c>
      <c r="B32" t="s">
        <v>260</v>
      </c>
      <c r="C32" t="s">
        <v>200</v>
      </c>
      <c r="D32" t="s">
        <v>261</v>
      </c>
      <c r="E32" t="s">
        <v>201</v>
      </c>
      <c r="F32">
        <v>105.428846038684</v>
      </c>
      <c r="G32">
        <v>105.659341669879</v>
      </c>
      <c r="H32">
        <v>106.059338026247</v>
      </c>
      <c r="I32">
        <v>105.562429137621</v>
      </c>
      <c r="J32">
        <v>103.521844982099</v>
      </c>
      <c r="K32">
        <v>100.995410361292</v>
      </c>
      <c r="L32">
        <v>100.188613817118</v>
      </c>
      <c r="M32">
        <v>99.504169944011096</v>
      </c>
      <c r="N32">
        <v>97.885173484058598</v>
      </c>
      <c r="O32">
        <v>96.940269839592403</v>
      </c>
      <c r="P32">
        <v>96.969352369227806</v>
      </c>
      <c r="Q32">
        <v>96.939179965854095</v>
      </c>
      <c r="R32">
        <v>96.946710574480306</v>
      </c>
      <c r="S32">
        <v>97.215827438519</v>
      </c>
      <c r="T32">
        <v>97.787483532784904</v>
      </c>
      <c r="U32">
        <v>97.728032701903999</v>
      </c>
      <c r="V32">
        <v>96.557483851919301</v>
      </c>
      <c r="W32">
        <v>96.725862427620498</v>
      </c>
      <c r="X32">
        <v>98.984963362379105</v>
      </c>
      <c r="Y32">
        <v>100.445675733847</v>
      </c>
      <c r="Z32">
        <v>101.66847173843</v>
      </c>
      <c r="AA32">
        <v>100.00777960126</v>
      </c>
      <c r="AB32">
        <v>99.909958879927203</v>
      </c>
      <c r="AC32">
        <v>99.567556757500697</v>
      </c>
      <c r="AD32">
        <v>99.528446610734804</v>
      </c>
      <c r="AE32">
        <v>100</v>
      </c>
    </row>
    <row r="33" spans="1:31" x14ac:dyDescent="0.3">
      <c r="A33" t="s">
        <v>78</v>
      </c>
      <c r="B33" t="s">
        <v>262</v>
      </c>
      <c r="C33" t="s">
        <v>200</v>
      </c>
      <c r="D33" t="s">
        <v>263</v>
      </c>
      <c r="E33" t="s">
        <v>201</v>
      </c>
      <c r="F33">
        <v>105.428846038684</v>
      </c>
      <c r="G33">
        <v>105.659341669879</v>
      </c>
      <c r="H33">
        <v>106.059338026247</v>
      </c>
      <c r="I33">
        <v>105.562429137621</v>
      </c>
      <c r="J33">
        <v>103.521844982099</v>
      </c>
      <c r="K33">
        <v>100.99541036129099</v>
      </c>
      <c r="L33">
        <v>100.188613817118</v>
      </c>
      <c r="M33">
        <v>99.504169944011096</v>
      </c>
      <c r="N33">
        <v>97.885173484058498</v>
      </c>
      <c r="O33">
        <v>96.940269839592403</v>
      </c>
      <c r="P33">
        <v>96.969352369227806</v>
      </c>
      <c r="Q33">
        <v>96.939179965853995</v>
      </c>
      <c r="R33">
        <v>96.946710574480306</v>
      </c>
      <c r="S33">
        <v>97.2158274385189</v>
      </c>
      <c r="T33">
        <v>97.787483532784904</v>
      </c>
      <c r="U33">
        <v>97.728032701903999</v>
      </c>
      <c r="V33">
        <v>96.557483851919301</v>
      </c>
      <c r="W33">
        <v>96.725862427620498</v>
      </c>
      <c r="X33">
        <v>98.984963362379105</v>
      </c>
      <c r="Y33">
        <v>100.445675733847</v>
      </c>
      <c r="Z33">
        <v>101.66847173843</v>
      </c>
      <c r="AA33">
        <v>100.00777960126</v>
      </c>
      <c r="AB33">
        <v>99.909958879927203</v>
      </c>
      <c r="AC33">
        <v>99.567556757500697</v>
      </c>
      <c r="AD33">
        <v>99.528446610734804</v>
      </c>
      <c r="AE33">
        <v>100</v>
      </c>
    </row>
    <row r="34" spans="1:31" x14ac:dyDescent="0.3">
      <c r="A34" t="s">
        <v>78</v>
      </c>
      <c r="B34" t="s">
        <v>264</v>
      </c>
      <c r="C34" t="s">
        <v>200</v>
      </c>
      <c r="D34" t="s">
        <v>265</v>
      </c>
      <c r="E34" t="s">
        <v>201</v>
      </c>
      <c r="F34">
        <v>105.428846038684</v>
      </c>
      <c r="G34">
        <v>105.659341669879</v>
      </c>
      <c r="H34">
        <v>106.059338026247</v>
      </c>
      <c r="I34">
        <v>105.562429137621</v>
      </c>
      <c r="J34">
        <v>103.521844982099</v>
      </c>
      <c r="K34">
        <v>100.995410361292</v>
      </c>
      <c r="L34">
        <v>100.188613817118</v>
      </c>
      <c r="M34">
        <v>99.504169944011096</v>
      </c>
      <c r="N34">
        <v>97.885173484058598</v>
      </c>
      <c r="O34">
        <v>96.940269839592403</v>
      </c>
      <c r="P34">
        <v>96.969352369227906</v>
      </c>
      <c r="Q34">
        <v>96.939179965854095</v>
      </c>
      <c r="R34">
        <v>96.946710574480306</v>
      </c>
      <c r="S34">
        <v>97.215827438519</v>
      </c>
      <c r="T34">
        <v>97.787483532784904</v>
      </c>
      <c r="U34">
        <v>97.728032701904098</v>
      </c>
      <c r="V34">
        <v>96.5574838519194</v>
      </c>
      <c r="W34">
        <v>96.725862427620498</v>
      </c>
      <c r="X34">
        <v>98.984963362379105</v>
      </c>
      <c r="Y34">
        <v>100.445675733847</v>
      </c>
      <c r="Z34">
        <v>101.66847173843</v>
      </c>
      <c r="AA34">
        <v>100.00777960126</v>
      </c>
      <c r="AB34">
        <v>99.909958879927203</v>
      </c>
      <c r="AC34">
        <v>99.567556757500796</v>
      </c>
      <c r="AD34">
        <v>99.528446610734804</v>
      </c>
      <c r="AE34">
        <v>100</v>
      </c>
    </row>
    <row r="35" spans="1:31" x14ac:dyDescent="0.3">
      <c r="A35" t="s">
        <v>78</v>
      </c>
      <c r="B35" t="s">
        <v>266</v>
      </c>
      <c r="C35" t="s">
        <v>200</v>
      </c>
      <c r="D35" t="s">
        <v>267</v>
      </c>
      <c r="E35" t="s">
        <v>201</v>
      </c>
      <c r="F35">
        <v>105.428846038684</v>
      </c>
      <c r="G35">
        <v>105.659341669879</v>
      </c>
      <c r="H35">
        <v>106.059338026247</v>
      </c>
      <c r="I35">
        <v>105.562429137621</v>
      </c>
      <c r="J35">
        <v>103.521844982099</v>
      </c>
      <c r="K35">
        <v>100.99541036129099</v>
      </c>
      <c r="L35">
        <v>100.188613817118</v>
      </c>
      <c r="M35">
        <v>99.504169944011096</v>
      </c>
      <c r="N35">
        <v>97.885173484058498</v>
      </c>
      <c r="O35">
        <v>96.940269839592403</v>
      </c>
      <c r="P35">
        <v>96.969352369227806</v>
      </c>
      <c r="Q35">
        <v>96.939179965853995</v>
      </c>
      <c r="R35">
        <v>96.946710574480207</v>
      </c>
      <c r="S35">
        <v>97.215827438519</v>
      </c>
      <c r="T35">
        <v>97.787483532784904</v>
      </c>
      <c r="U35">
        <v>97.728032701903999</v>
      </c>
      <c r="V35">
        <v>96.557483851919301</v>
      </c>
      <c r="W35">
        <v>96.725862427620498</v>
      </c>
      <c r="X35">
        <v>98.984963362379105</v>
      </c>
      <c r="Y35">
        <v>100.445675733847</v>
      </c>
      <c r="Z35">
        <v>101.66847173843</v>
      </c>
      <c r="AA35">
        <v>100.00777960126</v>
      </c>
      <c r="AB35">
        <v>99.909958879927203</v>
      </c>
      <c r="AC35">
        <v>99.567556757500697</v>
      </c>
      <c r="AD35">
        <v>99.528446610734804</v>
      </c>
      <c r="AE35">
        <v>100</v>
      </c>
    </row>
    <row r="36" spans="1:31" x14ac:dyDescent="0.3">
      <c r="A36" t="s">
        <v>78</v>
      </c>
      <c r="B36" t="s">
        <v>268</v>
      </c>
      <c r="C36" t="s">
        <v>200</v>
      </c>
      <c r="D36" t="s">
        <v>269</v>
      </c>
      <c r="E36" t="s">
        <v>201</v>
      </c>
      <c r="F36">
        <v>105.428846038684</v>
      </c>
      <c r="G36">
        <v>105.659341669879</v>
      </c>
      <c r="H36">
        <v>106.059338026247</v>
      </c>
      <c r="I36">
        <v>105.562429137621</v>
      </c>
      <c r="J36">
        <v>103.521844982099</v>
      </c>
      <c r="K36">
        <v>100.995410361292</v>
      </c>
      <c r="L36">
        <v>100.188613817118</v>
      </c>
      <c r="M36">
        <v>99.504169944011096</v>
      </c>
      <c r="N36">
        <v>97.885173484058598</v>
      </c>
      <c r="O36">
        <v>96.940269839592403</v>
      </c>
      <c r="P36">
        <v>96.969352369227806</v>
      </c>
      <c r="Q36">
        <v>96.939179965854095</v>
      </c>
      <c r="R36">
        <v>96.946710574480306</v>
      </c>
      <c r="S36">
        <v>97.215827438519</v>
      </c>
      <c r="T36">
        <v>97.787483532784904</v>
      </c>
      <c r="U36">
        <v>97.728032701904098</v>
      </c>
      <c r="V36">
        <v>96.5574838519194</v>
      </c>
      <c r="W36">
        <v>96.725862427620498</v>
      </c>
      <c r="X36">
        <v>98.984963362379105</v>
      </c>
      <c r="Y36">
        <v>100.445675733847</v>
      </c>
      <c r="Z36">
        <v>101.66847173843</v>
      </c>
      <c r="AA36">
        <v>100.00777960126</v>
      </c>
      <c r="AB36">
        <v>99.909958879927203</v>
      </c>
      <c r="AC36">
        <v>99.567556757500796</v>
      </c>
      <c r="AD36">
        <v>99.528446610734804</v>
      </c>
      <c r="AE36">
        <v>100</v>
      </c>
    </row>
    <row r="37" spans="1:31" x14ac:dyDescent="0.3">
      <c r="A37" t="s">
        <v>78</v>
      </c>
      <c r="B37" t="s">
        <v>270</v>
      </c>
      <c r="C37" t="s">
        <v>200</v>
      </c>
      <c r="D37" t="s">
        <v>271</v>
      </c>
      <c r="E37" t="s">
        <v>201</v>
      </c>
      <c r="F37">
        <v>105.428846038684</v>
      </c>
      <c r="G37">
        <v>105.659341669879</v>
      </c>
      <c r="H37">
        <v>106.059338026247</v>
      </c>
      <c r="I37">
        <v>105.562429137621</v>
      </c>
      <c r="J37">
        <v>103.521844982099</v>
      </c>
      <c r="K37">
        <v>100.99541036129099</v>
      </c>
      <c r="L37">
        <v>100.188613817118</v>
      </c>
      <c r="M37">
        <v>99.504169944011096</v>
      </c>
      <c r="N37">
        <v>97.885173484058498</v>
      </c>
      <c r="O37">
        <v>96.940269839592304</v>
      </c>
      <c r="P37">
        <v>96.969352369227707</v>
      </c>
      <c r="Q37">
        <v>96.939179965853995</v>
      </c>
      <c r="R37">
        <v>96.946710574480207</v>
      </c>
      <c r="S37">
        <v>97.2158274385189</v>
      </c>
      <c r="T37">
        <v>97.787483532784805</v>
      </c>
      <c r="U37">
        <v>97.728032701903999</v>
      </c>
      <c r="V37">
        <v>96.557483851919301</v>
      </c>
      <c r="W37">
        <v>96.725862427620399</v>
      </c>
      <c r="X37">
        <v>98.984963362379105</v>
      </c>
      <c r="Y37">
        <v>100.445675733847</v>
      </c>
      <c r="Z37">
        <v>101.66847173843</v>
      </c>
      <c r="AA37">
        <v>100.00777960126</v>
      </c>
      <c r="AB37">
        <v>99.909958879927103</v>
      </c>
      <c r="AC37">
        <v>99.567556757500697</v>
      </c>
      <c r="AD37">
        <v>99.528446610734704</v>
      </c>
      <c r="AE37">
        <v>100</v>
      </c>
    </row>
    <row r="38" spans="1:31" x14ac:dyDescent="0.3">
      <c r="A38" t="s">
        <v>78</v>
      </c>
      <c r="B38" t="s">
        <v>272</v>
      </c>
      <c r="C38" t="s">
        <v>200</v>
      </c>
      <c r="D38" t="s">
        <v>273</v>
      </c>
      <c r="E38" t="s">
        <v>201</v>
      </c>
      <c r="F38">
        <v>105.428846038684</v>
      </c>
      <c r="G38">
        <v>105.659341669879</v>
      </c>
      <c r="H38">
        <v>106.059338026247</v>
      </c>
      <c r="I38">
        <v>105.562429137621</v>
      </c>
      <c r="J38">
        <v>103.521844982099</v>
      </c>
      <c r="K38">
        <v>100.99541036129099</v>
      </c>
      <c r="L38">
        <v>100.188613817118</v>
      </c>
      <c r="M38">
        <v>99.504169944011096</v>
      </c>
      <c r="N38">
        <v>97.885173484058498</v>
      </c>
      <c r="O38">
        <v>96.940269839592304</v>
      </c>
      <c r="P38">
        <v>96.969352369227806</v>
      </c>
      <c r="Q38">
        <v>96.939179965853995</v>
      </c>
      <c r="R38">
        <v>96.946710574480306</v>
      </c>
      <c r="S38">
        <v>97.215827438519</v>
      </c>
      <c r="T38">
        <v>97.787483532784805</v>
      </c>
      <c r="U38">
        <v>97.728032701903999</v>
      </c>
      <c r="V38">
        <v>96.557483851919301</v>
      </c>
      <c r="W38">
        <v>96.725862427620399</v>
      </c>
      <c r="X38">
        <v>98.984963362379105</v>
      </c>
      <c r="Y38">
        <v>100.445675733847</v>
      </c>
      <c r="Z38">
        <v>101.66847173843</v>
      </c>
      <c r="AA38">
        <v>100.00777960126</v>
      </c>
      <c r="AB38">
        <v>99.909958879927203</v>
      </c>
      <c r="AC38">
        <v>99.567556757500697</v>
      </c>
      <c r="AD38">
        <v>99.528446610734804</v>
      </c>
      <c r="AE38">
        <v>100</v>
      </c>
    </row>
    <row r="39" spans="1:31" x14ac:dyDescent="0.3">
      <c r="A39" t="s">
        <v>78</v>
      </c>
      <c r="B39" t="s">
        <v>274</v>
      </c>
      <c r="C39" t="s">
        <v>200</v>
      </c>
      <c r="D39" t="s">
        <v>275</v>
      </c>
      <c r="E39" t="s">
        <v>201</v>
      </c>
      <c r="F39">
        <v>105.428846038684</v>
      </c>
      <c r="G39">
        <v>105.659341669879</v>
      </c>
      <c r="H39">
        <v>106.059338026247</v>
      </c>
      <c r="I39">
        <v>105.562429137621</v>
      </c>
      <c r="J39">
        <v>103.521844982099</v>
      </c>
      <c r="K39">
        <v>100.99541036129099</v>
      </c>
      <c r="L39">
        <v>100.188613817118</v>
      </c>
      <c r="M39">
        <v>99.504169944011096</v>
      </c>
      <c r="N39">
        <v>97.885173484058498</v>
      </c>
      <c r="O39">
        <v>96.940269839592403</v>
      </c>
      <c r="P39">
        <v>96.969352369227806</v>
      </c>
      <c r="Q39">
        <v>96.939179965853995</v>
      </c>
      <c r="R39">
        <v>96.946710574480207</v>
      </c>
      <c r="S39">
        <v>97.2158274385189</v>
      </c>
      <c r="T39">
        <v>97.787483532784805</v>
      </c>
      <c r="U39">
        <v>97.728032701903999</v>
      </c>
      <c r="V39">
        <v>96.557483851919301</v>
      </c>
      <c r="W39">
        <v>96.725862427620399</v>
      </c>
      <c r="X39">
        <v>98.984963362379105</v>
      </c>
      <c r="Y39">
        <v>100.445675733847</v>
      </c>
      <c r="Z39">
        <v>101.66847173843</v>
      </c>
      <c r="AA39">
        <v>100.00777960126</v>
      </c>
      <c r="AB39">
        <v>99.909958879927203</v>
      </c>
      <c r="AC39">
        <v>99.567556757500697</v>
      </c>
      <c r="AD39">
        <v>99.528446610734704</v>
      </c>
      <c r="AE39">
        <v>100</v>
      </c>
    </row>
    <row r="40" spans="1:31" x14ac:dyDescent="0.3">
      <c r="A40" t="s">
        <v>78</v>
      </c>
      <c r="B40" t="s">
        <v>276</v>
      </c>
      <c r="C40" t="s">
        <v>200</v>
      </c>
      <c r="D40" t="s">
        <v>277</v>
      </c>
      <c r="E40" t="s">
        <v>201</v>
      </c>
      <c r="F40">
        <v>105.428846038684</v>
      </c>
      <c r="G40">
        <v>105.659341669879</v>
      </c>
      <c r="H40">
        <v>106.059338026247</v>
      </c>
      <c r="I40">
        <v>105.562429137621</v>
      </c>
      <c r="J40">
        <v>103.521844982099</v>
      </c>
      <c r="K40">
        <v>100.99541036129099</v>
      </c>
      <c r="L40">
        <v>100.188613817118</v>
      </c>
      <c r="M40">
        <v>99.504169944011096</v>
      </c>
      <c r="N40">
        <v>97.885173484058598</v>
      </c>
      <c r="O40">
        <v>96.940269839592304</v>
      </c>
      <c r="P40">
        <v>96.969352369227707</v>
      </c>
      <c r="Q40">
        <v>96.939179965853995</v>
      </c>
      <c r="R40">
        <v>96.946710574480207</v>
      </c>
      <c r="S40">
        <v>97.215827438519</v>
      </c>
      <c r="T40">
        <v>97.787483532784805</v>
      </c>
      <c r="U40">
        <v>97.728032701903999</v>
      </c>
      <c r="V40">
        <v>96.557483851919301</v>
      </c>
      <c r="W40">
        <v>96.725862427620399</v>
      </c>
      <c r="X40">
        <v>98.984963362379105</v>
      </c>
      <c r="Y40">
        <v>100.445675733847</v>
      </c>
      <c r="Z40">
        <v>101.66847173843</v>
      </c>
      <c r="AA40">
        <v>100.00777960126</v>
      </c>
      <c r="AB40">
        <v>99.909958879927103</v>
      </c>
      <c r="AC40">
        <v>99.567556757500697</v>
      </c>
      <c r="AD40">
        <v>99.528446610734704</v>
      </c>
      <c r="AE40">
        <v>100</v>
      </c>
    </row>
    <row r="41" spans="1:31" x14ac:dyDescent="0.3">
      <c r="A41" t="s">
        <v>78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78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78</v>
      </c>
      <c r="B43" t="s">
        <v>282</v>
      </c>
      <c r="C43" t="s">
        <v>200</v>
      </c>
      <c r="D43" t="s">
        <v>283</v>
      </c>
      <c r="E43" t="s">
        <v>201</v>
      </c>
      <c r="F43">
        <v>105.42884603868301</v>
      </c>
      <c r="G43">
        <v>105.659341669879</v>
      </c>
      <c r="H43">
        <v>106.059338026247</v>
      </c>
      <c r="I43">
        <v>105.562429137621</v>
      </c>
      <c r="J43">
        <v>103.521844982099</v>
      </c>
      <c r="K43">
        <v>100.99541036129099</v>
      </c>
      <c r="L43">
        <v>100.188613817118</v>
      </c>
      <c r="M43">
        <v>99.504169944010997</v>
      </c>
      <c r="N43">
        <v>97.885173484058399</v>
      </c>
      <c r="O43">
        <v>96.940269839592204</v>
      </c>
      <c r="P43">
        <v>96.969352369227707</v>
      </c>
      <c r="Q43">
        <v>96.939179965853995</v>
      </c>
      <c r="R43">
        <v>96.946710574480207</v>
      </c>
      <c r="S43">
        <v>97.2158274385189</v>
      </c>
      <c r="T43">
        <v>97.787483532784705</v>
      </c>
      <c r="U43">
        <v>97.728032701903999</v>
      </c>
      <c r="V43">
        <v>96.557483851919301</v>
      </c>
      <c r="W43">
        <v>96.725862427620399</v>
      </c>
      <c r="X43">
        <v>98.984963362379006</v>
      </c>
      <c r="Y43">
        <v>100.445675733847</v>
      </c>
      <c r="Z43">
        <v>101.66847173843</v>
      </c>
      <c r="AA43">
        <v>100.00777960126</v>
      </c>
      <c r="AB43">
        <v>99.909958879927103</v>
      </c>
      <c r="AC43">
        <v>99.567556757500697</v>
      </c>
      <c r="AD43">
        <v>99.528446610734704</v>
      </c>
      <c r="AE43">
        <v>100</v>
      </c>
    </row>
    <row r="44" spans="1:31" x14ac:dyDescent="0.3">
      <c r="A44" t="s">
        <v>78</v>
      </c>
      <c r="B44" t="s">
        <v>284</v>
      </c>
      <c r="C44" t="s">
        <v>200</v>
      </c>
      <c r="D44" t="s">
        <v>285</v>
      </c>
      <c r="E44" t="s">
        <v>201</v>
      </c>
      <c r="F44">
        <v>105.428846038684</v>
      </c>
      <c r="G44">
        <v>105.659341669879</v>
      </c>
      <c r="H44">
        <v>106.059338026247</v>
      </c>
      <c r="I44">
        <v>105.562429137621</v>
      </c>
      <c r="J44">
        <v>103.521844982099</v>
      </c>
      <c r="K44">
        <v>100.995410361292</v>
      </c>
      <c r="L44">
        <v>100.188613817118</v>
      </c>
      <c r="M44">
        <v>99.504169944011196</v>
      </c>
      <c r="N44">
        <v>97.885173484058598</v>
      </c>
      <c r="O44">
        <v>96.940269839592403</v>
      </c>
      <c r="P44">
        <v>96.969352369227906</v>
      </c>
      <c r="Q44">
        <v>96.939179965854095</v>
      </c>
      <c r="R44">
        <v>96.946710574480306</v>
      </c>
      <c r="S44">
        <v>97.215827438519099</v>
      </c>
      <c r="T44">
        <v>97.787483532785004</v>
      </c>
      <c r="U44">
        <v>97.728032701904198</v>
      </c>
      <c r="V44">
        <v>96.5574838519194</v>
      </c>
      <c r="W44">
        <v>96.725862427620598</v>
      </c>
      <c r="X44">
        <v>98.984963362379204</v>
      </c>
      <c r="Y44">
        <v>100.445675733847</v>
      </c>
      <c r="Z44">
        <v>101.66847173843</v>
      </c>
      <c r="AA44">
        <v>100.00777960126</v>
      </c>
      <c r="AB44">
        <v>99.909958879927203</v>
      </c>
      <c r="AC44">
        <v>99.567556757500697</v>
      </c>
      <c r="AD44">
        <v>99.528446610734804</v>
      </c>
      <c r="AE44">
        <v>100</v>
      </c>
    </row>
    <row r="45" spans="1:31" x14ac:dyDescent="0.3">
      <c r="A45" t="s">
        <v>78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78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78</v>
      </c>
      <c r="B47" t="s">
        <v>290</v>
      </c>
      <c r="C47" t="s">
        <v>200</v>
      </c>
      <c r="D47" t="s">
        <v>291</v>
      </c>
      <c r="E47" t="s">
        <v>201</v>
      </c>
      <c r="F47">
        <v>105.428846038684</v>
      </c>
      <c r="G47">
        <v>105.659341669879</v>
      </c>
      <c r="H47">
        <v>106.059338026247</v>
      </c>
      <c r="I47">
        <v>105.562429137621</v>
      </c>
      <c r="J47">
        <v>103.521844982099</v>
      </c>
      <c r="K47">
        <v>100.99541036129099</v>
      </c>
      <c r="L47">
        <v>100.188613817118</v>
      </c>
      <c r="M47">
        <v>99.504169944011196</v>
      </c>
      <c r="N47">
        <v>97.885173484058598</v>
      </c>
      <c r="O47">
        <v>96.940269839592403</v>
      </c>
      <c r="P47">
        <v>96.969352369227806</v>
      </c>
      <c r="Q47">
        <v>96.939179965853995</v>
      </c>
      <c r="R47">
        <v>96.946710574480207</v>
      </c>
      <c r="S47">
        <v>97.215827438519</v>
      </c>
      <c r="T47">
        <v>97.787483532784805</v>
      </c>
      <c r="U47">
        <v>97.728032701904098</v>
      </c>
      <c r="V47">
        <v>96.557483851919301</v>
      </c>
      <c r="W47">
        <v>96.725862427620399</v>
      </c>
      <c r="X47">
        <v>98.984963362379105</v>
      </c>
      <c r="Y47">
        <v>100.445675733847</v>
      </c>
      <c r="Z47">
        <v>101.66847173843</v>
      </c>
      <c r="AA47">
        <v>100.00777960126</v>
      </c>
      <c r="AB47">
        <v>99.909958879927203</v>
      </c>
      <c r="AC47">
        <v>99.567556757500697</v>
      </c>
      <c r="AD47">
        <v>99.528446610734804</v>
      </c>
      <c r="AE47">
        <v>100</v>
      </c>
    </row>
    <row r="48" spans="1:31" x14ac:dyDescent="0.3">
      <c r="A48" t="s">
        <v>78</v>
      </c>
      <c r="B48" t="s">
        <v>292</v>
      </c>
      <c r="C48" t="s">
        <v>200</v>
      </c>
      <c r="D48" t="s">
        <v>293</v>
      </c>
      <c r="E48" t="s">
        <v>201</v>
      </c>
      <c r="F48">
        <v>105.428846038684</v>
      </c>
      <c r="G48">
        <v>105.659341669879</v>
      </c>
      <c r="H48">
        <v>106.059338026247</v>
      </c>
      <c r="I48">
        <v>105.562429137621</v>
      </c>
      <c r="J48">
        <v>103.521844982099</v>
      </c>
      <c r="K48">
        <v>100.99541036129099</v>
      </c>
      <c r="L48">
        <v>100.188613817118</v>
      </c>
      <c r="M48">
        <v>99.504169944011096</v>
      </c>
      <c r="N48">
        <v>97.885173484058598</v>
      </c>
      <c r="O48">
        <v>96.940269839592403</v>
      </c>
      <c r="P48">
        <v>96.969352369227806</v>
      </c>
      <c r="Q48">
        <v>96.939179965853995</v>
      </c>
      <c r="R48">
        <v>96.946710574480207</v>
      </c>
      <c r="S48">
        <v>97.215827438519</v>
      </c>
      <c r="T48">
        <v>97.787483532784904</v>
      </c>
      <c r="U48">
        <v>97.728032701903999</v>
      </c>
      <c r="V48">
        <v>96.5574838519194</v>
      </c>
      <c r="W48">
        <v>96.725862427620498</v>
      </c>
      <c r="X48">
        <v>98.984963362379105</v>
      </c>
      <c r="Y48">
        <v>100.445675733847</v>
      </c>
      <c r="Z48">
        <v>101.66847173843</v>
      </c>
      <c r="AA48">
        <v>100.00777960126</v>
      </c>
      <c r="AB48">
        <v>99.909958879927203</v>
      </c>
      <c r="AC48">
        <v>99.567556757500697</v>
      </c>
      <c r="AD48">
        <v>99.528446610734804</v>
      </c>
      <c r="AE48">
        <v>100</v>
      </c>
    </row>
    <row r="49" spans="1:31" x14ac:dyDescent="0.3">
      <c r="A49" t="s">
        <v>78</v>
      </c>
      <c r="B49" t="s">
        <v>294</v>
      </c>
      <c r="C49" t="s">
        <v>200</v>
      </c>
      <c r="D49" t="s">
        <v>295</v>
      </c>
      <c r="E49" t="s">
        <v>201</v>
      </c>
      <c r="F49">
        <v>105.428846038684</v>
      </c>
      <c r="G49">
        <v>105.659341669879</v>
      </c>
      <c r="H49">
        <v>106.059338026247</v>
      </c>
      <c r="I49">
        <v>105.562429137621</v>
      </c>
      <c r="J49">
        <v>103.521844982099</v>
      </c>
      <c r="K49">
        <v>100.99541036129099</v>
      </c>
      <c r="L49">
        <v>100.188613817118</v>
      </c>
      <c r="M49">
        <v>99.504169944011096</v>
      </c>
      <c r="N49">
        <v>97.885173484058498</v>
      </c>
      <c r="O49">
        <v>96.940269839592403</v>
      </c>
      <c r="P49">
        <v>96.969352369227806</v>
      </c>
      <c r="Q49">
        <v>96.939179965854095</v>
      </c>
      <c r="R49">
        <v>96.946710574480306</v>
      </c>
      <c r="S49">
        <v>97.215827438519</v>
      </c>
      <c r="T49">
        <v>97.787483532784805</v>
      </c>
      <c r="U49">
        <v>97.728032701903999</v>
      </c>
      <c r="V49">
        <v>96.557483851919301</v>
      </c>
      <c r="W49">
        <v>96.725862427620498</v>
      </c>
      <c r="X49">
        <v>98.984963362379105</v>
      </c>
      <c r="Y49">
        <v>100.445675733847</v>
      </c>
      <c r="Z49">
        <v>101.66847173843</v>
      </c>
      <c r="AA49">
        <v>100.00777960126</v>
      </c>
      <c r="AB49">
        <v>99.909958879927203</v>
      </c>
      <c r="AC49">
        <v>99.567556757500697</v>
      </c>
      <c r="AD49">
        <v>99.528446610734804</v>
      </c>
      <c r="AE49">
        <v>100</v>
      </c>
    </row>
    <row r="50" spans="1:31" x14ac:dyDescent="0.3">
      <c r="A50" t="s">
        <v>78</v>
      </c>
      <c r="B50" t="s">
        <v>296</v>
      </c>
      <c r="C50" t="s">
        <v>200</v>
      </c>
      <c r="D50" t="s">
        <v>297</v>
      </c>
      <c r="E50" t="s">
        <v>201</v>
      </c>
      <c r="F50">
        <v>105.428846038684</v>
      </c>
      <c r="G50">
        <v>105.659341669879</v>
      </c>
      <c r="H50">
        <v>106.059338026247</v>
      </c>
      <c r="I50">
        <v>105.562429137621</v>
      </c>
      <c r="J50">
        <v>103.521844982099</v>
      </c>
      <c r="K50">
        <v>100.99541036129099</v>
      </c>
      <c r="L50">
        <v>100.188613817118</v>
      </c>
      <c r="M50">
        <v>99.504169944010997</v>
      </c>
      <c r="N50">
        <v>97.885173484058498</v>
      </c>
      <c r="O50">
        <v>96.940269839592304</v>
      </c>
      <c r="P50">
        <v>96.969352369227707</v>
      </c>
      <c r="Q50">
        <v>96.939179965853995</v>
      </c>
      <c r="R50">
        <v>96.946710574480207</v>
      </c>
      <c r="S50">
        <v>97.2158274385189</v>
      </c>
      <c r="T50">
        <v>97.787483532784805</v>
      </c>
      <c r="U50">
        <v>97.728032701903999</v>
      </c>
      <c r="V50">
        <v>96.557483851919301</v>
      </c>
      <c r="W50">
        <v>96.725862427620498</v>
      </c>
      <c r="X50">
        <v>98.984963362379105</v>
      </c>
      <c r="Y50">
        <v>100.445675733847</v>
      </c>
      <c r="Z50">
        <v>101.66847173843</v>
      </c>
      <c r="AA50">
        <v>100.00777960126</v>
      </c>
      <c r="AB50">
        <v>99.909958879927203</v>
      </c>
      <c r="AC50">
        <v>99.567556757500697</v>
      </c>
      <c r="AD50">
        <v>99.528446610734804</v>
      </c>
      <c r="AE50">
        <v>100</v>
      </c>
    </row>
    <row r="51" spans="1:31" x14ac:dyDescent="0.3">
      <c r="A51" t="s">
        <v>78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78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78</v>
      </c>
      <c r="B53" t="s">
        <v>302</v>
      </c>
      <c r="C53" t="s">
        <v>200</v>
      </c>
      <c r="D53" t="s">
        <v>303</v>
      </c>
      <c r="E53" t="s">
        <v>201</v>
      </c>
      <c r="F53">
        <v>105.428846038684</v>
      </c>
      <c r="G53">
        <v>105.659341669879</v>
      </c>
      <c r="H53">
        <v>106.059338026247</v>
      </c>
      <c r="I53">
        <v>105.562429137621</v>
      </c>
      <c r="J53">
        <v>103.521844982099</v>
      </c>
      <c r="K53">
        <v>100.99541036129099</v>
      </c>
      <c r="L53">
        <v>100.188613817118</v>
      </c>
      <c r="M53">
        <v>99.504169944011096</v>
      </c>
      <c r="N53">
        <v>97.885173484058498</v>
      </c>
      <c r="O53">
        <v>96.940269839592403</v>
      </c>
      <c r="P53">
        <v>96.969352369227806</v>
      </c>
      <c r="Q53">
        <v>96.939179965853995</v>
      </c>
      <c r="R53">
        <v>96.946710574480306</v>
      </c>
      <c r="S53">
        <v>97.215827438519</v>
      </c>
      <c r="T53">
        <v>97.787483532784805</v>
      </c>
      <c r="U53">
        <v>97.728032701903999</v>
      </c>
      <c r="V53">
        <v>96.557483851919301</v>
      </c>
      <c r="W53">
        <v>96.725862427620498</v>
      </c>
      <c r="X53">
        <v>98.984963362379105</v>
      </c>
      <c r="Y53">
        <v>100.445675733847</v>
      </c>
      <c r="Z53">
        <v>101.66847173843</v>
      </c>
      <c r="AA53">
        <v>100.00777960126</v>
      </c>
      <c r="AB53">
        <v>99.909958879927203</v>
      </c>
      <c r="AC53">
        <v>99.567556757500697</v>
      </c>
      <c r="AD53">
        <v>99.528446610734704</v>
      </c>
      <c r="AE53">
        <v>100</v>
      </c>
    </row>
    <row r="54" spans="1:31" x14ac:dyDescent="0.3">
      <c r="A54" t="s">
        <v>78</v>
      </c>
      <c r="B54" t="s">
        <v>304</v>
      </c>
      <c r="C54" t="s">
        <v>200</v>
      </c>
      <c r="D54" t="s">
        <v>305</v>
      </c>
      <c r="E54" t="s">
        <v>201</v>
      </c>
      <c r="F54">
        <v>105.428846038684</v>
      </c>
      <c r="G54">
        <v>105.659341669879</v>
      </c>
      <c r="H54">
        <v>106.059338026247</v>
      </c>
      <c r="I54">
        <v>105.562429137621</v>
      </c>
      <c r="J54">
        <v>103.521844982099</v>
      </c>
      <c r="K54">
        <v>100.99541036129099</v>
      </c>
      <c r="L54">
        <v>100.188613817118</v>
      </c>
      <c r="M54">
        <v>99.504169944011096</v>
      </c>
      <c r="N54">
        <v>97.885173484058498</v>
      </c>
      <c r="O54">
        <v>96.940269839592403</v>
      </c>
      <c r="P54">
        <v>96.969352369227806</v>
      </c>
      <c r="Q54">
        <v>96.939179965853995</v>
      </c>
      <c r="R54">
        <v>96.946710574480306</v>
      </c>
      <c r="S54">
        <v>97.215827438519</v>
      </c>
      <c r="T54">
        <v>97.787483532784904</v>
      </c>
      <c r="U54">
        <v>97.728032701904098</v>
      </c>
      <c r="V54">
        <v>96.557483851919301</v>
      </c>
      <c r="W54">
        <v>96.725862427620498</v>
      </c>
      <c r="X54">
        <v>98.984963362379105</v>
      </c>
      <c r="Y54">
        <v>100.445675733847</v>
      </c>
      <c r="Z54">
        <v>101.66847173843</v>
      </c>
      <c r="AA54">
        <v>100.00777960126</v>
      </c>
      <c r="AB54">
        <v>99.909958879927203</v>
      </c>
      <c r="AC54">
        <v>99.567556757500697</v>
      </c>
      <c r="AD54">
        <v>99.528446610734804</v>
      </c>
      <c r="AE54">
        <v>100</v>
      </c>
    </row>
    <row r="55" spans="1:31" x14ac:dyDescent="0.3">
      <c r="A55" t="s">
        <v>78</v>
      </c>
      <c r="B55" t="s">
        <v>306</v>
      </c>
      <c r="C55" t="s">
        <v>200</v>
      </c>
      <c r="D55" t="s">
        <v>307</v>
      </c>
      <c r="E55" t="s">
        <v>201</v>
      </c>
      <c r="F55">
        <v>105.428846038684</v>
      </c>
      <c r="G55">
        <v>105.659341669879</v>
      </c>
      <c r="H55">
        <v>106.059338026247</v>
      </c>
      <c r="I55">
        <v>105.562429137621</v>
      </c>
      <c r="J55">
        <v>103.521844982099</v>
      </c>
      <c r="K55">
        <v>100.99541036129099</v>
      </c>
      <c r="L55">
        <v>100.188613817118</v>
      </c>
      <c r="M55">
        <v>99.504169944011196</v>
      </c>
      <c r="N55">
        <v>97.885173484058598</v>
      </c>
      <c r="O55">
        <v>96.940269839592403</v>
      </c>
      <c r="P55">
        <v>96.969352369227806</v>
      </c>
      <c r="Q55">
        <v>96.939179965853995</v>
      </c>
      <c r="R55">
        <v>96.946710574480207</v>
      </c>
      <c r="S55">
        <v>97.215827438519</v>
      </c>
      <c r="T55">
        <v>97.787483532784904</v>
      </c>
      <c r="U55">
        <v>97.728032701903999</v>
      </c>
      <c r="V55">
        <v>96.5574838519194</v>
      </c>
      <c r="W55">
        <v>96.725862427620498</v>
      </c>
      <c r="X55">
        <v>98.984963362379105</v>
      </c>
      <c r="Y55">
        <v>100.445675733847</v>
      </c>
      <c r="Z55">
        <v>101.66847173843</v>
      </c>
      <c r="AA55">
        <v>100.00777960126</v>
      </c>
      <c r="AB55">
        <v>99.909958879927203</v>
      </c>
      <c r="AC55">
        <v>99.567556757500697</v>
      </c>
      <c r="AD55">
        <v>99.528446610734804</v>
      </c>
      <c r="AE55">
        <v>100</v>
      </c>
    </row>
    <row r="56" spans="1:31" x14ac:dyDescent="0.3">
      <c r="A56" t="s">
        <v>78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78</v>
      </c>
      <c r="B57" t="s">
        <v>310</v>
      </c>
      <c r="C57" t="s">
        <v>200</v>
      </c>
      <c r="D57" t="s">
        <v>311</v>
      </c>
      <c r="E57" t="s">
        <v>201</v>
      </c>
      <c r="F57">
        <v>105.428846038684</v>
      </c>
      <c r="G57">
        <v>105.659341669879</v>
      </c>
      <c r="H57">
        <v>106.059338026247</v>
      </c>
      <c r="I57">
        <v>105.562429137621</v>
      </c>
      <c r="J57">
        <v>103.521844982099</v>
      </c>
      <c r="K57">
        <v>100.99541036129099</v>
      </c>
      <c r="L57">
        <v>100.188613817118</v>
      </c>
      <c r="M57">
        <v>99.504169944011096</v>
      </c>
      <c r="N57">
        <v>97.885173484058498</v>
      </c>
      <c r="O57">
        <v>96.940269839592304</v>
      </c>
      <c r="P57">
        <v>96.969352369227707</v>
      </c>
      <c r="Q57">
        <v>96.939179965853995</v>
      </c>
      <c r="R57">
        <v>96.946710574480207</v>
      </c>
      <c r="S57">
        <v>97.2158274385189</v>
      </c>
      <c r="T57">
        <v>97.787483532784904</v>
      </c>
      <c r="U57">
        <v>97.728032701903999</v>
      </c>
      <c r="V57">
        <v>96.557483851919301</v>
      </c>
      <c r="W57">
        <v>96.725862427620498</v>
      </c>
      <c r="X57">
        <v>98.984963362379105</v>
      </c>
      <c r="Y57">
        <v>100.445675733847</v>
      </c>
      <c r="Z57">
        <v>101.66847173843</v>
      </c>
      <c r="AA57">
        <v>100.00777960126</v>
      </c>
      <c r="AB57">
        <v>99.909958879927203</v>
      </c>
      <c r="AC57">
        <v>99.567556757500697</v>
      </c>
      <c r="AD57">
        <v>99.528446610734704</v>
      </c>
      <c r="AE57">
        <v>100</v>
      </c>
    </row>
    <row r="58" spans="1:31" x14ac:dyDescent="0.3">
      <c r="A58" t="s">
        <v>78</v>
      </c>
      <c r="B58" t="s">
        <v>312</v>
      </c>
      <c r="C58" t="s">
        <v>200</v>
      </c>
      <c r="D58" t="s">
        <v>313</v>
      </c>
      <c r="E58" t="s">
        <v>201</v>
      </c>
      <c r="F58">
        <v>105.428846038684</v>
      </c>
      <c r="G58">
        <v>105.659341669879</v>
      </c>
      <c r="H58">
        <v>106.059338026247</v>
      </c>
      <c r="I58">
        <v>105.562429137621</v>
      </c>
      <c r="J58">
        <v>103.521844982099</v>
      </c>
      <c r="K58">
        <v>100.99541036129099</v>
      </c>
      <c r="L58">
        <v>100.188613817118</v>
      </c>
      <c r="M58">
        <v>99.504169944011096</v>
      </c>
      <c r="N58">
        <v>97.885173484058498</v>
      </c>
      <c r="O58">
        <v>96.940269839592304</v>
      </c>
      <c r="P58">
        <v>96.969352369227707</v>
      </c>
      <c r="Q58">
        <v>96.939179965853995</v>
      </c>
      <c r="R58">
        <v>96.946710574480207</v>
      </c>
      <c r="S58">
        <v>97.2158274385189</v>
      </c>
      <c r="T58">
        <v>97.787483532784904</v>
      </c>
      <c r="U58">
        <v>97.728032701903999</v>
      </c>
      <c r="V58">
        <v>96.557483851919301</v>
      </c>
      <c r="W58">
        <v>96.725862427620498</v>
      </c>
      <c r="X58">
        <v>98.984963362379105</v>
      </c>
      <c r="Y58">
        <v>100.445675733847</v>
      </c>
      <c r="Z58">
        <v>101.66847173843</v>
      </c>
      <c r="AA58">
        <v>100.00777960126</v>
      </c>
      <c r="AB58">
        <v>99.909958879927203</v>
      </c>
      <c r="AC58">
        <v>99.567556757500697</v>
      </c>
      <c r="AD58">
        <v>99.528446610734704</v>
      </c>
      <c r="AE58">
        <v>100</v>
      </c>
    </row>
    <row r="59" spans="1:31" x14ac:dyDescent="0.3">
      <c r="A59" t="s">
        <v>78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80</v>
      </c>
      <c r="B2" t="s">
        <v>197</v>
      </c>
      <c r="C2" t="s">
        <v>200</v>
      </c>
      <c r="D2" t="s">
        <v>198</v>
      </c>
      <c r="E2" t="s">
        <v>201</v>
      </c>
      <c r="F2">
        <v>112.52234510260401</v>
      </c>
      <c r="G2">
        <v>111.97484814121</v>
      </c>
      <c r="H2">
        <v>112.13138228313601</v>
      </c>
      <c r="I2">
        <v>111.701507502865</v>
      </c>
      <c r="J2">
        <v>109.57441125592</v>
      </c>
      <c r="K2">
        <v>108.075696001716</v>
      </c>
      <c r="L2">
        <v>106.428355732664</v>
      </c>
      <c r="M2">
        <v>104.47513948643</v>
      </c>
      <c r="N2">
        <v>102.625814835651</v>
      </c>
      <c r="O2">
        <v>101.223886790865</v>
      </c>
      <c r="P2">
        <v>101.07555604381101</v>
      </c>
      <c r="Q2">
        <v>101.38017395138699</v>
      </c>
      <c r="R2">
        <v>101.30859343036801</v>
      </c>
      <c r="S2">
        <v>101.72649326166101</v>
      </c>
      <c r="T2">
        <v>100.90309084372799</v>
      </c>
      <c r="U2">
        <v>99.569680406690296</v>
      </c>
      <c r="V2">
        <v>98.252665384436497</v>
      </c>
      <c r="W2">
        <v>98.760757520592506</v>
      </c>
      <c r="X2">
        <v>99.228137562753304</v>
      </c>
      <c r="Y2">
        <v>100.19226868983201</v>
      </c>
      <c r="Z2">
        <v>100.90224101540799</v>
      </c>
      <c r="AA2">
        <v>99.797996063561001</v>
      </c>
      <c r="AB2">
        <v>99.812196225385506</v>
      </c>
      <c r="AC2">
        <v>99.949912637040299</v>
      </c>
      <c r="AD2">
        <v>100.337995843125</v>
      </c>
      <c r="AE2">
        <v>100</v>
      </c>
    </row>
    <row r="3" spans="1:32" x14ac:dyDescent="0.3">
      <c r="A3" t="s">
        <v>80</v>
      </c>
      <c r="B3" t="s">
        <v>202</v>
      </c>
      <c r="C3" t="s">
        <v>200</v>
      </c>
      <c r="D3" t="s">
        <v>203</v>
      </c>
      <c r="E3" t="s">
        <v>201</v>
      </c>
      <c r="F3">
        <v>112.52234510260401</v>
      </c>
      <c r="G3">
        <v>111.97484814121</v>
      </c>
      <c r="H3">
        <v>112.13138228313601</v>
      </c>
      <c r="I3">
        <v>111.701507502865</v>
      </c>
      <c r="J3">
        <v>109.57441125592</v>
      </c>
      <c r="K3">
        <v>108.075696001716</v>
      </c>
      <c r="L3">
        <v>106.428355732664</v>
      </c>
      <c r="M3">
        <v>104.47513948643</v>
      </c>
      <c r="N3">
        <v>102.625814835651</v>
      </c>
      <c r="O3">
        <v>101.223886790865</v>
      </c>
      <c r="P3">
        <v>101.07555604381101</v>
      </c>
      <c r="Q3">
        <v>101.38017395138699</v>
      </c>
      <c r="R3">
        <v>101.30859343036801</v>
      </c>
      <c r="S3">
        <v>101.72649326166101</v>
      </c>
      <c r="T3">
        <v>100.903090843729</v>
      </c>
      <c r="U3">
        <v>99.569680406690196</v>
      </c>
      <c r="V3">
        <v>98.252665384436398</v>
      </c>
      <c r="W3">
        <v>98.760757520592506</v>
      </c>
      <c r="X3">
        <v>99.228137562753304</v>
      </c>
      <c r="Y3">
        <v>100.19226868983201</v>
      </c>
      <c r="Z3">
        <v>100.90224101540799</v>
      </c>
      <c r="AA3">
        <v>99.797996063561001</v>
      </c>
      <c r="AB3">
        <v>99.812196225385506</v>
      </c>
      <c r="AC3">
        <v>99.949912637040299</v>
      </c>
      <c r="AD3">
        <v>100.337995843125</v>
      </c>
      <c r="AE3">
        <v>100</v>
      </c>
    </row>
    <row r="4" spans="1:32" x14ac:dyDescent="0.3">
      <c r="A4" t="s">
        <v>80</v>
      </c>
      <c r="B4" t="s">
        <v>204</v>
      </c>
      <c r="C4" t="s">
        <v>200</v>
      </c>
      <c r="D4" t="s">
        <v>205</v>
      </c>
      <c r="E4" t="s">
        <v>201</v>
      </c>
      <c r="F4">
        <v>112.52234510260401</v>
      </c>
      <c r="G4">
        <v>111.97484814121</v>
      </c>
      <c r="H4">
        <v>112.13138228313601</v>
      </c>
      <c r="I4">
        <v>111.701507502865</v>
      </c>
      <c r="J4">
        <v>109.57441125592</v>
      </c>
      <c r="K4">
        <v>108.075696001716</v>
      </c>
      <c r="L4">
        <v>106.428355732664</v>
      </c>
      <c r="M4">
        <v>104.47513948643</v>
      </c>
      <c r="N4">
        <v>102.625814835651</v>
      </c>
      <c r="O4">
        <v>101.223886790865</v>
      </c>
      <c r="P4">
        <v>101.07555604381101</v>
      </c>
      <c r="Q4">
        <v>101.38017395138699</v>
      </c>
      <c r="R4">
        <v>101.30859343036801</v>
      </c>
      <c r="S4">
        <v>101.72649326166101</v>
      </c>
      <c r="T4">
        <v>100.90309084372799</v>
      </c>
      <c r="U4">
        <v>99.569680406690196</v>
      </c>
      <c r="V4">
        <v>98.252665384436398</v>
      </c>
      <c r="W4">
        <v>98.760757520592406</v>
      </c>
      <c r="X4">
        <v>99.228137562753204</v>
      </c>
      <c r="Y4">
        <v>100.19226868983201</v>
      </c>
      <c r="Z4">
        <v>100.90224101540799</v>
      </c>
      <c r="AA4">
        <v>99.797996063560902</v>
      </c>
      <c r="AB4">
        <v>99.812196225385506</v>
      </c>
      <c r="AC4">
        <v>99.949912637040299</v>
      </c>
      <c r="AD4">
        <v>100.337995843125</v>
      </c>
      <c r="AE4">
        <v>100</v>
      </c>
    </row>
    <row r="5" spans="1:32" x14ac:dyDescent="0.3">
      <c r="A5" t="s">
        <v>80</v>
      </c>
      <c r="B5" t="s">
        <v>206</v>
      </c>
      <c r="C5" t="s">
        <v>200</v>
      </c>
      <c r="D5" t="s">
        <v>207</v>
      </c>
      <c r="E5" t="s">
        <v>201</v>
      </c>
      <c r="F5">
        <v>112.52234510260401</v>
      </c>
      <c r="G5">
        <v>111.97484814121</v>
      </c>
      <c r="H5">
        <v>112.131382283137</v>
      </c>
      <c r="I5">
        <v>111.701507502865</v>
      </c>
      <c r="J5">
        <v>109.57441125592101</v>
      </c>
      <c r="K5">
        <v>108.075696001716</v>
      </c>
      <c r="L5">
        <v>106.428355732664</v>
      </c>
      <c r="M5">
        <v>104.47513948643</v>
      </c>
      <c r="N5">
        <v>102.625814835651</v>
      </c>
      <c r="O5">
        <v>101.223886790865</v>
      </c>
      <c r="P5">
        <v>101.07555604381101</v>
      </c>
      <c r="Q5">
        <v>101.38017395138699</v>
      </c>
      <c r="R5">
        <v>101.30859343036801</v>
      </c>
      <c r="S5">
        <v>101.72649326166101</v>
      </c>
      <c r="T5">
        <v>100.903090843729</v>
      </c>
      <c r="U5">
        <v>99.569680406690296</v>
      </c>
      <c r="V5">
        <v>98.252665384436497</v>
      </c>
      <c r="W5">
        <v>98.760757520592605</v>
      </c>
      <c r="X5">
        <v>99.228137562753304</v>
      </c>
      <c r="Y5">
        <v>100.19226868983201</v>
      </c>
      <c r="Z5">
        <v>100.90224101540799</v>
      </c>
      <c r="AA5">
        <v>99.797996063561001</v>
      </c>
      <c r="AB5">
        <v>99.812196225385605</v>
      </c>
      <c r="AC5">
        <v>99.949912637040399</v>
      </c>
      <c r="AD5">
        <v>100.337995843125</v>
      </c>
      <c r="AE5">
        <v>100</v>
      </c>
    </row>
    <row r="6" spans="1:32" x14ac:dyDescent="0.3">
      <c r="A6" t="s">
        <v>80</v>
      </c>
      <c r="B6" t="s">
        <v>208</v>
      </c>
      <c r="C6" t="s">
        <v>200</v>
      </c>
      <c r="D6" t="s">
        <v>209</v>
      </c>
      <c r="E6" t="s">
        <v>201</v>
      </c>
      <c r="F6">
        <v>112.52234510260401</v>
      </c>
      <c r="G6">
        <v>111.97484814121</v>
      </c>
      <c r="H6">
        <v>112.13138228313601</v>
      </c>
      <c r="I6">
        <v>111.701507502865</v>
      </c>
      <c r="J6">
        <v>109.57441125592</v>
      </c>
      <c r="K6">
        <v>108.075696001716</v>
      </c>
      <c r="L6">
        <v>106.428355732664</v>
      </c>
      <c r="M6">
        <v>104.47513948643</v>
      </c>
      <c r="N6">
        <v>102.625814835651</v>
      </c>
      <c r="O6">
        <v>101.223886790865</v>
      </c>
      <c r="P6">
        <v>101.07555604381101</v>
      </c>
      <c r="Q6">
        <v>101.38017395138699</v>
      </c>
      <c r="R6">
        <v>101.30859343036801</v>
      </c>
      <c r="S6">
        <v>101.72649326166101</v>
      </c>
      <c r="T6">
        <v>100.903090843729</v>
      </c>
      <c r="U6">
        <v>99.569680406690296</v>
      </c>
      <c r="V6">
        <v>98.252665384436497</v>
      </c>
      <c r="W6">
        <v>98.760757520592406</v>
      </c>
      <c r="X6">
        <v>99.228137562753304</v>
      </c>
      <c r="Y6">
        <v>100.19226868983201</v>
      </c>
      <c r="Z6">
        <v>100.90224101540799</v>
      </c>
      <c r="AA6">
        <v>99.797996063561001</v>
      </c>
      <c r="AB6">
        <v>99.812196225385506</v>
      </c>
      <c r="AC6">
        <v>99.949912637040399</v>
      </c>
      <c r="AD6">
        <v>100.337995843126</v>
      </c>
      <c r="AE6">
        <v>100</v>
      </c>
    </row>
    <row r="7" spans="1:32" x14ac:dyDescent="0.3">
      <c r="A7" t="s">
        <v>80</v>
      </c>
      <c r="B7" t="s">
        <v>210</v>
      </c>
      <c r="C7" t="s">
        <v>200</v>
      </c>
      <c r="D7" t="s">
        <v>211</v>
      </c>
      <c r="E7" t="s">
        <v>201</v>
      </c>
      <c r="F7">
        <v>112.52234510260401</v>
      </c>
      <c r="G7">
        <v>111.97484814121</v>
      </c>
      <c r="H7">
        <v>112.13138228313601</v>
      </c>
      <c r="I7">
        <v>111.701507502865</v>
      </c>
      <c r="J7">
        <v>109.57441125592</v>
      </c>
      <c r="K7">
        <v>108.075696001716</v>
      </c>
      <c r="L7">
        <v>106.428355732664</v>
      </c>
      <c r="M7">
        <v>104.47513948643</v>
      </c>
      <c r="N7">
        <v>102.625814835651</v>
      </c>
      <c r="O7">
        <v>101.223886790865</v>
      </c>
      <c r="P7">
        <v>101.07555604381101</v>
      </c>
      <c r="Q7">
        <v>101.38017395138699</v>
      </c>
      <c r="R7">
        <v>101.30859343036801</v>
      </c>
      <c r="S7">
        <v>101.72649326166101</v>
      </c>
      <c r="T7">
        <v>100.903090843729</v>
      </c>
      <c r="U7">
        <v>99.569680406690196</v>
      </c>
      <c r="V7">
        <v>98.252665384436398</v>
      </c>
      <c r="W7">
        <v>98.760757520592506</v>
      </c>
      <c r="X7">
        <v>99.228137562753304</v>
      </c>
      <c r="Y7">
        <v>100.19226868983201</v>
      </c>
      <c r="Z7">
        <v>100.90224101540799</v>
      </c>
      <c r="AA7">
        <v>99.797996063561001</v>
      </c>
      <c r="AB7">
        <v>99.812196225385506</v>
      </c>
      <c r="AC7">
        <v>99.949912637040299</v>
      </c>
      <c r="AD7">
        <v>100.337995843125</v>
      </c>
      <c r="AE7">
        <v>100</v>
      </c>
    </row>
    <row r="8" spans="1:32" x14ac:dyDescent="0.3">
      <c r="A8" t="s">
        <v>80</v>
      </c>
      <c r="B8" t="s">
        <v>212</v>
      </c>
      <c r="C8" t="s">
        <v>200</v>
      </c>
      <c r="D8" t="s">
        <v>213</v>
      </c>
      <c r="E8" t="s">
        <v>201</v>
      </c>
      <c r="F8">
        <v>112.52234510260401</v>
      </c>
      <c r="G8">
        <v>111.97484814121</v>
      </c>
      <c r="H8">
        <v>112.131382283137</v>
      </c>
      <c r="I8">
        <v>111.701507502865</v>
      </c>
      <c r="J8">
        <v>109.57441125592</v>
      </c>
      <c r="K8">
        <v>108.075696001716</v>
      </c>
      <c r="L8">
        <v>106.428355732664</v>
      </c>
      <c r="M8">
        <v>104.47513948643</v>
      </c>
      <c r="N8">
        <v>102.625814835651</v>
      </c>
      <c r="O8">
        <v>101.223886790865</v>
      </c>
      <c r="P8">
        <v>101.07555604381101</v>
      </c>
      <c r="Q8">
        <v>101.38017395138699</v>
      </c>
      <c r="R8">
        <v>101.30859343036801</v>
      </c>
      <c r="S8">
        <v>101.72649326166101</v>
      </c>
      <c r="T8">
        <v>100.903090843729</v>
      </c>
      <c r="U8">
        <v>99.569680406690196</v>
      </c>
      <c r="V8">
        <v>98.252665384436497</v>
      </c>
      <c r="W8">
        <v>98.760757520592506</v>
      </c>
      <c r="X8">
        <v>99.228137562753304</v>
      </c>
      <c r="Y8">
        <v>100.19226868983201</v>
      </c>
      <c r="Z8">
        <v>100.90224101540799</v>
      </c>
      <c r="AA8">
        <v>99.797996063561001</v>
      </c>
      <c r="AB8">
        <v>99.812196225385605</v>
      </c>
      <c r="AC8">
        <v>99.949912637040399</v>
      </c>
      <c r="AD8">
        <v>100.337995843126</v>
      </c>
      <c r="AE8">
        <v>100</v>
      </c>
    </row>
    <row r="9" spans="1:32" x14ac:dyDescent="0.3">
      <c r="A9" t="s">
        <v>80</v>
      </c>
      <c r="B9" t="s">
        <v>214</v>
      </c>
      <c r="C9" t="s">
        <v>200</v>
      </c>
      <c r="D9" t="s">
        <v>215</v>
      </c>
      <c r="E9" t="s">
        <v>201</v>
      </c>
      <c r="F9">
        <v>112.52234510260401</v>
      </c>
      <c r="G9">
        <v>111.97484814121</v>
      </c>
      <c r="H9">
        <v>112.131382283137</v>
      </c>
      <c r="I9">
        <v>111.701507502865</v>
      </c>
      <c r="J9">
        <v>109.57441125592101</v>
      </c>
      <c r="K9">
        <v>108.075696001716</v>
      </c>
      <c r="L9">
        <v>106.428355732664</v>
      </c>
      <c r="M9">
        <v>104.47513948643</v>
      </c>
      <c r="N9">
        <v>102.625814835651</v>
      </c>
      <c r="O9">
        <v>101.223886790865</v>
      </c>
      <c r="P9">
        <v>101.07555604381101</v>
      </c>
      <c r="Q9">
        <v>101.38017395138699</v>
      </c>
      <c r="R9">
        <v>101.30859343036801</v>
      </c>
      <c r="S9">
        <v>101.72649326166101</v>
      </c>
      <c r="T9">
        <v>100.903090843729</v>
      </c>
      <c r="U9">
        <v>99.569680406690196</v>
      </c>
      <c r="V9">
        <v>98.252665384436497</v>
      </c>
      <c r="W9">
        <v>98.760757520592506</v>
      </c>
      <c r="X9">
        <v>99.228137562753304</v>
      </c>
      <c r="Y9">
        <v>100.19226868983201</v>
      </c>
      <c r="Z9">
        <v>100.90224101540799</v>
      </c>
      <c r="AA9">
        <v>99.797996063561001</v>
      </c>
      <c r="AB9">
        <v>99.812196225385506</v>
      </c>
      <c r="AC9">
        <v>99.949912637040399</v>
      </c>
      <c r="AD9">
        <v>100.337995843126</v>
      </c>
      <c r="AE9">
        <v>100</v>
      </c>
    </row>
    <row r="10" spans="1:32" x14ac:dyDescent="0.3">
      <c r="A10" t="s">
        <v>80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80</v>
      </c>
      <c r="B11" t="s">
        <v>218</v>
      </c>
      <c r="C11" t="s">
        <v>200</v>
      </c>
      <c r="D11" t="s">
        <v>219</v>
      </c>
      <c r="E11" t="s">
        <v>201</v>
      </c>
      <c r="F11">
        <v>112.52234510260401</v>
      </c>
      <c r="G11">
        <v>111.97484814121</v>
      </c>
      <c r="H11">
        <v>112.13138228313601</v>
      </c>
      <c r="I11">
        <v>111.701507502865</v>
      </c>
      <c r="J11">
        <v>109.57441125592</v>
      </c>
      <c r="K11">
        <v>108.075696001716</v>
      </c>
      <c r="L11">
        <v>106.428355732664</v>
      </c>
      <c r="M11">
        <v>104.47513948643</v>
      </c>
      <c r="N11">
        <v>102.625814835651</v>
      </c>
      <c r="O11">
        <v>101.223886790865</v>
      </c>
      <c r="P11">
        <v>101.07555604381101</v>
      </c>
      <c r="Q11">
        <v>101.38017395138699</v>
      </c>
      <c r="R11">
        <v>101.30859343036801</v>
      </c>
      <c r="S11">
        <v>101.72649326166101</v>
      </c>
      <c r="T11">
        <v>100.903090843729</v>
      </c>
      <c r="U11">
        <v>99.569680406690296</v>
      </c>
      <c r="V11">
        <v>98.252665384436497</v>
      </c>
      <c r="W11">
        <v>98.760757520592506</v>
      </c>
      <c r="X11">
        <v>99.228137562753304</v>
      </c>
      <c r="Y11">
        <v>100.19226868983201</v>
      </c>
      <c r="Z11">
        <v>100.90224101540799</v>
      </c>
      <c r="AA11">
        <v>99.797996063561001</v>
      </c>
      <c r="AB11">
        <v>99.812196225385506</v>
      </c>
      <c r="AC11">
        <v>99.949912637040299</v>
      </c>
      <c r="AD11">
        <v>100.337995843126</v>
      </c>
      <c r="AE11">
        <v>100</v>
      </c>
    </row>
    <row r="12" spans="1:32" x14ac:dyDescent="0.3">
      <c r="A12" t="s">
        <v>80</v>
      </c>
      <c r="B12" t="s">
        <v>220</v>
      </c>
      <c r="C12" t="s">
        <v>200</v>
      </c>
      <c r="D12" t="s">
        <v>221</v>
      </c>
      <c r="E12" t="s">
        <v>201</v>
      </c>
      <c r="F12">
        <v>112.52234510260401</v>
      </c>
      <c r="G12">
        <v>111.97484814121</v>
      </c>
      <c r="H12">
        <v>112.13138228313601</v>
      </c>
      <c r="I12">
        <v>111.701507502865</v>
      </c>
      <c r="J12">
        <v>109.57441125592</v>
      </c>
      <c r="K12">
        <v>108.075696001716</v>
      </c>
      <c r="L12">
        <v>106.428355732664</v>
      </c>
      <c r="M12">
        <v>104.47513948643</v>
      </c>
      <c r="N12">
        <v>102.625814835651</v>
      </c>
      <c r="O12">
        <v>101.223886790865</v>
      </c>
      <c r="P12">
        <v>101.07555604381101</v>
      </c>
      <c r="Q12">
        <v>101.38017395138699</v>
      </c>
      <c r="R12">
        <v>101.30859343036801</v>
      </c>
      <c r="S12">
        <v>101.72649326166101</v>
      </c>
      <c r="T12">
        <v>100.90309084372799</v>
      </c>
      <c r="U12">
        <v>99.569680406690196</v>
      </c>
      <c r="V12">
        <v>98.252665384436398</v>
      </c>
      <c r="W12">
        <v>98.760757520592506</v>
      </c>
      <c r="X12">
        <v>99.228137562753204</v>
      </c>
      <c r="Y12">
        <v>100.19226868983201</v>
      </c>
      <c r="Z12">
        <v>100.90224101540799</v>
      </c>
      <c r="AA12">
        <v>99.797996063561001</v>
      </c>
      <c r="AB12">
        <v>99.812196225385506</v>
      </c>
      <c r="AC12">
        <v>99.949912637040299</v>
      </c>
      <c r="AD12">
        <v>100.337995843125</v>
      </c>
      <c r="AE12">
        <v>100</v>
      </c>
    </row>
    <row r="13" spans="1:32" x14ac:dyDescent="0.3">
      <c r="A13" t="s">
        <v>80</v>
      </c>
      <c r="B13" t="s">
        <v>222</v>
      </c>
      <c r="C13" t="s">
        <v>200</v>
      </c>
      <c r="D13" t="s">
        <v>223</v>
      </c>
      <c r="E13" t="s">
        <v>201</v>
      </c>
      <c r="F13">
        <v>112.52234510260401</v>
      </c>
      <c r="G13">
        <v>111.97484814121</v>
      </c>
      <c r="H13">
        <v>112.13138228313601</v>
      </c>
      <c r="I13">
        <v>111.701507502865</v>
      </c>
      <c r="J13">
        <v>109.57441125592</v>
      </c>
      <c r="K13">
        <v>108.075696001716</v>
      </c>
      <c r="L13">
        <v>106.428355732664</v>
      </c>
      <c r="M13">
        <v>104.47513948643</v>
      </c>
      <c r="N13">
        <v>102.625814835651</v>
      </c>
      <c r="O13">
        <v>101.223886790865</v>
      </c>
      <c r="P13">
        <v>101.07555604381101</v>
      </c>
      <c r="Q13">
        <v>101.38017395138699</v>
      </c>
      <c r="R13">
        <v>101.30859343036801</v>
      </c>
      <c r="S13">
        <v>101.72649326166101</v>
      </c>
      <c r="T13">
        <v>100.90309084372799</v>
      </c>
      <c r="U13">
        <v>99.569680406690196</v>
      </c>
      <c r="V13">
        <v>98.252665384436398</v>
      </c>
      <c r="W13">
        <v>98.760757520592506</v>
      </c>
      <c r="X13">
        <v>99.228137562753403</v>
      </c>
      <c r="Y13">
        <v>100.19226868983201</v>
      </c>
      <c r="Z13">
        <v>100.90224101540799</v>
      </c>
      <c r="AA13">
        <v>99.797996063561001</v>
      </c>
      <c r="AB13">
        <v>99.812196225385506</v>
      </c>
      <c r="AC13">
        <v>99.949912637040299</v>
      </c>
      <c r="AD13">
        <v>100.337995843125</v>
      </c>
      <c r="AE13">
        <v>100</v>
      </c>
    </row>
    <row r="14" spans="1:32" x14ac:dyDescent="0.3">
      <c r="A14" t="s">
        <v>80</v>
      </c>
      <c r="B14" t="s">
        <v>224</v>
      </c>
      <c r="C14" t="s">
        <v>200</v>
      </c>
      <c r="D14" t="s">
        <v>225</v>
      </c>
      <c r="E14" t="s">
        <v>201</v>
      </c>
      <c r="F14">
        <v>112.52234510260401</v>
      </c>
      <c r="G14">
        <v>111.97484814121</v>
      </c>
      <c r="H14">
        <v>112.131382283137</v>
      </c>
      <c r="I14">
        <v>111.701507502865</v>
      </c>
      <c r="J14">
        <v>109.57441125592101</v>
      </c>
      <c r="K14">
        <v>108.075696001716</v>
      </c>
      <c r="L14">
        <v>106.428355732664</v>
      </c>
      <c r="M14">
        <v>104.47513948643</v>
      </c>
      <c r="N14">
        <v>102.625814835651</v>
      </c>
      <c r="O14">
        <v>101.223886790865</v>
      </c>
      <c r="P14">
        <v>101.07555604381101</v>
      </c>
      <c r="Q14">
        <v>101.38017395138699</v>
      </c>
      <c r="R14">
        <v>101.30859343036801</v>
      </c>
      <c r="S14">
        <v>101.72649326166101</v>
      </c>
      <c r="T14">
        <v>100.903090843729</v>
      </c>
      <c r="U14">
        <v>99.569680406690296</v>
      </c>
      <c r="V14">
        <v>98.252665384436597</v>
      </c>
      <c r="W14">
        <v>98.760757520592605</v>
      </c>
      <c r="X14">
        <v>99.228137562753304</v>
      </c>
      <c r="Y14">
        <v>100.19226868983201</v>
      </c>
      <c r="Z14">
        <v>100.90224101540799</v>
      </c>
      <c r="AA14">
        <v>99.797996063561001</v>
      </c>
      <c r="AB14">
        <v>99.812196225385506</v>
      </c>
      <c r="AC14">
        <v>99.949912637040399</v>
      </c>
      <c r="AD14">
        <v>100.337995843125</v>
      </c>
      <c r="AE14">
        <v>100</v>
      </c>
    </row>
    <row r="15" spans="1:32" x14ac:dyDescent="0.3">
      <c r="A15" t="s">
        <v>80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80</v>
      </c>
      <c r="B16" t="s">
        <v>228</v>
      </c>
      <c r="C16" t="s">
        <v>200</v>
      </c>
      <c r="D16" t="s">
        <v>229</v>
      </c>
      <c r="E16" t="s">
        <v>201</v>
      </c>
      <c r="F16">
        <v>112.52234510260401</v>
      </c>
      <c r="G16">
        <v>111.97484814121</v>
      </c>
      <c r="H16">
        <v>112.131382283137</v>
      </c>
      <c r="I16">
        <v>111.701507502865</v>
      </c>
      <c r="J16">
        <v>109.57441125592101</v>
      </c>
      <c r="K16">
        <v>108.075696001716</v>
      </c>
      <c r="L16">
        <v>106.428355732664</v>
      </c>
      <c r="M16">
        <v>104.47513948643</v>
      </c>
      <c r="N16">
        <v>102.625814835651</v>
      </c>
      <c r="O16">
        <v>101.223886790865</v>
      </c>
      <c r="P16">
        <v>101.07555604381101</v>
      </c>
      <c r="Q16">
        <v>101.38017395138699</v>
      </c>
      <c r="R16">
        <v>101.30859343036801</v>
      </c>
      <c r="S16">
        <v>101.72649326166101</v>
      </c>
      <c r="T16">
        <v>100.903090843729</v>
      </c>
      <c r="U16">
        <v>99.569680406690296</v>
      </c>
      <c r="V16">
        <v>98.252665384436497</v>
      </c>
      <c r="W16">
        <v>98.760757520592506</v>
      </c>
      <c r="X16">
        <v>99.228137562753304</v>
      </c>
      <c r="Y16">
        <v>100.19226868983201</v>
      </c>
      <c r="Z16">
        <v>100.90224101540799</v>
      </c>
      <c r="AA16">
        <v>99.797996063561001</v>
      </c>
      <c r="AB16">
        <v>99.812196225385506</v>
      </c>
      <c r="AC16">
        <v>99.949912637040299</v>
      </c>
      <c r="AD16">
        <v>100.337995843126</v>
      </c>
      <c r="AE16">
        <v>100</v>
      </c>
    </row>
    <row r="17" spans="1:31" x14ac:dyDescent="0.3">
      <c r="A17" t="s">
        <v>80</v>
      </c>
      <c r="B17" t="s">
        <v>230</v>
      </c>
      <c r="C17" t="s">
        <v>200</v>
      </c>
      <c r="D17" t="s">
        <v>231</v>
      </c>
      <c r="E17" t="s">
        <v>201</v>
      </c>
      <c r="F17">
        <v>112.52234510260401</v>
      </c>
      <c r="G17">
        <v>111.97484814121</v>
      </c>
      <c r="H17">
        <v>112.13138228313601</v>
      </c>
      <c r="I17">
        <v>111.701507502865</v>
      </c>
      <c r="J17">
        <v>109.57441125592</v>
      </c>
      <c r="K17">
        <v>108.075696001716</v>
      </c>
      <c r="L17">
        <v>106.428355732664</v>
      </c>
      <c r="M17">
        <v>104.47513948643</v>
      </c>
      <c r="N17">
        <v>102.625814835651</v>
      </c>
      <c r="O17">
        <v>101.223886790865</v>
      </c>
      <c r="P17">
        <v>101.07555604381101</v>
      </c>
      <c r="Q17">
        <v>101.38017395138699</v>
      </c>
      <c r="R17">
        <v>101.30859343036801</v>
      </c>
      <c r="S17">
        <v>101.72649326166101</v>
      </c>
      <c r="T17">
        <v>100.90309084372799</v>
      </c>
      <c r="U17">
        <v>99.569680406690196</v>
      </c>
      <c r="V17">
        <v>98.252665384436497</v>
      </c>
      <c r="W17">
        <v>98.760757520592406</v>
      </c>
      <c r="X17">
        <v>99.228137562753204</v>
      </c>
      <c r="Y17">
        <v>100.19226868983201</v>
      </c>
      <c r="Z17">
        <v>100.90224101540799</v>
      </c>
      <c r="AA17">
        <v>99.797996063560902</v>
      </c>
      <c r="AB17">
        <v>99.812196225385406</v>
      </c>
      <c r="AC17">
        <v>99.949912637040299</v>
      </c>
      <c r="AD17">
        <v>100.337995843125</v>
      </c>
      <c r="AE17">
        <v>100</v>
      </c>
    </row>
    <row r="18" spans="1:31" x14ac:dyDescent="0.3">
      <c r="A18" t="s">
        <v>80</v>
      </c>
      <c r="B18" t="s">
        <v>232</v>
      </c>
      <c r="C18" t="s">
        <v>200</v>
      </c>
      <c r="D18" t="s">
        <v>233</v>
      </c>
      <c r="E18" t="s">
        <v>201</v>
      </c>
      <c r="F18">
        <v>112.52234510260401</v>
      </c>
      <c r="G18">
        <v>111.97484814121</v>
      </c>
      <c r="H18">
        <v>112.13138228313601</v>
      </c>
      <c r="I18">
        <v>111.701507502865</v>
      </c>
      <c r="J18">
        <v>109.57441125592101</v>
      </c>
      <c r="K18">
        <v>108.075696001716</v>
      </c>
      <c r="L18">
        <v>106.428355732664</v>
      </c>
      <c r="M18">
        <v>104.47513948643</v>
      </c>
      <c r="N18">
        <v>102.625814835651</v>
      </c>
      <c r="O18">
        <v>101.223886790865</v>
      </c>
      <c r="P18">
        <v>101.07555604381101</v>
      </c>
      <c r="Q18">
        <v>101.38017395138699</v>
      </c>
      <c r="R18">
        <v>101.30859343036801</v>
      </c>
      <c r="S18">
        <v>101.72649326166101</v>
      </c>
      <c r="T18">
        <v>100.903090843729</v>
      </c>
      <c r="U18">
        <v>99.569680406690196</v>
      </c>
      <c r="V18">
        <v>98.252665384436497</v>
      </c>
      <c r="W18">
        <v>98.760757520592506</v>
      </c>
      <c r="X18">
        <v>99.228137562753204</v>
      </c>
      <c r="Y18">
        <v>100.19226868983201</v>
      </c>
      <c r="Z18">
        <v>100.90224101540799</v>
      </c>
      <c r="AA18">
        <v>99.797996063561001</v>
      </c>
      <c r="AB18">
        <v>99.812196225385506</v>
      </c>
      <c r="AC18">
        <v>99.949912637040299</v>
      </c>
      <c r="AD18">
        <v>100.337995843126</v>
      </c>
      <c r="AE18">
        <v>100</v>
      </c>
    </row>
    <row r="19" spans="1:31" x14ac:dyDescent="0.3">
      <c r="A19" t="s">
        <v>80</v>
      </c>
      <c r="B19" t="s">
        <v>234</v>
      </c>
      <c r="C19" t="s">
        <v>200</v>
      </c>
      <c r="D19" t="s">
        <v>235</v>
      </c>
      <c r="E19" t="s">
        <v>201</v>
      </c>
      <c r="F19">
        <v>112.52234510260401</v>
      </c>
      <c r="G19">
        <v>111.97484814121</v>
      </c>
      <c r="H19">
        <v>112.13138228313601</v>
      </c>
      <c r="I19">
        <v>111.701507502865</v>
      </c>
      <c r="J19">
        <v>109.57441125592101</v>
      </c>
      <c r="K19">
        <v>108.075696001716</v>
      </c>
      <c r="L19">
        <v>106.428355732664</v>
      </c>
      <c r="M19">
        <v>104.47513948643</v>
      </c>
      <c r="N19">
        <v>102.625814835651</v>
      </c>
      <c r="O19">
        <v>101.223886790865</v>
      </c>
      <c r="P19">
        <v>101.07555604381101</v>
      </c>
      <c r="Q19">
        <v>101.38017395138699</v>
      </c>
      <c r="R19">
        <v>101.30859343036801</v>
      </c>
      <c r="S19">
        <v>101.72649326166101</v>
      </c>
      <c r="T19">
        <v>100.903090843729</v>
      </c>
      <c r="U19">
        <v>99.569680406690296</v>
      </c>
      <c r="V19">
        <v>98.252665384436497</v>
      </c>
      <c r="W19">
        <v>98.760757520592506</v>
      </c>
      <c r="X19">
        <v>99.228137562753304</v>
      </c>
      <c r="Y19">
        <v>100.19226868983201</v>
      </c>
      <c r="Z19">
        <v>100.90224101540799</v>
      </c>
      <c r="AA19">
        <v>99.797996063561001</v>
      </c>
      <c r="AB19">
        <v>99.812196225385506</v>
      </c>
      <c r="AC19">
        <v>99.949912637040299</v>
      </c>
      <c r="AD19">
        <v>100.337995843126</v>
      </c>
      <c r="AE19">
        <v>100</v>
      </c>
    </row>
    <row r="20" spans="1:31" x14ac:dyDescent="0.3">
      <c r="A20" t="s">
        <v>80</v>
      </c>
      <c r="B20" t="s">
        <v>236</v>
      </c>
      <c r="C20" t="s">
        <v>200</v>
      </c>
      <c r="D20" t="s">
        <v>237</v>
      </c>
      <c r="E20" t="s">
        <v>201</v>
      </c>
      <c r="F20">
        <v>112.52234510260401</v>
      </c>
      <c r="G20">
        <v>111.97484814121</v>
      </c>
      <c r="H20">
        <v>112.13138228313601</v>
      </c>
      <c r="I20">
        <v>111.701507502865</v>
      </c>
      <c r="J20">
        <v>109.57441125592</v>
      </c>
      <c r="K20">
        <v>108.075696001716</v>
      </c>
      <c r="L20">
        <v>106.428355732664</v>
      </c>
      <c r="M20">
        <v>104.47513948643</v>
      </c>
      <c r="N20">
        <v>102.625814835651</v>
      </c>
      <c r="O20">
        <v>101.223886790865</v>
      </c>
      <c r="P20">
        <v>101.07555604381101</v>
      </c>
      <c r="Q20">
        <v>101.38017395138699</v>
      </c>
      <c r="R20">
        <v>101.30859343036801</v>
      </c>
      <c r="S20">
        <v>101.72649326166101</v>
      </c>
      <c r="T20">
        <v>100.903090843729</v>
      </c>
      <c r="U20">
        <v>99.569680406690196</v>
      </c>
      <c r="V20">
        <v>98.252665384436398</v>
      </c>
      <c r="W20">
        <v>98.760757520592406</v>
      </c>
      <c r="X20">
        <v>99.228137562753204</v>
      </c>
      <c r="Y20">
        <v>100.19226868983201</v>
      </c>
      <c r="Z20">
        <v>100.90224101540799</v>
      </c>
      <c r="AA20">
        <v>99.797996063561001</v>
      </c>
      <c r="AB20">
        <v>99.812196225385506</v>
      </c>
      <c r="AC20">
        <v>99.949912637040299</v>
      </c>
      <c r="AD20">
        <v>100.337995843125</v>
      </c>
      <c r="AE20">
        <v>100</v>
      </c>
    </row>
    <row r="21" spans="1:31" x14ac:dyDescent="0.3">
      <c r="A21" t="s">
        <v>80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80</v>
      </c>
      <c r="B22" t="s">
        <v>240</v>
      </c>
      <c r="C22" t="s">
        <v>200</v>
      </c>
      <c r="D22" t="s">
        <v>241</v>
      </c>
      <c r="E22" t="s">
        <v>201</v>
      </c>
      <c r="F22">
        <v>112.52234510260401</v>
      </c>
      <c r="G22">
        <v>111.97484814121</v>
      </c>
      <c r="H22">
        <v>112.13138228313601</v>
      </c>
      <c r="I22">
        <v>111.701507502865</v>
      </c>
      <c r="J22">
        <v>109.57441125592</v>
      </c>
      <c r="K22">
        <v>108.075696001716</v>
      </c>
      <c r="L22">
        <v>106.428355732664</v>
      </c>
      <c r="M22">
        <v>104.47513948643</v>
      </c>
      <c r="N22">
        <v>102.625814835651</v>
      </c>
      <c r="O22">
        <v>101.223886790865</v>
      </c>
      <c r="P22">
        <v>101.07555604381101</v>
      </c>
      <c r="Q22">
        <v>101.38017395138699</v>
      </c>
      <c r="R22">
        <v>101.30859343036801</v>
      </c>
      <c r="S22">
        <v>101.72649326166101</v>
      </c>
      <c r="T22">
        <v>100.903090843729</v>
      </c>
      <c r="U22">
        <v>99.569680406690196</v>
      </c>
      <c r="V22">
        <v>98.252665384436398</v>
      </c>
      <c r="W22">
        <v>98.760757520592506</v>
      </c>
      <c r="X22">
        <v>99.228137562753204</v>
      </c>
      <c r="Y22">
        <v>100.19226868983201</v>
      </c>
      <c r="Z22">
        <v>100.90224101540799</v>
      </c>
      <c r="AA22">
        <v>99.797996063561001</v>
      </c>
      <c r="AB22">
        <v>99.812196225385506</v>
      </c>
      <c r="AC22">
        <v>99.949912637040299</v>
      </c>
      <c r="AD22">
        <v>100.337995843126</v>
      </c>
      <c r="AE22">
        <v>100</v>
      </c>
    </row>
    <row r="23" spans="1:31" x14ac:dyDescent="0.3">
      <c r="A23" t="s">
        <v>80</v>
      </c>
      <c r="B23" t="s">
        <v>242</v>
      </c>
      <c r="C23" t="s">
        <v>200</v>
      </c>
      <c r="D23" t="s">
        <v>243</v>
      </c>
      <c r="E23" t="s">
        <v>201</v>
      </c>
      <c r="F23">
        <v>112.52234510260401</v>
      </c>
      <c r="G23">
        <v>111.97484814121</v>
      </c>
      <c r="H23">
        <v>112.13138228313601</v>
      </c>
      <c r="I23">
        <v>111.701507502865</v>
      </c>
      <c r="J23">
        <v>109.57441125592101</v>
      </c>
      <c r="K23">
        <v>108.075696001716</v>
      </c>
      <c r="L23">
        <v>106.428355732664</v>
      </c>
      <c r="M23">
        <v>104.47513948643</v>
      </c>
      <c r="N23">
        <v>102.625814835651</v>
      </c>
      <c r="O23">
        <v>101.223886790865</v>
      </c>
      <c r="P23">
        <v>101.07555604381101</v>
      </c>
      <c r="Q23">
        <v>101.38017395138699</v>
      </c>
      <c r="R23">
        <v>101.30859343036801</v>
      </c>
      <c r="S23">
        <v>101.72649326166101</v>
      </c>
      <c r="T23">
        <v>100.903090843729</v>
      </c>
      <c r="U23">
        <v>99.569680406690196</v>
      </c>
      <c r="V23">
        <v>98.252665384436497</v>
      </c>
      <c r="W23">
        <v>98.760757520592506</v>
      </c>
      <c r="X23">
        <v>99.228137562753304</v>
      </c>
      <c r="Y23">
        <v>100.19226868983201</v>
      </c>
      <c r="Z23">
        <v>100.90224101540799</v>
      </c>
      <c r="AA23">
        <v>99.797996063561001</v>
      </c>
      <c r="AB23">
        <v>99.812196225385605</v>
      </c>
      <c r="AC23">
        <v>99.949912637040299</v>
      </c>
      <c r="AD23">
        <v>100.337995843126</v>
      </c>
      <c r="AE23">
        <v>100</v>
      </c>
    </row>
    <row r="24" spans="1:31" x14ac:dyDescent="0.3">
      <c r="A24" t="s">
        <v>80</v>
      </c>
      <c r="B24" t="s">
        <v>244</v>
      </c>
      <c r="C24" t="s">
        <v>200</v>
      </c>
      <c r="D24" t="s">
        <v>245</v>
      </c>
      <c r="E24" t="s">
        <v>201</v>
      </c>
      <c r="F24">
        <v>112.52234510260401</v>
      </c>
      <c r="G24">
        <v>111.97484814121</v>
      </c>
      <c r="H24">
        <v>112.13138228313601</v>
      </c>
      <c r="I24">
        <v>111.701507502865</v>
      </c>
      <c r="J24">
        <v>109.57441125592</v>
      </c>
      <c r="K24">
        <v>108.075696001716</v>
      </c>
      <c r="L24">
        <v>106.428355732664</v>
      </c>
      <c r="M24">
        <v>104.47513948643</v>
      </c>
      <c r="N24">
        <v>102.625814835651</v>
      </c>
      <c r="O24">
        <v>101.223886790865</v>
      </c>
      <c r="P24">
        <v>101.07555604381101</v>
      </c>
      <c r="Q24">
        <v>101.38017395138699</v>
      </c>
      <c r="R24">
        <v>101.30859343036801</v>
      </c>
      <c r="S24">
        <v>101.72649326166101</v>
      </c>
      <c r="T24">
        <v>100.90309084372799</v>
      </c>
      <c r="U24">
        <v>99.569680406690196</v>
      </c>
      <c r="V24">
        <v>98.252665384436398</v>
      </c>
      <c r="W24">
        <v>98.760757520592506</v>
      </c>
      <c r="X24">
        <v>99.228137562753204</v>
      </c>
      <c r="Y24">
        <v>100.19226868983201</v>
      </c>
      <c r="Z24">
        <v>100.90224101540799</v>
      </c>
      <c r="AA24">
        <v>99.797996063561001</v>
      </c>
      <c r="AB24">
        <v>99.812196225385506</v>
      </c>
      <c r="AC24">
        <v>99.949912637040299</v>
      </c>
      <c r="AD24">
        <v>100.337995843125</v>
      </c>
      <c r="AE24">
        <v>100</v>
      </c>
    </row>
    <row r="25" spans="1:31" x14ac:dyDescent="0.3">
      <c r="A25" t="s">
        <v>80</v>
      </c>
      <c r="B25" t="s">
        <v>246</v>
      </c>
      <c r="C25" t="s">
        <v>200</v>
      </c>
      <c r="D25" t="s">
        <v>247</v>
      </c>
      <c r="E25" t="s">
        <v>201</v>
      </c>
      <c r="F25">
        <v>112.52234510260401</v>
      </c>
      <c r="G25">
        <v>111.97484814121</v>
      </c>
      <c r="H25">
        <v>112.13138228313601</v>
      </c>
      <c r="I25">
        <v>111.701507502865</v>
      </c>
      <c r="J25">
        <v>109.57441125592</v>
      </c>
      <c r="K25">
        <v>108.075696001716</v>
      </c>
      <c r="L25">
        <v>106.428355732664</v>
      </c>
      <c r="M25">
        <v>104.47513948643</v>
      </c>
      <c r="N25">
        <v>102.625814835651</v>
      </c>
      <c r="O25">
        <v>101.223886790865</v>
      </c>
      <c r="P25">
        <v>101.07555604381101</v>
      </c>
      <c r="Q25">
        <v>101.38017395138699</v>
      </c>
      <c r="R25">
        <v>101.30859343036801</v>
      </c>
      <c r="S25">
        <v>101.72649326166101</v>
      </c>
      <c r="T25">
        <v>100.90309084372799</v>
      </c>
      <c r="U25">
        <v>99.569680406690196</v>
      </c>
      <c r="V25">
        <v>98.252665384436398</v>
      </c>
      <c r="W25">
        <v>98.760757520592506</v>
      </c>
      <c r="X25">
        <v>99.228137562753204</v>
      </c>
      <c r="Y25">
        <v>100.19226868983201</v>
      </c>
      <c r="Z25">
        <v>100.90224101540799</v>
      </c>
      <c r="AA25">
        <v>99.797996063561001</v>
      </c>
      <c r="AB25">
        <v>99.812196225385506</v>
      </c>
      <c r="AC25">
        <v>99.949912637040299</v>
      </c>
      <c r="AD25">
        <v>100.337995843126</v>
      </c>
      <c r="AE25">
        <v>100</v>
      </c>
    </row>
    <row r="26" spans="1:31" x14ac:dyDescent="0.3">
      <c r="A26" t="s">
        <v>80</v>
      </c>
      <c r="B26" t="s">
        <v>248</v>
      </c>
      <c r="C26" t="s">
        <v>200</v>
      </c>
      <c r="D26" t="s">
        <v>249</v>
      </c>
      <c r="E26" t="s">
        <v>201</v>
      </c>
      <c r="F26">
        <v>112.52234510260401</v>
      </c>
      <c r="G26">
        <v>111.97484814121</v>
      </c>
      <c r="H26">
        <v>112.13138228313601</v>
      </c>
      <c r="I26">
        <v>111.701507502865</v>
      </c>
      <c r="J26">
        <v>109.57441125592</v>
      </c>
      <c r="K26">
        <v>108.075696001716</v>
      </c>
      <c r="L26">
        <v>106.428355732664</v>
      </c>
      <c r="M26">
        <v>104.47513948643</v>
      </c>
      <c r="N26">
        <v>102.625814835651</v>
      </c>
      <c r="O26">
        <v>101.223886790865</v>
      </c>
      <c r="P26">
        <v>101.07555604381101</v>
      </c>
      <c r="Q26">
        <v>101.38017395138699</v>
      </c>
      <c r="R26">
        <v>101.30859343036801</v>
      </c>
      <c r="S26">
        <v>101.72649326166101</v>
      </c>
      <c r="T26">
        <v>100.903090843729</v>
      </c>
      <c r="U26">
        <v>99.569680406690196</v>
      </c>
      <c r="V26">
        <v>98.252665384436497</v>
      </c>
      <c r="W26">
        <v>98.760757520592506</v>
      </c>
      <c r="X26">
        <v>99.228137562753304</v>
      </c>
      <c r="Y26">
        <v>100.19226868983201</v>
      </c>
      <c r="Z26">
        <v>100.90224101540799</v>
      </c>
      <c r="AA26">
        <v>99.797996063561001</v>
      </c>
      <c r="AB26">
        <v>99.812196225385506</v>
      </c>
      <c r="AC26">
        <v>99.949912637040299</v>
      </c>
      <c r="AD26">
        <v>100.337995843125</v>
      </c>
      <c r="AE26">
        <v>100</v>
      </c>
    </row>
    <row r="27" spans="1:31" x14ac:dyDescent="0.3">
      <c r="A27" t="s">
        <v>80</v>
      </c>
      <c r="B27" t="s">
        <v>250</v>
      </c>
      <c r="C27" t="s">
        <v>200</v>
      </c>
      <c r="D27" t="s">
        <v>251</v>
      </c>
      <c r="E27" t="s">
        <v>201</v>
      </c>
      <c r="F27">
        <v>112.52234510260401</v>
      </c>
      <c r="G27">
        <v>111.97484814121</v>
      </c>
      <c r="H27">
        <v>112.13138228313601</v>
      </c>
      <c r="I27">
        <v>111.701507502865</v>
      </c>
      <c r="J27">
        <v>109.57441125592</v>
      </c>
      <c r="K27">
        <v>108.075696001716</v>
      </c>
      <c r="L27">
        <v>106.428355732664</v>
      </c>
      <c r="M27">
        <v>104.47513948643</v>
      </c>
      <c r="N27">
        <v>102.625814835651</v>
      </c>
      <c r="O27">
        <v>101.223886790865</v>
      </c>
      <c r="P27">
        <v>101.07555604381101</v>
      </c>
      <c r="Q27">
        <v>101.38017395138699</v>
      </c>
      <c r="R27">
        <v>101.30859343036801</v>
      </c>
      <c r="S27">
        <v>101.72649326166101</v>
      </c>
      <c r="T27">
        <v>100.903090843729</v>
      </c>
      <c r="U27">
        <v>99.569680406690296</v>
      </c>
      <c r="V27">
        <v>98.252665384436398</v>
      </c>
      <c r="W27">
        <v>98.760757520592506</v>
      </c>
      <c r="X27">
        <v>99.228137562753204</v>
      </c>
      <c r="Y27">
        <v>100.19226868983201</v>
      </c>
      <c r="Z27">
        <v>100.90224101540799</v>
      </c>
      <c r="AA27">
        <v>99.797996063561001</v>
      </c>
      <c r="AB27">
        <v>99.812196225385605</v>
      </c>
      <c r="AC27">
        <v>99.949912637040299</v>
      </c>
      <c r="AD27">
        <v>100.337995843126</v>
      </c>
      <c r="AE27">
        <v>100</v>
      </c>
    </row>
    <row r="28" spans="1:31" x14ac:dyDescent="0.3">
      <c r="A28" t="s">
        <v>80</v>
      </c>
      <c r="B28" t="s">
        <v>252</v>
      </c>
      <c r="C28" t="s">
        <v>200</v>
      </c>
      <c r="D28" t="s">
        <v>253</v>
      </c>
      <c r="E28" t="s">
        <v>201</v>
      </c>
      <c r="F28">
        <v>112.52234510260401</v>
      </c>
      <c r="G28">
        <v>111.97484814121</v>
      </c>
      <c r="H28">
        <v>112.13138228313601</v>
      </c>
      <c r="I28">
        <v>111.701507502865</v>
      </c>
      <c r="J28">
        <v>109.57441125592</v>
      </c>
      <c r="K28">
        <v>108.075696001716</v>
      </c>
      <c r="L28">
        <v>106.428355732664</v>
      </c>
      <c r="M28">
        <v>104.47513948643</v>
      </c>
      <c r="N28">
        <v>102.625814835651</v>
      </c>
      <c r="O28">
        <v>101.223886790865</v>
      </c>
      <c r="P28">
        <v>101.07555604381101</v>
      </c>
      <c r="Q28">
        <v>101.38017395138699</v>
      </c>
      <c r="R28">
        <v>101.30859343036801</v>
      </c>
      <c r="S28">
        <v>101.72649326166101</v>
      </c>
      <c r="T28">
        <v>100.903090843729</v>
      </c>
      <c r="U28">
        <v>99.569680406690296</v>
      </c>
      <c r="V28">
        <v>98.252665384436497</v>
      </c>
      <c r="W28">
        <v>98.760757520592506</v>
      </c>
      <c r="X28">
        <v>99.228137562753304</v>
      </c>
      <c r="Y28">
        <v>100.19226868983201</v>
      </c>
      <c r="Z28">
        <v>100.90224101540799</v>
      </c>
      <c r="AA28">
        <v>99.797996063561001</v>
      </c>
      <c r="AB28">
        <v>99.812196225385605</v>
      </c>
      <c r="AC28">
        <v>99.949912637040299</v>
      </c>
      <c r="AD28">
        <v>100.337995843126</v>
      </c>
      <c r="AE28">
        <v>100</v>
      </c>
    </row>
    <row r="29" spans="1:31" x14ac:dyDescent="0.3">
      <c r="A29" t="s">
        <v>80</v>
      </c>
      <c r="B29" t="s">
        <v>254</v>
      </c>
      <c r="C29" t="s">
        <v>200</v>
      </c>
      <c r="D29" t="s">
        <v>255</v>
      </c>
      <c r="E29" t="s">
        <v>201</v>
      </c>
      <c r="F29">
        <v>112.52234510260401</v>
      </c>
      <c r="G29">
        <v>111.97484814121</v>
      </c>
      <c r="H29">
        <v>112.131382283137</v>
      </c>
      <c r="I29">
        <v>111.701507502865</v>
      </c>
      <c r="J29">
        <v>109.57441125592</v>
      </c>
      <c r="K29">
        <v>108.075696001716</v>
      </c>
      <c r="L29">
        <v>106.428355732664</v>
      </c>
      <c r="M29">
        <v>104.47513948643</v>
      </c>
      <c r="N29">
        <v>102.625814835651</v>
      </c>
      <c r="O29">
        <v>101.223886790865</v>
      </c>
      <c r="P29">
        <v>101.07555604381101</v>
      </c>
      <c r="Q29">
        <v>101.38017395138699</v>
      </c>
      <c r="R29">
        <v>101.30859343036801</v>
      </c>
      <c r="S29">
        <v>101.72649326166101</v>
      </c>
      <c r="T29">
        <v>100.903090843729</v>
      </c>
      <c r="U29">
        <v>99.569680406690296</v>
      </c>
      <c r="V29">
        <v>98.252665384436497</v>
      </c>
      <c r="W29">
        <v>98.760757520592506</v>
      </c>
      <c r="X29">
        <v>99.228137562753304</v>
      </c>
      <c r="Y29">
        <v>100.19226868983201</v>
      </c>
      <c r="Z29">
        <v>100.90224101540799</v>
      </c>
      <c r="AA29">
        <v>99.797996063561001</v>
      </c>
      <c r="AB29">
        <v>99.812196225385506</v>
      </c>
      <c r="AC29">
        <v>99.949912637040299</v>
      </c>
      <c r="AD29">
        <v>100.337995843125</v>
      </c>
      <c r="AE29">
        <v>100</v>
      </c>
    </row>
    <row r="30" spans="1:31" x14ac:dyDescent="0.3">
      <c r="A30" t="s">
        <v>80</v>
      </c>
      <c r="B30" t="s">
        <v>256</v>
      </c>
      <c r="C30" t="s">
        <v>200</v>
      </c>
      <c r="D30" t="s">
        <v>257</v>
      </c>
      <c r="E30" t="s">
        <v>201</v>
      </c>
      <c r="F30">
        <v>112.52234510260401</v>
      </c>
      <c r="G30">
        <v>111.97484814121</v>
      </c>
      <c r="H30">
        <v>112.13138228313601</v>
      </c>
      <c r="I30">
        <v>111.701507502865</v>
      </c>
      <c r="J30">
        <v>109.57441125592</v>
      </c>
      <c r="K30">
        <v>108.075696001716</v>
      </c>
      <c r="L30">
        <v>106.428355732664</v>
      </c>
      <c r="M30">
        <v>104.47513948643</v>
      </c>
      <c r="N30">
        <v>102.625814835651</v>
      </c>
      <c r="O30">
        <v>101.223886790865</v>
      </c>
      <c r="P30">
        <v>101.07555604381101</v>
      </c>
      <c r="Q30">
        <v>101.38017395138699</v>
      </c>
      <c r="R30">
        <v>101.30859343036801</v>
      </c>
      <c r="S30">
        <v>101.72649326166101</v>
      </c>
      <c r="T30">
        <v>100.903090843729</v>
      </c>
      <c r="U30">
        <v>99.569680406690196</v>
      </c>
      <c r="V30">
        <v>98.252665384436398</v>
      </c>
      <c r="W30">
        <v>98.760757520592506</v>
      </c>
      <c r="X30">
        <v>99.228137562753304</v>
      </c>
      <c r="Y30">
        <v>100.19226868983201</v>
      </c>
      <c r="Z30">
        <v>100.90224101540799</v>
      </c>
      <c r="AA30">
        <v>99.797996063561001</v>
      </c>
      <c r="AB30">
        <v>99.812196225385506</v>
      </c>
      <c r="AC30">
        <v>99.949912637040299</v>
      </c>
      <c r="AD30">
        <v>100.337995843126</v>
      </c>
      <c r="AE30">
        <v>100</v>
      </c>
    </row>
    <row r="31" spans="1:31" x14ac:dyDescent="0.3">
      <c r="A31" t="s">
        <v>80</v>
      </c>
      <c r="B31" t="s">
        <v>258</v>
      </c>
      <c r="C31" t="s">
        <v>200</v>
      </c>
      <c r="D31" t="s">
        <v>259</v>
      </c>
      <c r="E31" t="s">
        <v>201</v>
      </c>
      <c r="F31">
        <v>112.52234510260401</v>
      </c>
      <c r="G31">
        <v>111.97484814121</v>
      </c>
      <c r="H31">
        <v>112.13138228313601</v>
      </c>
      <c r="I31">
        <v>111.701507502865</v>
      </c>
      <c r="J31">
        <v>109.57441125592</v>
      </c>
      <c r="K31">
        <v>108.075696001716</v>
      </c>
      <c r="L31">
        <v>106.428355732664</v>
      </c>
      <c r="M31">
        <v>104.47513948643</v>
      </c>
      <c r="N31">
        <v>102.625814835651</v>
      </c>
      <c r="O31">
        <v>101.223886790865</v>
      </c>
      <c r="P31">
        <v>101.07555604381101</v>
      </c>
      <c r="Q31">
        <v>101.38017395138699</v>
      </c>
      <c r="R31">
        <v>101.30859343036801</v>
      </c>
      <c r="S31">
        <v>101.72649326166101</v>
      </c>
      <c r="T31">
        <v>100.903090843729</v>
      </c>
      <c r="U31">
        <v>99.569680406690296</v>
      </c>
      <c r="V31">
        <v>98.252665384436497</v>
      </c>
      <c r="W31">
        <v>98.760757520592506</v>
      </c>
      <c r="X31">
        <v>99.228137562753304</v>
      </c>
      <c r="Y31">
        <v>100.19226868983201</v>
      </c>
      <c r="Z31">
        <v>100.90224101540799</v>
      </c>
      <c r="AA31">
        <v>99.797996063561001</v>
      </c>
      <c r="AB31">
        <v>99.812196225385506</v>
      </c>
      <c r="AC31">
        <v>99.949912637040299</v>
      </c>
      <c r="AD31">
        <v>100.337995843126</v>
      </c>
      <c r="AE31">
        <v>100</v>
      </c>
    </row>
    <row r="32" spans="1:31" x14ac:dyDescent="0.3">
      <c r="A32" t="s">
        <v>80</v>
      </c>
      <c r="B32" t="s">
        <v>260</v>
      </c>
      <c r="C32" t="s">
        <v>200</v>
      </c>
      <c r="D32" t="s">
        <v>261</v>
      </c>
      <c r="E32" t="s">
        <v>201</v>
      </c>
      <c r="F32">
        <v>112.52234510260401</v>
      </c>
      <c r="G32">
        <v>111.97484814121</v>
      </c>
      <c r="H32">
        <v>112.13138228313601</v>
      </c>
      <c r="I32">
        <v>111.701507502865</v>
      </c>
      <c r="J32">
        <v>109.57441125592</v>
      </c>
      <c r="K32">
        <v>108.075696001716</v>
      </c>
      <c r="L32">
        <v>106.428355732664</v>
      </c>
      <c r="M32">
        <v>104.47513948643</v>
      </c>
      <c r="N32">
        <v>102.625814835651</v>
      </c>
      <c r="O32">
        <v>101.223886790865</v>
      </c>
      <c r="P32">
        <v>101.07555604381101</v>
      </c>
      <c r="Q32">
        <v>101.38017395138699</v>
      </c>
      <c r="R32">
        <v>101.30859343036801</v>
      </c>
      <c r="S32">
        <v>101.72649326166101</v>
      </c>
      <c r="T32">
        <v>100.903090843729</v>
      </c>
      <c r="U32">
        <v>99.569680406690196</v>
      </c>
      <c r="V32">
        <v>98.252665384436497</v>
      </c>
      <c r="W32">
        <v>98.760757520592506</v>
      </c>
      <c r="X32">
        <v>99.228137562753304</v>
      </c>
      <c r="Y32">
        <v>100.19226868983201</v>
      </c>
      <c r="Z32">
        <v>100.90224101540799</v>
      </c>
      <c r="AA32">
        <v>99.797996063561001</v>
      </c>
      <c r="AB32">
        <v>99.812196225385506</v>
      </c>
      <c r="AC32">
        <v>99.949912637040299</v>
      </c>
      <c r="AD32">
        <v>100.337995843126</v>
      </c>
      <c r="AE32">
        <v>100</v>
      </c>
    </row>
    <row r="33" spans="1:31" x14ac:dyDescent="0.3">
      <c r="A33" t="s">
        <v>80</v>
      </c>
      <c r="B33" t="s">
        <v>262</v>
      </c>
      <c r="C33" t="s">
        <v>200</v>
      </c>
      <c r="D33" t="s">
        <v>263</v>
      </c>
      <c r="E33" t="s">
        <v>201</v>
      </c>
      <c r="F33">
        <v>112.52234510260401</v>
      </c>
      <c r="G33">
        <v>111.97484814121</v>
      </c>
      <c r="H33">
        <v>112.13138228313601</v>
      </c>
      <c r="I33">
        <v>111.701507502865</v>
      </c>
      <c r="J33">
        <v>109.57441125592</v>
      </c>
      <c r="K33">
        <v>108.075696001716</v>
      </c>
      <c r="L33">
        <v>106.428355732664</v>
      </c>
      <c r="M33">
        <v>104.47513948643</v>
      </c>
      <c r="N33">
        <v>102.625814835651</v>
      </c>
      <c r="O33">
        <v>101.223886790865</v>
      </c>
      <c r="P33">
        <v>101.07555604381101</v>
      </c>
      <c r="Q33">
        <v>101.38017395138699</v>
      </c>
      <c r="R33">
        <v>101.30859343036801</v>
      </c>
      <c r="S33">
        <v>101.72649326166101</v>
      </c>
      <c r="T33">
        <v>100.903090843729</v>
      </c>
      <c r="U33">
        <v>99.569680406690296</v>
      </c>
      <c r="V33">
        <v>98.252665384436497</v>
      </c>
      <c r="W33">
        <v>98.760757520592506</v>
      </c>
      <c r="X33">
        <v>99.228137562753304</v>
      </c>
      <c r="Y33">
        <v>100.19226868983201</v>
      </c>
      <c r="Z33">
        <v>100.90224101540799</v>
      </c>
      <c r="AA33">
        <v>99.797996063561001</v>
      </c>
      <c r="AB33">
        <v>99.812196225385506</v>
      </c>
      <c r="AC33">
        <v>99.949912637040299</v>
      </c>
      <c r="AD33">
        <v>100.337995843126</v>
      </c>
      <c r="AE33">
        <v>100</v>
      </c>
    </row>
    <row r="34" spans="1:31" x14ac:dyDescent="0.3">
      <c r="A34" t="s">
        <v>80</v>
      </c>
      <c r="B34" t="s">
        <v>264</v>
      </c>
      <c r="C34" t="s">
        <v>200</v>
      </c>
      <c r="D34" t="s">
        <v>265</v>
      </c>
      <c r="E34" t="s">
        <v>201</v>
      </c>
      <c r="F34">
        <v>112.52234510260401</v>
      </c>
      <c r="G34">
        <v>111.97484814121</v>
      </c>
      <c r="H34">
        <v>112.13138228313601</v>
      </c>
      <c r="I34">
        <v>111.701507502865</v>
      </c>
      <c r="J34">
        <v>109.57441125592101</v>
      </c>
      <c r="K34">
        <v>108.075696001716</v>
      </c>
      <c r="L34">
        <v>106.428355732664</v>
      </c>
      <c r="M34">
        <v>104.47513948643</v>
      </c>
      <c r="N34">
        <v>102.625814835651</v>
      </c>
      <c r="O34">
        <v>101.223886790865</v>
      </c>
      <c r="P34">
        <v>101.07555604381101</v>
      </c>
      <c r="Q34">
        <v>101.38017395138699</v>
      </c>
      <c r="R34">
        <v>101.30859343036801</v>
      </c>
      <c r="S34">
        <v>101.72649326166101</v>
      </c>
      <c r="T34">
        <v>100.903090843729</v>
      </c>
      <c r="U34">
        <v>99.569680406690196</v>
      </c>
      <c r="V34">
        <v>98.252665384436398</v>
      </c>
      <c r="W34">
        <v>98.760757520592506</v>
      </c>
      <c r="X34">
        <v>99.228137562753304</v>
      </c>
      <c r="Y34">
        <v>100.19226868983201</v>
      </c>
      <c r="Z34">
        <v>100.90224101540799</v>
      </c>
      <c r="AA34">
        <v>99.797996063561001</v>
      </c>
      <c r="AB34">
        <v>99.812196225385506</v>
      </c>
      <c r="AC34">
        <v>99.949912637040299</v>
      </c>
      <c r="AD34">
        <v>100.337995843126</v>
      </c>
      <c r="AE34">
        <v>100</v>
      </c>
    </row>
    <row r="35" spans="1:31" x14ac:dyDescent="0.3">
      <c r="A35" t="s">
        <v>80</v>
      </c>
      <c r="B35" t="s">
        <v>266</v>
      </c>
      <c r="C35" t="s">
        <v>200</v>
      </c>
      <c r="D35" t="s">
        <v>267</v>
      </c>
      <c r="E35" t="s">
        <v>201</v>
      </c>
      <c r="F35">
        <v>112.52234510260401</v>
      </c>
      <c r="G35">
        <v>111.97484814121</v>
      </c>
      <c r="H35">
        <v>112.13138228313601</v>
      </c>
      <c r="I35">
        <v>111.701507502865</v>
      </c>
      <c r="J35">
        <v>109.57441125592</v>
      </c>
      <c r="K35">
        <v>108.075696001716</v>
      </c>
      <c r="L35">
        <v>106.428355732664</v>
      </c>
      <c r="M35">
        <v>104.47513948643</v>
      </c>
      <c r="N35">
        <v>102.625814835651</v>
      </c>
      <c r="O35">
        <v>101.223886790865</v>
      </c>
      <c r="P35">
        <v>101.07555604381101</v>
      </c>
      <c r="Q35">
        <v>101.38017395138699</v>
      </c>
      <c r="R35">
        <v>101.30859343036801</v>
      </c>
      <c r="S35">
        <v>101.72649326166101</v>
      </c>
      <c r="T35">
        <v>100.90309084372799</v>
      </c>
      <c r="U35">
        <v>99.569680406690196</v>
      </c>
      <c r="V35">
        <v>98.252665384436398</v>
      </c>
      <c r="W35">
        <v>98.760757520592506</v>
      </c>
      <c r="X35">
        <v>99.228137562753204</v>
      </c>
      <c r="Y35">
        <v>100.19226868983201</v>
      </c>
      <c r="Z35">
        <v>100.90224101540799</v>
      </c>
      <c r="AA35">
        <v>99.797996063561001</v>
      </c>
      <c r="AB35">
        <v>99.812196225385506</v>
      </c>
      <c r="AC35">
        <v>99.949912637040299</v>
      </c>
      <c r="AD35">
        <v>100.337995843126</v>
      </c>
      <c r="AE35">
        <v>100</v>
      </c>
    </row>
    <row r="36" spans="1:31" x14ac:dyDescent="0.3">
      <c r="A36" t="s">
        <v>80</v>
      </c>
      <c r="B36" t="s">
        <v>268</v>
      </c>
      <c r="C36" t="s">
        <v>200</v>
      </c>
      <c r="D36" t="s">
        <v>269</v>
      </c>
      <c r="E36" t="s">
        <v>201</v>
      </c>
      <c r="F36">
        <v>112.52234510260401</v>
      </c>
      <c r="G36">
        <v>111.97484814121</v>
      </c>
      <c r="H36">
        <v>112.13138228313601</v>
      </c>
      <c r="I36">
        <v>111.701507502865</v>
      </c>
      <c r="J36">
        <v>109.57441125592</v>
      </c>
      <c r="K36">
        <v>108.075696001716</v>
      </c>
      <c r="L36">
        <v>106.428355732664</v>
      </c>
      <c r="M36">
        <v>104.47513948643</v>
      </c>
      <c r="N36">
        <v>102.625814835651</v>
      </c>
      <c r="O36">
        <v>101.223886790865</v>
      </c>
      <c r="P36">
        <v>101.07555604381101</v>
      </c>
      <c r="Q36">
        <v>101.38017395138699</v>
      </c>
      <c r="R36">
        <v>101.30859343036801</v>
      </c>
      <c r="S36">
        <v>101.72649326166101</v>
      </c>
      <c r="T36">
        <v>100.903090843729</v>
      </c>
      <c r="U36">
        <v>99.569680406690196</v>
      </c>
      <c r="V36">
        <v>98.252665384436398</v>
      </c>
      <c r="W36">
        <v>98.760757520592506</v>
      </c>
      <c r="X36">
        <v>99.228137562753204</v>
      </c>
      <c r="Y36">
        <v>100.19226868983201</v>
      </c>
      <c r="Z36">
        <v>100.90224101540799</v>
      </c>
      <c r="AA36">
        <v>99.797996063561001</v>
      </c>
      <c r="AB36">
        <v>99.812196225385506</v>
      </c>
      <c r="AC36">
        <v>99.949912637040299</v>
      </c>
      <c r="AD36">
        <v>100.337995843125</v>
      </c>
      <c r="AE36">
        <v>100</v>
      </c>
    </row>
    <row r="37" spans="1:31" x14ac:dyDescent="0.3">
      <c r="A37" t="s">
        <v>80</v>
      </c>
      <c r="B37" t="s">
        <v>270</v>
      </c>
      <c r="C37" t="s">
        <v>200</v>
      </c>
      <c r="D37" t="s">
        <v>271</v>
      </c>
      <c r="E37" t="s">
        <v>201</v>
      </c>
      <c r="F37">
        <v>112.52234510260401</v>
      </c>
      <c r="G37">
        <v>111.97484814121</v>
      </c>
      <c r="H37">
        <v>112.13138228313601</v>
      </c>
      <c r="I37">
        <v>111.701507502865</v>
      </c>
      <c r="J37">
        <v>109.57441125592101</v>
      </c>
      <c r="K37">
        <v>108.075696001716</v>
      </c>
      <c r="L37">
        <v>106.428355732664</v>
      </c>
      <c r="M37">
        <v>104.47513948643</v>
      </c>
      <c r="N37">
        <v>102.625814835651</v>
      </c>
      <c r="O37">
        <v>101.223886790865</v>
      </c>
      <c r="P37">
        <v>101.07555604381101</v>
      </c>
      <c r="Q37">
        <v>101.38017395138699</v>
      </c>
      <c r="R37">
        <v>101.30859343036801</v>
      </c>
      <c r="S37">
        <v>101.72649326166101</v>
      </c>
      <c r="T37">
        <v>100.903090843729</v>
      </c>
      <c r="U37">
        <v>99.569680406690296</v>
      </c>
      <c r="V37">
        <v>98.252665384436497</v>
      </c>
      <c r="W37">
        <v>98.760757520592506</v>
      </c>
      <c r="X37">
        <v>99.228137562753304</v>
      </c>
      <c r="Y37">
        <v>100.19226868983201</v>
      </c>
      <c r="Z37">
        <v>100.90224101540799</v>
      </c>
      <c r="AA37">
        <v>99.797996063561001</v>
      </c>
      <c r="AB37">
        <v>99.812196225385605</v>
      </c>
      <c r="AC37">
        <v>99.949912637040399</v>
      </c>
      <c r="AD37">
        <v>100.337995843126</v>
      </c>
      <c r="AE37">
        <v>100</v>
      </c>
    </row>
    <row r="38" spans="1:31" x14ac:dyDescent="0.3">
      <c r="A38" t="s">
        <v>80</v>
      </c>
      <c r="B38" t="s">
        <v>272</v>
      </c>
      <c r="C38" t="s">
        <v>200</v>
      </c>
      <c r="D38" t="s">
        <v>273</v>
      </c>
      <c r="E38" t="s">
        <v>201</v>
      </c>
      <c r="F38">
        <v>112.52234510260401</v>
      </c>
      <c r="G38">
        <v>111.97484814121</v>
      </c>
      <c r="H38">
        <v>112.13138228313601</v>
      </c>
      <c r="I38">
        <v>111.701507502865</v>
      </c>
      <c r="J38">
        <v>109.57441125592</v>
      </c>
      <c r="K38">
        <v>108.075696001716</v>
      </c>
      <c r="L38">
        <v>106.428355732664</v>
      </c>
      <c r="M38">
        <v>104.47513948643</v>
      </c>
      <c r="N38">
        <v>102.625814835651</v>
      </c>
      <c r="O38">
        <v>101.223886790865</v>
      </c>
      <c r="P38">
        <v>101.07555604381101</v>
      </c>
      <c r="Q38">
        <v>101.38017395138699</v>
      </c>
      <c r="R38">
        <v>101.30859343036801</v>
      </c>
      <c r="S38">
        <v>101.72649326166101</v>
      </c>
      <c r="T38">
        <v>100.903090843729</v>
      </c>
      <c r="U38">
        <v>99.569680406690296</v>
      </c>
      <c r="V38">
        <v>98.252665384436497</v>
      </c>
      <c r="W38">
        <v>98.760757520592506</v>
      </c>
      <c r="X38">
        <v>99.228137562753304</v>
      </c>
      <c r="Y38">
        <v>100.19226868983201</v>
      </c>
      <c r="Z38">
        <v>100.90224101540799</v>
      </c>
      <c r="AA38">
        <v>99.797996063561001</v>
      </c>
      <c r="AB38">
        <v>99.812196225385506</v>
      </c>
      <c r="AC38">
        <v>99.949912637040399</v>
      </c>
      <c r="AD38">
        <v>100.337995843126</v>
      </c>
      <c r="AE38">
        <v>100</v>
      </c>
    </row>
    <row r="39" spans="1:31" x14ac:dyDescent="0.3">
      <c r="A39" t="s">
        <v>80</v>
      </c>
      <c r="B39" t="s">
        <v>274</v>
      </c>
      <c r="C39" t="s">
        <v>200</v>
      </c>
      <c r="D39" t="s">
        <v>275</v>
      </c>
      <c r="E39" t="s">
        <v>201</v>
      </c>
      <c r="F39">
        <v>112.52234510260401</v>
      </c>
      <c r="G39">
        <v>111.97484814121</v>
      </c>
      <c r="H39">
        <v>112.13138228313601</v>
      </c>
      <c r="I39">
        <v>111.701507502865</v>
      </c>
      <c r="J39">
        <v>109.57441125592</v>
      </c>
      <c r="K39">
        <v>108.075696001716</v>
      </c>
      <c r="L39">
        <v>106.428355732664</v>
      </c>
      <c r="M39">
        <v>104.47513948643</v>
      </c>
      <c r="N39">
        <v>102.625814835651</v>
      </c>
      <c r="O39">
        <v>101.223886790865</v>
      </c>
      <c r="P39">
        <v>101.07555604381101</v>
      </c>
      <c r="Q39">
        <v>101.38017395138699</v>
      </c>
      <c r="R39">
        <v>101.30859343036801</v>
      </c>
      <c r="S39">
        <v>101.72649326166101</v>
      </c>
      <c r="T39">
        <v>100.903090843729</v>
      </c>
      <c r="U39">
        <v>99.569680406690296</v>
      </c>
      <c r="V39">
        <v>98.252665384436497</v>
      </c>
      <c r="W39">
        <v>98.760757520592506</v>
      </c>
      <c r="X39">
        <v>99.228137562753304</v>
      </c>
      <c r="Y39">
        <v>100.19226868983201</v>
      </c>
      <c r="Z39">
        <v>100.90224101540799</v>
      </c>
      <c r="AA39">
        <v>99.797996063561001</v>
      </c>
      <c r="AB39">
        <v>99.812196225385605</v>
      </c>
      <c r="AC39">
        <v>99.949912637040299</v>
      </c>
      <c r="AD39">
        <v>100.337995843126</v>
      </c>
      <c r="AE39">
        <v>100</v>
      </c>
    </row>
    <row r="40" spans="1:31" x14ac:dyDescent="0.3">
      <c r="A40" t="s">
        <v>80</v>
      </c>
      <c r="B40" t="s">
        <v>276</v>
      </c>
      <c r="C40" t="s">
        <v>200</v>
      </c>
      <c r="D40" t="s">
        <v>277</v>
      </c>
      <c r="E40" t="s">
        <v>201</v>
      </c>
      <c r="F40">
        <v>112.52234510260401</v>
      </c>
      <c r="G40">
        <v>111.97484814121</v>
      </c>
      <c r="H40">
        <v>112.13138228313601</v>
      </c>
      <c r="I40">
        <v>111.701507502865</v>
      </c>
      <c r="J40">
        <v>109.57441125592</v>
      </c>
      <c r="K40">
        <v>108.075696001716</v>
      </c>
      <c r="L40">
        <v>106.428355732664</v>
      </c>
      <c r="M40">
        <v>104.47513948643</v>
      </c>
      <c r="N40">
        <v>102.625814835651</v>
      </c>
      <c r="O40">
        <v>101.223886790865</v>
      </c>
      <c r="P40">
        <v>101.07555604381101</v>
      </c>
      <c r="Q40">
        <v>101.38017395138699</v>
      </c>
      <c r="R40">
        <v>101.30859343036801</v>
      </c>
      <c r="S40">
        <v>101.72649326166101</v>
      </c>
      <c r="T40">
        <v>100.903090843729</v>
      </c>
      <c r="U40">
        <v>99.569680406690196</v>
      </c>
      <c r="V40">
        <v>98.252665384436398</v>
      </c>
      <c r="W40">
        <v>98.760757520592506</v>
      </c>
      <c r="X40">
        <v>99.228137562753304</v>
      </c>
      <c r="Y40">
        <v>100.19226868983201</v>
      </c>
      <c r="Z40">
        <v>100.90224101540799</v>
      </c>
      <c r="AA40">
        <v>99.797996063561001</v>
      </c>
      <c r="AB40">
        <v>99.812196225385506</v>
      </c>
      <c r="AC40">
        <v>99.949912637040299</v>
      </c>
      <c r="AD40">
        <v>100.337995843126</v>
      </c>
      <c r="AE40">
        <v>100</v>
      </c>
    </row>
    <row r="41" spans="1:31" x14ac:dyDescent="0.3">
      <c r="A41" t="s">
        <v>80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80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80</v>
      </c>
      <c r="B43" t="s">
        <v>282</v>
      </c>
      <c r="C43" t="s">
        <v>200</v>
      </c>
      <c r="D43" t="s">
        <v>283</v>
      </c>
      <c r="E43" t="s">
        <v>201</v>
      </c>
      <c r="F43">
        <v>112.52234510260401</v>
      </c>
      <c r="G43">
        <v>111.97484814121</v>
      </c>
      <c r="H43">
        <v>112.13138228313601</v>
      </c>
      <c r="I43">
        <v>111.701507502865</v>
      </c>
      <c r="J43">
        <v>109.57441125592</v>
      </c>
      <c r="K43">
        <v>108.075696001716</v>
      </c>
      <c r="L43">
        <v>106.428355732664</v>
      </c>
      <c r="M43">
        <v>104.47513948643</v>
      </c>
      <c r="N43">
        <v>102.625814835651</v>
      </c>
      <c r="O43">
        <v>101.223886790865</v>
      </c>
      <c r="P43">
        <v>101.07555604381101</v>
      </c>
      <c r="Q43">
        <v>101.38017395138699</v>
      </c>
      <c r="R43">
        <v>101.30859343036801</v>
      </c>
      <c r="S43">
        <v>101.72649326166101</v>
      </c>
      <c r="T43">
        <v>100.903090843729</v>
      </c>
      <c r="U43">
        <v>99.569680406690296</v>
      </c>
      <c r="V43">
        <v>98.252665384436497</v>
      </c>
      <c r="W43">
        <v>98.760757520592506</v>
      </c>
      <c r="X43">
        <v>99.228137562753304</v>
      </c>
      <c r="Y43">
        <v>100.19226868983201</v>
      </c>
      <c r="Z43">
        <v>100.90224101540799</v>
      </c>
      <c r="AA43">
        <v>99.797996063561001</v>
      </c>
      <c r="AB43">
        <v>99.812196225385506</v>
      </c>
      <c r="AC43">
        <v>99.949912637040399</v>
      </c>
      <c r="AD43">
        <v>100.337995843126</v>
      </c>
      <c r="AE43">
        <v>100</v>
      </c>
    </row>
    <row r="44" spans="1:31" x14ac:dyDescent="0.3">
      <c r="A44" t="s">
        <v>80</v>
      </c>
      <c r="B44" t="s">
        <v>284</v>
      </c>
      <c r="C44" t="s">
        <v>200</v>
      </c>
      <c r="D44" t="s">
        <v>285</v>
      </c>
      <c r="E44" t="s">
        <v>201</v>
      </c>
      <c r="F44">
        <v>112.52234510260401</v>
      </c>
      <c r="G44">
        <v>111.97484814121</v>
      </c>
      <c r="H44">
        <v>112.131382283137</v>
      </c>
      <c r="I44">
        <v>111.701507502865</v>
      </c>
      <c r="J44">
        <v>109.57441125592101</v>
      </c>
      <c r="K44">
        <v>108.075696001716</v>
      </c>
      <c r="L44">
        <v>106.428355732664</v>
      </c>
      <c r="M44">
        <v>104.47513948643</v>
      </c>
      <c r="N44">
        <v>102.625814835651</v>
      </c>
      <c r="O44">
        <v>101.223886790865</v>
      </c>
      <c r="P44">
        <v>101.07555604381101</v>
      </c>
      <c r="Q44">
        <v>101.38017395138699</v>
      </c>
      <c r="R44">
        <v>101.30859343036801</v>
      </c>
      <c r="S44">
        <v>101.72649326166101</v>
      </c>
      <c r="T44">
        <v>100.903090843729</v>
      </c>
      <c r="U44">
        <v>99.569680406690196</v>
      </c>
      <c r="V44">
        <v>98.252665384436398</v>
      </c>
      <c r="W44">
        <v>98.760757520592406</v>
      </c>
      <c r="X44">
        <v>99.228137562753204</v>
      </c>
      <c r="Y44">
        <v>100.19226868983201</v>
      </c>
      <c r="Z44">
        <v>100.90224101540799</v>
      </c>
      <c r="AA44">
        <v>99.797996063561001</v>
      </c>
      <c r="AB44">
        <v>99.812196225385605</v>
      </c>
      <c r="AC44">
        <v>99.949912637040399</v>
      </c>
      <c r="AD44">
        <v>100.337995843126</v>
      </c>
      <c r="AE44">
        <v>100</v>
      </c>
    </row>
    <row r="45" spans="1:31" x14ac:dyDescent="0.3">
      <c r="A45" t="s">
        <v>80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80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80</v>
      </c>
      <c r="B47" t="s">
        <v>290</v>
      </c>
      <c r="C47" t="s">
        <v>200</v>
      </c>
      <c r="D47" t="s">
        <v>291</v>
      </c>
      <c r="E47" t="s">
        <v>201</v>
      </c>
      <c r="F47">
        <v>95.024900906697695</v>
      </c>
      <c r="G47">
        <v>95.816617642212904</v>
      </c>
      <c r="H47">
        <v>96.4248193086393</v>
      </c>
      <c r="I47">
        <v>96.587236389389503</v>
      </c>
      <c r="J47">
        <v>95.229853604617205</v>
      </c>
      <c r="K47">
        <v>94.060168863426995</v>
      </c>
      <c r="L47">
        <v>93.909412484122299</v>
      </c>
      <c r="M47">
        <v>92.612333482744404</v>
      </c>
      <c r="N47">
        <v>93.182248610531502</v>
      </c>
      <c r="O47">
        <v>92.262784123796607</v>
      </c>
      <c r="P47">
        <v>92.258418971110999</v>
      </c>
      <c r="Q47">
        <v>93.195299023077894</v>
      </c>
      <c r="R47">
        <v>93.150050102153102</v>
      </c>
      <c r="S47">
        <v>91.790359861484006</v>
      </c>
      <c r="T47">
        <v>91.938490987792406</v>
      </c>
      <c r="U47">
        <v>94.954500805704797</v>
      </c>
      <c r="V47">
        <v>91.253855768873294</v>
      </c>
      <c r="W47">
        <v>88.618924193026999</v>
      </c>
      <c r="X47">
        <v>90.501930024416296</v>
      </c>
      <c r="Y47">
        <v>93.313050998740493</v>
      </c>
      <c r="Z47">
        <v>96.626238104859894</v>
      </c>
      <c r="AA47">
        <v>97.393194639741694</v>
      </c>
      <c r="AB47">
        <v>99.312914750983396</v>
      </c>
      <c r="AC47">
        <v>100.793275034042</v>
      </c>
      <c r="AD47">
        <v>99.881250054153796</v>
      </c>
      <c r="AE47">
        <v>100</v>
      </c>
    </row>
    <row r="48" spans="1:31" x14ac:dyDescent="0.3">
      <c r="A48" t="s">
        <v>80</v>
      </c>
      <c r="B48" t="s">
        <v>292</v>
      </c>
      <c r="C48" t="s">
        <v>200</v>
      </c>
      <c r="D48" t="s">
        <v>293</v>
      </c>
      <c r="E48" t="s">
        <v>201</v>
      </c>
      <c r="F48">
        <v>106.430998568164</v>
      </c>
      <c r="G48">
        <v>106.44185479828</v>
      </c>
      <c r="H48">
        <v>106.78320465535199</v>
      </c>
      <c r="I48">
        <v>106.55725605453701</v>
      </c>
      <c r="J48">
        <v>104.712214614741</v>
      </c>
      <c r="K48">
        <v>103.333511040014</v>
      </c>
      <c r="L48">
        <v>102.21117351737099</v>
      </c>
      <c r="M48">
        <v>100.487416365805</v>
      </c>
      <c r="N48">
        <v>99.470498842967402</v>
      </c>
      <c r="O48">
        <v>98.218815338504896</v>
      </c>
      <c r="P48">
        <v>98.109805421256198</v>
      </c>
      <c r="Q48">
        <v>98.586305240734603</v>
      </c>
      <c r="R48">
        <v>98.521681645376802</v>
      </c>
      <c r="S48">
        <v>98.423024562580906</v>
      </c>
      <c r="T48">
        <v>97.901857938926597</v>
      </c>
      <c r="U48">
        <v>97.728360901962802</v>
      </c>
      <c r="V48">
        <v>95.835699489155004</v>
      </c>
      <c r="W48">
        <v>95.548545329960604</v>
      </c>
      <c r="X48">
        <v>96.352663789707094</v>
      </c>
      <c r="Y48">
        <v>97.848323194808998</v>
      </c>
      <c r="Z48">
        <v>99.412110000684507</v>
      </c>
      <c r="AA48">
        <v>98.931917188495902</v>
      </c>
      <c r="AB48">
        <v>99.605080649217797</v>
      </c>
      <c r="AC48">
        <v>100.26576905421599</v>
      </c>
      <c r="AD48">
        <v>100.18309454989399</v>
      </c>
      <c r="AE48">
        <v>100</v>
      </c>
    </row>
    <row r="49" spans="1:31" x14ac:dyDescent="0.3">
      <c r="A49" t="s">
        <v>80</v>
      </c>
      <c r="B49" t="s">
        <v>294</v>
      </c>
      <c r="C49" t="s">
        <v>200</v>
      </c>
      <c r="D49" t="s">
        <v>295</v>
      </c>
      <c r="E49" t="s">
        <v>201</v>
      </c>
      <c r="F49">
        <v>112.52234510260401</v>
      </c>
      <c r="G49">
        <v>111.97484814121</v>
      </c>
      <c r="H49">
        <v>112.13138228313601</v>
      </c>
      <c r="I49">
        <v>111.701507502865</v>
      </c>
      <c r="J49">
        <v>109.57441125592</v>
      </c>
      <c r="K49">
        <v>108.075696001716</v>
      </c>
      <c r="L49">
        <v>106.428355732664</v>
      </c>
      <c r="M49">
        <v>104.47513948643</v>
      </c>
      <c r="N49">
        <v>102.625814835651</v>
      </c>
      <c r="O49">
        <v>101.223886790865</v>
      </c>
      <c r="P49">
        <v>101.07555604381101</v>
      </c>
      <c r="Q49">
        <v>101.38017395138699</v>
      </c>
      <c r="R49">
        <v>101.30859343036801</v>
      </c>
      <c r="S49">
        <v>101.72649326166101</v>
      </c>
      <c r="T49">
        <v>100.903090843729</v>
      </c>
      <c r="U49">
        <v>99.569680406690196</v>
      </c>
      <c r="V49">
        <v>98.252665384436398</v>
      </c>
      <c r="W49">
        <v>98.760757520592506</v>
      </c>
      <c r="X49">
        <v>99.228137562753304</v>
      </c>
      <c r="Y49">
        <v>100.19226868983201</v>
      </c>
      <c r="Z49">
        <v>100.90224101540799</v>
      </c>
      <c r="AA49">
        <v>99.797996063561001</v>
      </c>
      <c r="AB49">
        <v>99.812196225385506</v>
      </c>
      <c r="AC49">
        <v>99.949912637040299</v>
      </c>
      <c r="AD49">
        <v>100.337995843126</v>
      </c>
      <c r="AE49">
        <v>100</v>
      </c>
    </row>
    <row r="50" spans="1:31" x14ac:dyDescent="0.3">
      <c r="A50" t="s">
        <v>80</v>
      </c>
      <c r="B50" t="s">
        <v>296</v>
      </c>
      <c r="C50" t="s">
        <v>200</v>
      </c>
      <c r="D50" t="s">
        <v>297</v>
      </c>
      <c r="E50" t="s">
        <v>201</v>
      </c>
      <c r="F50">
        <v>112.52234510260401</v>
      </c>
      <c r="G50">
        <v>111.97484814121</v>
      </c>
      <c r="H50">
        <v>112.131382283137</v>
      </c>
      <c r="I50">
        <v>111.701507502865</v>
      </c>
      <c r="J50">
        <v>109.57441125592101</v>
      </c>
      <c r="K50">
        <v>108.075696001716</v>
      </c>
      <c r="L50">
        <v>106.428355732664</v>
      </c>
      <c r="M50">
        <v>104.47513948643</v>
      </c>
      <c r="N50">
        <v>102.625814835651</v>
      </c>
      <c r="O50">
        <v>101.223886790865</v>
      </c>
      <c r="P50">
        <v>101.07555604381101</v>
      </c>
      <c r="Q50">
        <v>101.38017395138699</v>
      </c>
      <c r="R50">
        <v>101.30859343036801</v>
      </c>
      <c r="S50">
        <v>101.72649326166101</v>
      </c>
      <c r="T50">
        <v>100.903090843729</v>
      </c>
      <c r="U50">
        <v>99.569680406690196</v>
      </c>
      <c r="V50">
        <v>98.252665384436497</v>
      </c>
      <c r="W50">
        <v>98.760757520592506</v>
      </c>
      <c r="X50">
        <v>99.228137562753204</v>
      </c>
      <c r="Y50">
        <v>100.19226868983201</v>
      </c>
      <c r="Z50">
        <v>100.90224101540799</v>
      </c>
      <c r="AA50">
        <v>99.797996063561001</v>
      </c>
      <c r="AB50">
        <v>99.812196225385506</v>
      </c>
      <c r="AC50">
        <v>99.949912637040399</v>
      </c>
      <c r="AD50">
        <v>100.337995843126</v>
      </c>
      <c r="AE50">
        <v>100</v>
      </c>
    </row>
    <row r="51" spans="1:31" x14ac:dyDescent="0.3">
      <c r="A51" t="s">
        <v>80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80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80</v>
      </c>
      <c r="B53" t="s">
        <v>302</v>
      </c>
      <c r="C53" t="s">
        <v>200</v>
      </c>
      <c r="D53" t="s">
        <v>303</v>
      </c>
      <c r="E53" t="s">
        <v>201</v>
      </c>
      <c r="F53">
        <v>112.52234510260401</v>
      </c>
      <c r="G53">
        <v>111.97484814121</v>
      </c>
      <c r="H53">
        <v>112.13138228313601</v>
      </c>
      <c r="I53">
        <v>111.701507502865</v>
      </c>
      <c r="J53">
        <v>109.57441125592</v>
      </c>
      <c r="K53">
        <v>108.075696001716</v>
      </c>
      <c r="L53">
        <v>106.428355732664</v>
      </c>
      <c r="M53">
        <v>104.47513948643</v>
      </c>
      <c r="N53">
        <v>102.625814835651</v>
      </c>
      <c r="O53">
        <v>101.223886790865</v>
      </c>
      <c r="P53">
        <v>101.07555604381101</v>
      </c>
      <c r="Q53">
        <v>101.38017395138699</v>
      </c>
      <c r="R53">
        <v>101.30859343036801</v>
      </c>
      <c r="S53">
        <v>101.72649326166101</v>
      </c>
      <c r="T53">
        <v>100.903090843729</v>
      </c>
      <c r="U53">
        <v>99.569680406690196</v>
      </c>
      <c r="V53">
        <v>98.252665384436398</v>
      </c>
      <c r="W53">
        <v>98.760757520592506</v>
      </c>
      <c r="X53">
        <v>99.228137562753304</v>
      </c>
      <c r="Y53">
        <v>100.19226868983201</v>
      </c>
      <c r="Z53">
        <v>100.90224101540799</v>
      </c>
      <c r="AA53">
        <v>99.797996063561001</v>
      </c>
      <c r="AB53">
        <v>99.812196225385506</v>
      </c>
      <c r="AC53">
        <v>99.949912637040299</v>
      </c>
      <c r="AD53">
        <v>100.337995843126</v>
      </c>
      <c r="AE53">
        <v>100</v>
      </c>
    </row>
    <row r="54" spans="1:31" x14ac:dyDescent="0.3">
      <c r="A54" t="s">
        <v>80</v>
      </c>
      <c r="B54" t="s">
        <v>304</v>
      </c>
      <c r="C54" t="s">
        <v>200</v>
      </c>
      <c r="D54" t="s">
        <v>305</v>
      </c>
      <c r="E54" t="s">
        <v>201</v>
      </c>
      <c r="F54">
        <v>112.52234510260401</v>
      </c>
      <c r="G54">
        <v>111.97484814121</v>
      </c>
      <c r="H54">
        <v>112.13138228313601</v>
      </c>
      <c r="I54">
        <v>111.701507502865</v>
      </c>
      <c r="J54">
        <v>109.57441125592</v>
      </c>
      <c r="K54">
        <v>108.075696001716</v>
      </c>
      <c r="L54">
        <v>106.428355732664</v>
      </c>
      <c r="M54">
        <v>104.47513948643</v>
      </c>
      <c r="N54">
        <v>102.625814835651</v>
      </c>
      <c r="O54">
        <v>101.223886790865</v>
      </c>
      <c r="P54">
        <v>101.07555604381101</v>
      </c>
      <c r="Q54">
        <v>101.38017395138699</v>
      </c>
      <c r="R54">
        <v>101.30859343036801</v>
      </c>
      <c r="S54">
        <v>101.72649326166101</v>
      </c>
      <c r="T54">
        <v>100.90309084372799</v>
      </c>
      <c r="U54">
        <v>99.569680406690196</v>
      </c>
      <c r="V54">
        <v>98.252665384436398</v>
      </c>
      <c r="W54">
        <v>98.760757520592406</v>
      </c>
      <c r="X54">
        <v>99.228137562753304</v>
      </c>
      <c r="Y54">
        <v>100.19226868983201</v>
      </c>
      <c r="Z54">
        <v>100.90224101540799</v>
      </c>
      <c r="AA54">
        <v>99.797996063560902</v>
      </c>
      <c r="AB54">
        <v>99.812196225385506</v>
      </c>
      <c r="AC54">
        <v>99.949912637040299</v>
      </c>
      <c r="AD54">
        <v>100.337995843125</v>
      </c>
      <c r="AE54">
        <v>100</v>
      </c>
    </row>
    <row r="55" spans="1:31" x14ac:dyDescent="0.3">
      <c r="A55" t="s">
        <v>80</v>
      </c>
      <c r="B55" t="s">
        <v>306</v>
      </c>
      <c r="C55" t="s">
        <v>200</v>
      </c>
      <c r="D55" t="s">
        <v>307</v>
      </c>
      <c r="E55" t="s">
        <v>201</v>
      </c>
      <c r="F55">
        <v>112.52234510260401</v>
      </c>
      <c r="G55">
        <v>111.97484814121</v>
      </c>
      <c r="H55">
        <v>112.13138228313601</v>
      </c>
      <c r="I55">
        <v>111.701507502865</v>
      </c>
      <c r="J55">
        <v>109.57441125592</v>
      </c>
      <c r="K55">
        <v>108.075696001716</v>
      </c>
      <c r="L55">
        <v>106.428355732664</v>
      </c>
      <c r="M55">
        <v>104.47513948643</v>
      </c>
      <c r="N55">
        <v>102.625814835651</v>
      </c>
      <c r="O55">
        <v>101.223886790865</v>
      </c>
      <c r="P55">
        <v>101.07555604381101</v>
      </c>
      <c r="Q55">
        <v>101.38017395138699</v>
      </c>
      <c r="R55">
        <v>101.30859343036801</v>
      </c>
      <c r="S55">
        <v>101.72649326166101</v>
      </c>
      <c r="T55">
        <v>100.903090843729</v>
      </c>
      <c r="U55">
        <v>99.569680406690196</v>
      </c>
      <c r="V55">
        <v>98.252665384436497</v>
      </c>
      <c r="W55">
        <v>98.760757520592506</v>
      </c>
      <c r="X55">
        <v>99.228137562753304</v>
      </c>
      <c r="Y55">
        <v>100.19226868983201</v>
      </c>
      <c r="Z55">
        <v>100.90224101540799</v>
      </c>
      <c r="AA55">
        <v>99.797996063561001</v>
      </c>
      <c r="AB55">
        <v>99.812196225385506</v>
      </c>
      <c r="AC55">
        <v>99.949912637040299</v>
      </c>
      <c r="AD55">
        <v>100.337995843125</v>
      </c>
      <c r="AE55">
        <v>100</v>
      </c>
    </row>
    <row r="56" spans="1:31" x14ac:dyDescent="0.3">
      <c r="A56" t="s">
        <v>80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80</v>
      </c>
      <c r="B57" t="s">
        <v>310</v>
      </c>
      <c r="C57" t="s">
        <v>200</v>
      </c>
      <c r="D57" t="s">
        <v>311</v>
      </c>
      <c r="E57" t="s">
        <v>201</v>
      </c>
      <c r="F57">
        <v>111.739962277454</v>
      </c>
      <c r="G57">
        <v>111.267511096351</v>
      </c>
      <c r="H57">
        <v>111.447521035172</v>
      </c>
      <c r="I57">
        <v>111.04286523398</v>
      </c>
      <c r="J57">
        <v>108.95540178736</v>
      </c>
      <c r="K57">
        <v>107.472842307137</v>
      </c>
      <c r="L57">
        <v>105.896621383031</v>
      </c>
      <c r="M57">
        <v>103.97578245199</v>
      </c>
      <c r="N57">
        <v>102.235956828855</v>
      </c>
      <c r="O57">
        <v>100.85277514262501</v>
      </c>
      <c r="P57">
        <v>100.70906061583899</v>
      </c>
      <c r="Q57">
        <v>101.032184055317</v>
      </c>
      <c r="R57">
        <v>100.961341176267</v>
      </c>
      <c r="S57">
        <v>101.328181289394</v>
      </c>
      <c r="T57">
        <v>100.54159702659599</v>
      </c>
      <c r="U57">
        <v>99.360324928886598</v>
      </c>
      <c r="V57">
        <v>97.972442344213306</v>
      </c>
      <c r="W57">
        <v>98.392437059212895</v>
      </c>
      <c r="X57">
        <v>98.8984518700873</v>
      </c>
      <c r="Y57">
        <v>99.926484154923898</v>
      </c>
      <c r="Z57">
        <v>100.73210640439299</v>
      </c>
      <c r="AA57">
        <v>99.699039768417805</v>
      </c>
      <c r="AB57">
        <v>99.788971136415896</v>
      </c>
      <c r="AC57">
        <v>99.986197201352795</v>
      </c>
      <c r="AD57">
        <v>100.31872958293199</v>
      </c>
      <c r="AE57">
        <v>100</v>
      </c>
    </row>
    <row r="58" spans="1:31" x14ac:dyDescent="0.3">
      <c r="A58" t="s">
        <v>80</v>
      </c>
      <c r="B58" t="s">
        <v>312</v>
      </c>
      <c r="C58" t="s">
        <v>200</v>
      </c>
      <c r="D58" t="s">
        <v>313</v>
      </c>
      <c r="E58" t="s">
        <v>201</v>
      </c>
      <c r="F58">
        <v>111.739962277454</v>
      </c>
      <c r="G58">
        <v>111.267511096351</v>
      </c>
      <c r="H58">
        <v>111.447521035172</v>
      </c>
      <c r="I58">
        <v>111.04286523398</v>
      </c>
      <c r="J58">
        <v>108.95540178736</v>
      </c>
      <c r="K58">
        <v>107.472842307137</v>
      </c>
      <c r="L58">
        <v>105.896621383031</v>
      </c>
      <c r="M58">
        <v>103.97578245199</v>
      </c>
      <c r="N58">
        <v>102.235956828855</v>
      </c>
      <c r="O58">
        <v>100.85277514262501</v>
      </c>
      <c r="P58">
        <v>100.70906061583899</v>
      </c>
      <c r="Q58">
        <v>101.032184055317</v>
      </c>
      <c r="R58">
        <v>100.961341176267</v>
      </c>
      <c r="S58">
        <v>101.328181289394</v>
      </c>
      <c r="T58">
        <v>100.54159702659599</v>
      </c>
      <c r="U58">
        <v>99.360324928886598</v>
      </c>
      <c r="V58">
        <v>97.972442344213306</v>
      </c>
      <c r="W58">
        <v>98.392437059212895</v>
      </c>
      <c r="X58">
        <v>98.8984518700873</v>
      </c>
      <c r="Y58">
        <v>99.926484154923898</v>
      </c>
      <c r="Z58">
        <v>100.73210640439299</v>
      </c>
      <c r="AA58">
        <v>99.699039768417805</v>
      </c>
      <c r="AB58">
        <v>99.788971136415896</v>
      </c>
      <c r="AC58">
        <v>99.986197201352795</v>
      </c>
      <c r="AD58">
        <v>100.31872958293199</v>
      </c>
      <c r="AE58">
        <v>100</v>
      </c>
    </row>
    <row r="59" spans="1:31" x14ac:dyDescent="0.3">
      <c r="A59" t="s">
        <v>80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82</v>
      </c>
      <c r="B2" t="s">
        <v>197</v>
      </c>
      <c r="C2" t="s">
        <v>200</v>
      </c>
      <c r="D2" t="s">
        <v>198</v>
      </c>
      <c r="E2" t="s">
        <v>201</v>
      </c>
      <c r="F2">
        <v>88.698604377125093</v>
      </c>
      <c r="G2">
        <v>88.997510212368894</v>
      </c>
      <c r="H2">
        <v>89.8319777080536</v>
      </c>
      <c r="I2">
        <v>88.011314405909999</v>
      </c>
      <c r="J2">
        <v>86.374856190825597</v>
      </c>
      <c r="K2">
        <v>86.509725523715005</v>
      </c>
      <c r="L2">
        <v>85.474058688890906</v>
      </c>
      <c r="M2">
        <v>84.5897324862554</v>
      </c>
      <c r="N2">
        <v>84.646857705041896</v>
      </c>
      <c r="O2">
        <v>85.204175302662904</v>
      </c>
      <c r="P2">
        <v>86.344107641609298</v>
      </c>
      <c r="Q2">
        <v>87.599070316206394</v>
      </c>
      <c r="R2">
        <v>88.934895469625005</v>
      </c>
      <c r="S2">
        <v>91.866225868749893</v>
      </c>
      <c r="T2">
        <v>89.684890439873499</v>
      </c>
      <c r="U2">
        <v>89.160841890456993</v>
      </c>
      <c r="V2">
        <v>91.618706195760893</v>
      </c>
      <c r="W2">
        <v>91.405894319952907</v>
      </c>
      <c r="X2">
        <v>92.679840638824601</v>
      </c>
      <c r="Y2">
        <v>94.917596715692994</v>
      </c>
      <c r="Z2">
        <v>95.663341110729107</v>
      </c>
      <c r="AA2">
        <v>95.163104860523205</v>
      </c>
      <c r="AB2">
        <v>96.529470661339204</v>
      </c>
      <c r="AC2">
        <v>98.056787405044702</v>
      </c>
      <c r="AD2">
        <v>99.718948885653901</v>
      </c>
      <c r="AE2">
        <v>100</v>
      </c>
    </row>
    <row r="3" spans="1:32" x14ac:dyDescent="0.3">
      <c r="A3" t="s">
        <v>82</v>
      </c>
      <c r="B3" t="s">
        <v>202</v>
      </c>
      <c r="C3" t="s">
        <v>200</v>
      </c>
      <c r="D3" t="s">
        <v>203</v>
      </c>
      <c r="E3" t="s">
        <v>201</v>
      </c>
      <c r="F3">
        <v>87.9247285737288</v>
      </c>
      <c r="G3">
        <v>88.200382680217302</v>
      </c>
      <c r="H3">
        <v>89.102285556493101</v>
      </c>
      <c r="I3">
        <v>87.371267807487598</v>
      </c>
      <c r="J3">
        <v>85.742192119756197</v>
      </c>
      <c r="K3">
        <v>85.888579190542899</v>
      </c>
      <c r="L3">
        <v>84.874842122056293</v>
      </c>
      <c r="M3">
        <v>83.887285138760603</v>
      </c>
      <c r="N3">
        <v>83.987386859015103</v>
      </c>
      <c r="O3">
        <v>84.655156921027</v>
      </c>
      <c r="P3">
        <v>85.928415407865899</v>
      </c>
      <c r="Q3">
        <v>87.353766219973494</v>
      </c>
      <c r="R3">
        <v>88.741021443391901</v>
      </c>
      <c r="S3">
        <v>92.299773691121104</v>
      </c>
      <c r="T3">
        <v>90.009464270055702</v>
      </c>
      <c r="U3">
        <v>89.645968945570502</v>
      </c>
      <c r="V3">
        <v>90.718542739586994</v>
      </c>
      <c r="W3">
        <v>90.648792242500903</v>
      </c>
      <c r="X3">
        <v>91.772711926936395</v>
      </c>
      <c r="Y3">
        <v>94.306380308796093</v>
      </c>
      <c r="Z3">
        <v>95.202273941135999</v>
      </c>
      <c r="AA3">
        <v>94.6265533496112</v>
      </c>
      <c r="AB3">
        <v>96.091571869204301</v>
      </c>
      <c r="AC3">
        <v>97.723449503142604</v>
      </c>
      <c r="AD3">
        <v>99.468538321133494</v>
      </c>
      <c r="AE3">
        <v>100</v>
      </c>
    </row>
    <row r="4" spans="1:32" x14ac:dyDescent="0.3">
      <c r="A4" t="s">
        <v>82</v>
      </c>
      <c r="B4" t="s">
        <v>204</v>
      </c>
      <c r="C4" t="s">
        <v>200</v>
      </c>
      <c r="D4" t="s">
        <v>205</v>
      </c>
      <c r="E4" t="s">
        <v>201</v>
      </c>
      <c r="F4">
        <v>87.925813122200907</v>
      </c>
      <c r="G4">
        <v>88.182212238423503</v>
      </c>
      <c r="H4">
        <v>89.1256757420133</v>
      </c>
      <c r="I4">
        <v>87.432687856934606</v>
      </c>
      <c r="J4">
        <v>85.791760268803998</v>
      </c>
      <c r="K4">
        <v>85.981534170785693</v>
      </c>
      <c r="L4">
        <v>84.972621018340504</v>
      </c>
      <c r="M4">
        <v>83.991374619669102</v>
      </c>
      <c r="N4">
        <v>84.080408617195005</v>
      </c>
      <c r="O4">
        <v>84.707829463083499</v>
      </c>
      <c r="P4">
        <v>85.925752534330698</v>
      </c>
      <c r="Q4">
        <v>87.287141770503794</v>
      </c>
      <c r="R4">
        <v>88.658511545096701</v>
      </c>
      <c r="S4">
        <v>92.029068308545007</v>
      </c>
      <c r="T4">
        <v>89.776571663783102</v>
      </c>
      <c r="U4">
        <v>89.361913877841502</v>
      </c>
      <c r="V4">
        <v>90.9563622474315</v>
      </c>
      <c r="W4">
        <v>90.848675658982401</v>
      </c>
      <c r="X4">
        <v>92.0170970094388</v>
      </c>
      <c r="Y4">
        <v>94.4886471418898</v>
      </c>
      <c r="Z4">
        <v>95.335860366552893</v>
      </c>
      <c r="AA4">
        <v>94.788718618869495</v>
      </c>
      <c r="AB4">
        <v>96.218216545618802</v>
      </c>
      <c r="AC4">
        <v>97.815911380311206</v>
      </c>
      <c r="AD4">
        <v>99.538864873559604</v>
      </c>
      <c r="AE4">
        <v>100</v>
      </c>
    </row>
    <row r="5" spans="1:32" x14ac:dyDescent="0.3">
      <c r="A5" t="s">
        <v>82</v>
      </c>
      <c r="B5" t="s">
        <v>206</v>
      </c>
      <c r="C5" t="s">
        <v>200</v>
      </c>
      <c r="D5" t="s">
        <v>207</v>
      </c>
      <c r="E5" t="s">
        <v>201</v>
      </c>
      <c r="F5">
        <v>87.883332826144297</v>
      </c>
      <c r="G5">
        <v>88.148029434241195</v>
      </c>
      <c r="H5">
        <v>89.072950744719805</v>
      </c>
      <c r="I5">
        <v>87.369289201983804</v>
      </c>
      <c r="J5">
        <v>85.729118116235398</v>
      </c>
      <c r="K5">
        <v>85.925400345504798</v>
      </c>
      <c r="L5">
        <v>84.919336029615494</v>
      </c>
      <c r="M5">
        <v>83.931233089993398</v>
      </c>
      <c r="N5">
        <v>84.022656958141496</v>
      </c>
      <c r="O5">
        <v>84.652866759055001</v>
      </c>
      <c r="P5">
        <v>85.869614538613902</v>
      </c>
      <c r="Q5">
        <v>87.239350996636702</v>
      </c>
      <c r="R5">
        <v>88.616688695774897</v>
      </c>
      <c r="S5">
        <v>92.040512409189603</v>
      </c>
      <c r="T5">
        <v>89.781554305477897</v>
      </c>
      <c r="U5">
        <v>89.375333766947705</v>
      </c>
      <c r="V5">
        <v>90.944284799177396</v>
      </c>
      <c r="W5">
        <v>90.848663648036705</v>
      </c>
      <c r="X5">
        <v>92.011426723118802</v>
      </c>
      <c r="Y5">
        <v>94.497828737653094</v>
      </c>
      <c r="Z5">
        <v>95.345002975964107</v>
      </c>
      <c r="AA5">
        <v>94.799552241464895</v>
      </c>
      <c r="AB5">
        <v>96.226899640994205</v>
      </c>
      <c r="AC5">
        <v>97.821673310177204</v>
      </c>
      <c r="AD5">
        <v>99.543995916697199</v>
      </c>
      <c r="AE5">
        <v>100</v>
      </c>
    </row>
    <row r="6" spans="1:32" x14ac:dyDescent="0.3">
      <c r="A6" t="s">
        <v>82</v>
      </c>
      <c r="B6" t="s">
        <v>208</v>
      </c>
      <c r="C6" t="s">
        <v>200</v>
      </c>
      <c r="D6" t="s">
        <v>209</v>
      </c>
      <c r="E6" t="s">
        <v>201</v>
      </c>
      <c r="F6">
        <v>88.392313431459002</v>
      </c>
      <c r="G6">
        <v>88.684339581606807</v>
      </c>
      <c r="H6">
        <v>89.535548469995803</v>
      </c>
      <c r="I6">
        <v>87.736659095352906</v>
      </c>
      <c r="J6">
        <v>86.104422149203799</v>
      </c>
      <c r="K6">
        <v>86.240822376977306</v>
      </c>
      <c r="L6">
        <v>85.209399985441195</v>
      </c>
      <c r="M6">
        <v>84.3207388227748</v>
      </c>
      <c r="N6">
        <v>84.380950816505305</v>
      </c>
      <c r="O6">
        <v>84.950145553472098</v>
      </c>
      <c r="P6">
        <v>86.107986312525895</v>
      </c>
      <c r="Q6">
        <v>87.389565970335198</v>
      </c>
      <c r="R6">
        <v>88.731048049586903</v>
      </c>
      <c r="S6">
        <v>91.757410831870899</v>
      </c>
      <c r="T6">
        <v>89.557959138811796</v>
      </c>
      <c r="U6">
        <v>89.0773895577004</v>
      </c>
      <c r="V6">
        <v>91.067081963837794</v>
      </c>
      <c r="W6">
        <v>90.893344287307599</v>
      </c>
      <c r="X6">
        <v>92.104821558962399</v>
      </c>
      <c r="Y6">
        <v>94.480423454183693</v>
      </c>
      <c r="Z6">
        <v>95.331429716072094</v>
      </c>
      <c r="AA6">
        <v>94.780137525884697</v>
      </c>
      <c r="AB6">
        <v>96.215626077100595</v>
      </c>
      <c r="AC6">
        <v>97.817287056271596</v>
      </c>
      <c r="AD6">
        <v>99.539272169602995</v>
      </c>
      <c r="AE6">
        <v>100</v>
      </c>
    </row>
    <row r="7" spans="1:32" x14ac:dyDescent="0.3">
      <c r="A7" t="s">
        <v>82</v>
      </c>
      <c r="B7" t="s">
        <v>210</v>
      </c>
      <c r="C7" t="s">
        <v>200</v>
      </c>
      <c r="D7" t="s">
        <v>211</v>
      </c>
      <c r="E7" t="s">
        <v>201</v>
      </c>
      <c r="F7">
        <v>87.805844017809704</v>
      </c>
      <c r="G7">
        <v>88.064315582321001</v>
      </c>
      <c r="H7">
        <v>89.000036255869801</v>
      </c>
      <c r="I7">
        <v>87.306958094319796</v>
      </c>
      <c r="J7">
        <v>85.668268622778598</v>
      </c>
      <c r="K7">
        <v>85.860938634081805</v>
      </c>
      <c r="L7">
        <v>84.8545628384921</v>
      </c>
      <c r="M7">
        <v>83.868182133717198</v>
      </c>
      <c r="N7">
        <v>83.957752704631503</v>
      </c>
      <c r="O7">
        <v>84.589612755820198</v>
      </c>
      <c r="P7">
        <v>85.811968173722207</v>
      </c>
      <c r="Q7">
        <v>87.191214397838607</v>
      </c>
      <c r="R7">
        <v>88.570155339749505</v>
      </c>
      <c r="S7">
        <v>92.021070641470999</v>
      </c>
      <c r="T7">
        <v>89.763000752739799</v>
      </c>
      <c r="U7">
        <v>89.3528347138285</v>
      </c>
      <c r="V7">
        <v>90.898317579148397</v>
      </c>
      <c r="W7">
        <v>90.799745457640896</v>
      </c>
      <c r="X7">
        <v>91.957864962126294</v>
      </c>
      <c r="Y7">
        <v>94.446717393420101</v>
      </c>
      <c r="Z7">
        <v>95.304285867387904</v>
      </c>
      <c r="AA7">
        <v>94.752241082171693</v>
      </c>
      <c r="AB7">
        <v>96.188487335337499</v>
      </c>
      <c r="AC7">
        <v>97.794319106612093</v>
      </c>
      <c r="AD7">
        <v>99.5235587608435</v>
      </c>
      <c r="AE7">
        <v>100</v>
      </c>
    </row>
    <row r="8" spans="1:32" x14ac:dyDescent="0.3">
      <c r="A8" t="s">
        <v>82</v>
      </c>
      <c r="B8" t="s">
        <v>212</v>
      </c>
      <c r="C8" t="s">
        <v>200</v>
      </c>
      <c r="D8" t="s">
        <v>213</v>
      </c>
      <c r="E8" t="s">
        <v>201</v>
      </c>
      <c r="F8">
        <v>87.650276321477605</v>
      </c>
      <c r="G8">
        <v>87.875445927220994</v>
      </c>
      <c r="H8">
        <v>88.915427311557195</v>
      </c>
      <c r="I8">
        <v>87.325261082979793</v>
      </c>
      <c r="J8">
        <v>85.675102309449301</v>
      </c>
      <c r="K8">
        <v>85.890860755719899</v>
      </c>
      <c r="L8">
        <v>84.891023207298105</v>
      </c>
      <c r="M8">
        <v>83.877529717596204</v>
      </c>
      <c r="N8">
        <v>83.974392911102797</v>
      </c>
      <c r="O8">
        <v>84.613839727327502</v>
      </c>
      <c r="P8">
        <v>85.835039104292207</v>
      </c>
      <c r="Q8">
        <v>87.193315178905095</v>
      </c>
      <c r="R8">
        <v>88.560037850215096</v>
      </c>
      <c r="S8">
        <v>91.877502452910093</v>
      </c>
      <c r="T8">
        <v>89.6391655329559</v>
      </c>
      <c r="U8">
        <v>89.207949966215295</v>
      </c>
      <c r="V8">
        <v>91.004030240490906</v>
      </c>
      <c r="W8">
        <v>90.883183612420694</v>
      </c>
      <c r="X8">
        <v>92.062467014912301</v>
      </c>
      <c r="Y8">
        <v>94.522121147590497</v>
      </c>
      <c r="Z8">
        <v>95.365594619932807</v>
      </c>
      <c r="AA8">
        <v>94.821725572354794</v>
      </c>
      <c r="AB8">
        <v>96.246513111282894</v>
      </c>
      <c r="AC8">
        <v>97.836755279605597</v>
      </c>
      <c r="AD8">
        <v>99.555496226675203</v>
      </c>
      <c r="AE8">
        <v>100</v>
      </c>
    </row>
    <row r="9" spans="1:32" x14ac:dyDescent="0.3">
      <c r="A9" t="s">
        <v>82</v>
      </c>
      <c r="B9" t="s">
        <v>214</v>
      </c>
      <c r="C9" t="s">
        <v>200</v>
      </c>
      <c r="D9" t="s">
        <v>215</v>
      </c>
      <c r="E9" t="s">
        <v>201</v>
      </c>
      <c r="F9">
        <v>87.460994077549302</v>
      </c>
      <c r="G9">
        <v>87.7016808256231</v>
      </c>
      <c r="H9">
        <v>88.6783746225736</v>
      </c>
      <c r="I9">
        <v>87.023014642464602</v>
      </c>
      <c r="J9">
        <v>85.383075811219896</v>
      </c>
      <c r="K9">
        <v>85.592351155925996</v>
      </c>
      <c r="L9">
        <v>84.596153104383802</v>
      </c>
      <c r="M9">
        <v>83.578830336999602</v>
      </c>
      <c r="N9">
        <v>83.682572949295306</v>
      </c>
      <c r="O9">
        <v>84.336731140734898</v>
      </c>
      <c r="P9">
        <v>85.583228889573505</v>
      </c>
      <c r="Q9">
        <v>86.985433831337303</v>
      </c>
      <c r="R9">
        <v>88.370459845787295</v>
      </c>
      <c r="S9">
        <v>91.925196022277603</v>
      </c>
      <c r="T9">
        <v>89.650519048165805</v>
      </c>
      <c r="U9">
        <v>89.268192135648704</v>
      </c>
      <c r="V9">
        <v>90.672832746136507</v>
      </c>
      <c r="W9">
        <v>90.610236353578401</v>
      </c>
      <c r="X9">
        <v>91.735490177210096</v>
      </c>
      <c r="Y9">
        <v>94.3050908684924</v>
      </c>
      <c r="Z9">
        <v>95.195142724540602</v>
      </c>
      <c r="AA9">
        <v>94.627310528468399</v>
      </c>
      <c r="AB9">
        <v>96.085889149243101</v>
      </c>
      <c r="AC9">
        <v>97.716767702043796</v>
      </c>
      <c r="AD9">
        <v>99.465529538890493</v>
      </c>
      <c r="AE9">
        <v>100</v>
      </c>
    </row>
    <row r="10" spans="1:32" x14ac:dyDescent="0.3">
      <c r="A10" t="s">
        <v>82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82</v>
      </c>
      <c r="B11" t="s">
        <v>218</v>
      </c>
      <c r="C11" t="s">
        <v>200</v>
      </c>
      <c r="D11" t="s">
        <v>219</v>
      </c>
      <c r="E11" t="s">
        <v>201</v>
      </c>
      <c r="F11">
        <v>87.598183775746605</v>
      </c>
      <c r="G11">
        <v>87.846063440033205</v>
      </c>
      <c r="H11">
        <v>88.797770490455207</v>
      </c>
      <c r="I11">
        <v>87.108949296810906</v>
      </c>
      <c r="J11">
        <v>85.473716203615695</v>
      </c>
      <c r="K11">
        <v>85.660140021765301</v>
      </c>
      <c r="L11">
        <v>84.656439857285207</v>
      </c>
      <c r="M11">
        <v>83.662797918772</v>
      </c>
      <c r="N11">
        <v>83.760130458298704</v>
      </c>
      <c r="O11">
        <v>84.4066986366295</v>
      </c>
      <c r="P11">
        <v>85.646976062239503</v>
      </c>
      <c r="Q11">
        <v>87.044107915916697</v>
      </c>
      <c r="R11">
        <v>88.426456953660804</v>
      </c>
      <c r="S11">
        <v>91.911801682842494</v>
      </c>
      <c r="T11">
        <v>89.649197568940806</v>
      </c>
      <c r="U11">
        <v>89.251989420861804</v>
      </c>
      <c r="V11">
        <v>90.787366320785097</v>
      </c>
      <c r="W11">
        <v>90.705039360243006</v>
      </c>
      <c r="X11">
        <v>91.8491128496388</v>
      </c>
      <c r="Y11">
        <v>94.379120153755693</v>
      </c>
      <c r="Z11">
        <v>95.251882378917301</v>
      </c>
      <c r="AA11">
        <v>94.692487165581696</v>
      </c>
      <c r="AB11">
        <v>96.138963694182195</v>
      </c>
      <c r="AC11">
        <v>97.755323852957602</v>
      </c>
      <c r="AD11">
        <v>99.494084729831599</v>
      </c>
      <c r="AE11">
        <v>100</v>
      </c>
    </row>
    <row r="12" spans="1:32" x14ac:dyDescent="0.3">
      <c r="A12" t="s">
        <v>82</v>
      </c>
      <c r="B12" t="s">
        <v>220</v>
      </c>
      <c r="C12" t="s">
        <v>200</v>
      </c>
      <c r="D12" t="s">
        <v>221</v>
      </c>
      <c r="E12" t="s">
        <v>201</v>
      </c>
      <c r="F12">
        <v>88.211116854361407</v>
      </c>
      <c r="G12">
        <v>88.485313815622604</v>
      </c>
      <c r="H12">
        <v>89.388466797397101</v>
      </c>
      <c r="I12">
        <v>87.647486938171099</v>
      </c>
      <c r="J12">
        <v>86.008175528537194</v>
      </c>
      <c r="K12">
        <v>86.182272047529295</v>
      </c>
      <c r="L12">
        <v>85.164431340897195</v>
      </c>
      <c r="M12">
        <v>84.219218526851193</v>
      </c>
      <c r="N12">
        <v>84.296959326222606</v>
      </c>
      <c r="O12">
        <v>84.910456968767704</v>
      </c>
      <c r="P12">
        <v>86.110775821668895</v>
      </c>
      <c r="Q12">
        <v>87.442619128871797</v>
      </c>
      <c r="R12">
        <v>88.804418864234606</v>
      </c>
      <c r="S12">
        <v>92.101298943252004</v>
      </c>
      <c r="T12">
        <v>89.860230462632302</v>
      </c>
      <c r="U12">
        <v>89.412093449716295</v>
      </c>
      <c r="V12">
        <v>91.143750068004294</v>
      </c>
      <c r="W12">
        <v>90.999241109382893</v>
      </c>
      <c r="X12">
        <v>92.207290405626495</v>
      </c>
      <c r="Y12">
        <v>94.6144388355182</v>
      </c>
      <c r="Z12">
        <v>95.435031799634302</v>
      </c>
      <c r="AA12">
        <v>94.902575809991404</v>
      </c>
      <c r="AB12">
        <v>96.317570305042295</v>
      </c>
      <c r="AC12">
        <v>97.898017427023007</v>
      </c>
      <c r="AD12">
        <v>99.599802935854399</v>
      </c>
      <c r="AE12">
        <v>100</v>
      </c>
    </row>
    <row r="13" spans="1:32" x14ac:dyDescent="0.3">
      <c r="A13" t="s">
        <v>82</v>
      </c>
      <c r="B13" t="s">
        <v>222</v>
      </c>
      <c r="C13" t="s">
        <v>200</v>
      </c>
      <c r="D13" t="s">
        <v>223</v>
      </c>
      <c r="E13" t="s">
        <v>201</v>
      </c>
      <c r="F13">
        <v>87.899347221355001</v>
      </c>
      <c r="G13">
        <v>88.149042078912402</v>
      </c>
      <c r="H13">
        <v>89.115760105511796</v>
      </c>
      <c r="I13">
        <v>87.459006564766895</v>
      </c>
      <c r="J13">
        <v>85.813385659399103</v>
      </c>
      <c r="K13">
        <v>86.017307607708403</v>
      </c>
      <c r="L13">
        <v>85.013011920403301</v>
      </c>
      <c r="M13">
        <v>84.015068263787697</v>
      </c>
      <c r="N13">
        <v>84.108497116558695</v>
      </c>
      <c r="O13">
        <v>84.7387680854671</v>
      </c>
      <c r="P13">
        <v>85.956163413891403</v>
      </c>
      <c r="Q13">
        <v>87.315832314191496</v>
      </c>
      <c r="R13">
        <v>88.686721522992599</v>
      </c>
      <c r="S13">
        <v>92.051312879327895</v>
      </c>
      <c r="T13">
        <v>89.796631680609707</v>
      </c>
      <c r="U13">
        <v>89.386309787591998</v>
      </c>
      <c r="V13">
        <v>90.968199677158495</v>
      </c>
      <c r="W13">
        <v>90.857694895535104</v>
      </c>
      <c r="X13">
        <v>92.026729360638996</v>
      </c>
      <c r="Y13">
        <v>94.488495473844594</v>
      </c>
      <c r="Z13">
        <v>95.332906727391006</v>
      </c>
      <c r="AA13">
        <v>94.784690374674398</v>
      </c>
      <c r="AB13">
        <v>96.214980835268193</v>
      </c>
      <c r="AC13">
        <v>97.811745204762204</v>
      </c>
      <c r="AD13">
        <v>99.533148026314706</v>
      </c>
      <c r="AE13">
        <v>100</v>
      </c>
    </row>
    <row r="14" spans="1:32" x14ac:dyDescent="0.3">
      <c r="A14" t="s">
        <v>82</v>
      </c>
      <c r="B14" t="s">
        <v>224</v>
      </c>
      <c r="C14" t="s">
        <v>200</v>
      </c>
      <c r="D14" t="s">
        <v>225</v>
      </c>
      <c r="E14" t="s">
        <v>201</v>
      </c>
      <c r="F14">
        <v>88.195348950926501</v>
      </c>
      <c r="G14">
        <v>88.462668889517502</v>
      </c>
      <c r="H14">
        <v>89.379421509126004</v>
      </c>
      <c r="I14">
        <v>87.649212165957707</v>
      </c>
      <c r="J14">
        <v>86.010005736550994</v>
      </c>
      <c r="K14">
        <v>86.182489647451206</v>
      </c>
      <c r="L14">
        <v>85.163972195784396</v>
      </c>
      <c r="M14">
        <v>84.219600044796195</v>
      </c>
      <c r="N14">
        <v>84.296051607430996</v>
      </c>
      <c r="O14">
        <v>84.900785225218101</v>
      </c>
      <c r="P14">
        <v>86.093684430313601</v>
      </c>
      <c r="Q14">
        <v>87.424017641656206</v>
      </c>
      <c r="R14">
        <v>88.783959256851205</v>
      </c>
      <c r="S14">
        <v>92.022968365143996</v>
      </c>
      <c r="T14">
        <v>89.788786747381707</v>
      </c>
      <c r="U14">
        <v>89.355044256208004</v>
      </c>
      <c r="V14">
        <v>91.014128666092105</v>
      </c>
      <c r="W14">
        <v>90.888552408091201</v>
      </c>
      <c r="X14">
        <v>92.067940599762906</v>
      </c>
      <c r="Y14">
        <v>94.511083285116399</v>
      </c>
      <c r="Z14">
        <v>95.358346572194904</v>
      </c>
      <c r="AA14">
        <v>94.809333019066003</v>
      </c>
      <c r="AB14">
        <v>96.238753949667398</v>
      </c>
      <c r="AC14">
        <v>97.836873028820705</v>
      </c>
      <c r="AD14">
        <v>99.556552035391206</v>
      </c>
      <c r="AE14">
        <v>100</v>
      </c>
    </row>
    <row r="15" spans="1:32" x14ac:dyDescent="0.3">
      <c r="A15" t="s">
        <v>82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82</v>
      </c>
      <c r="B16" t="s">
        <v>228</v>
      </c>
      <c r="C16" t="s">
        <v>200</v>
      </c>
      <c r="D16" t="s">
        <v>229</v>
      </c>
      <c r="E16" t="s">
        <v>201</v>
      </c>
      <c r="F16">
        <v>88.135971524352698</v>
      </c>
      <c r="G16">
        <v>88.401136988507005</v>
      </c>
      <c r="H16">
        <v>89.322006602955796</v>
      </c>
      <c r="I16">
        <v>87.598725841653106</v>
      </c>
      <c r="J16">
        <v>85.9602218577391</v>
      </c>
      <c r="K16">
        <v>86.133338910512094</v>
      </c>
      <c r="L16">
        <v>85.115756333488605</v>
      </c>
      <c r="M16">
        <v>84.168824283644994</v>
      </c>
      <c r="N16">
        <v>84.246596051767298</v>
      </c>
      <c r="O16">
        <v>84.854080832606201</v>
      </c>
      <c r="P16">
        <v>86.048983859499899</v>
      </c>
      <c r="Q16">
        <v>87.378392379297495</v>
      </c>
      <c r="R16">
        <v>88.737887831261204</v>
      </c>
      <c r="S16">
        <v>91.977720803612996</v>
      </c>
      <c r="T16">
        <v>89.743171503573294</v>
      </c>
      <c r="U16">
        <v>89.311553459857706</v>
      </c>
      <c r="V16">
        <v>90.935373891713795</v>
      </c>
      <c r="W16">
        <v>90.815467847701797</v>
      </c>
      <c r="X16">
        <v>91.985199760745104</v>
      </c>
      <c r="Y16">
        <v>94.451052076188603</v>
      </c>
      <c r="Z16">
        <v>95.309968193878703</v>
      </c>
      <c r="AA16">
        <v>94.755922038987407</v>
      </c>
      <c r="AB16">
        <v>96.192927907292201</v>
      </c>
      <c r="AC16">
        <v>97.798498284314505</v>
      </c>
      <c r="AD16">
        <v>99.5255696904959</v>
      </c>
      <c r="AE16">
        <v>100</v>
      </c>
    </row>
    <row r="17" spans="1:31" x14ac:dyDescent="0.3">
      <c r="A17" t="s">
        <v>82</v>
      </c>
      <c r="B17" t="s">
        <v>230</v>
      </c>
      <c r="C17" t="s">
        <v>200</v>
      </c>
      <c r="D17" t="s">
        <v>231</v>
      </c>
      <c r="E17" t="s">
        <v>201</v>
      </c>
      <c r="F17">
        <v>88.187120780230998</v>
      </c>
      <c r="G17">
        <v>88.458825328130501</v>
      </c>
      <c r="H17">
        <v>89.360603322442003</v>
      </c>
      <c r="I17">
        <v>87.616356785148497</v>
      </c>
      <c r="J17">
        <v>85.977867019294493</v>
      </c>
      <c r="K17">
        <v>86.147626294217901</v>
      </c>
      <c r="L17">
        <v>85.129038000535601</v>
      </c>
      <c r="M17">
        <v>84.187534814874397</v>
      </c>
      <c r="N17">
        <v>84.264073863328704</v>
      </c>
      <c r="O17">
        <v>84.866400186319595</v>
      </c>
      <c r="P17">
        <v>86.055590260305607</v>
      </c>
      <c r="Q17">
        <v>87.379836205203603</v>
      </c>
      <c r="R17">
        <v>88.739114888547704</v>
      </c>
      <c r="S17">
        <v>91.962759634474807</v>
      </c>
      <c r="T17">
        <v>89.732914997871106</v>
      </c>
      <c r="U17">
        <v>89.2901222988623</v>
      </c>
      <c r="V17">
        <v>91.061009050228705</v>
      </c>
      <c r="W17">
        <v>90.926058559874605</v>
      </c>
      <c r="X17">
        <v>92.116982452668694</v>
      </c>
      <c r="Y17">
        <v>94.540275722930502</v>
      </c>
      <c r="Z17">
        <v>95.371910861471804</v>
      </c>
      <c r="AA17">
        <v>94.832937959572007</v>
      </c>
      <c r="AB17">
        <v>96.252107876068195</v>
      </c>
      <c r="AC17">
        <v>97.839726555790605</v>
      </c>
      <c r="AD17">
        <v>99.554459627001606</v>
      </c>
      <c r="AE17">
        <v>100</v>
      </c>
    </row>
    <row r="18" spans="1:31" x14ac:dyDescent="0.3">
      <c r="A18" t="s">
        <v>82</v>
      </c>
      <c r="B18" t="s">
        <v>232</v>
      </c>
      <c r="C18" t="s">
        <v>200</v>
      </c>
      <c r="D18" t="s">
        <v>233</v>
      </c>
      <c r="E18" t="s">
        <v>201</v>
      </c>
      <c r="F18">
        <v>87.960801134313101</v>
      </c>
      <c r="G18">
        <v>88.2174078904455</v>
      </c>
      <c r="H18">
        <v>89.166938742216402</v>
      </c>
      <c r="I18">
        <v>87.480600261841005</v>
      </c>
      <c r="J18">
        <v>85.839362125753098</v>
      </c>
      <c r="K18">
        <v>86.031027797308994</v>
      </c>
      <c r="L18">
        <v>85.022535120008101</v>
      </c>
      <c r="M18">
        <v>84.032816242134999</v>
      </c>
      <c r="N18">
        <v>84.126608812860596</v>
      </c>
      <c r="O18">
        <v>84.770090269126399</v>
      </c>
      <c r="P18">
        <v>86.010646819131793</v>
      </c>
      <c r="Q18">
        <v>87.394337737593105</v>
      </c>
      <c r="R18">
        <v>88.771137531033403</v>
      </c>
      <c r="S18">
        <v>92.176031223368796</v>
      </c>
      <c r="T18">
        <v>89.917197857387507</v>
      </c>
      <c r="U18">
        <v>89.503856995460495</v>
      </c>
      <c r="V18">
        <v>91.127810955392107</v>
      </c>
      <c r="W18">
        <v>91.001655117404198</v>
      </c>
      <c r="X18">
        <v>92.193227907504706</v>
      </c>
      <c r="Y18">
        <v>94.607150474384696</v>
      </c>
      <c r="Z18">
        <v>95.428559849214594</v>
      </c>
      <c r="AA18">
        <v>94.894880724852698</v>
      </c>
      <c r="AB18">
        <v>96.305871461116098</v>
      </c>
      <c r="AC18">
        <v>97.883447553786894</v>
      </c>
      <c r="AD18">
        <v>99.5898373932949</v>
      </c>
      <c r="AE18">
        <v>100</v>
      </c>
    </row>
    <row r="19" spans="1:31" x14ac:dyDescent="0.3">
      <c r="A19" t="s">
        <v>82</v>
      </c>
      <c r="B19" t="s">
        <v>234</v>
      </c>
      <c r="C19" t="s">
        <v>200</v>
      </c>
      <c r="D19" t="s">
        <v>235</v>
      </c>
      <c r="E19" t="s">
        <v>201</v>
      </c>
      <c r="F19">
        <v>88.245331552766302</v>
      </c>
      <c r="G19">
        <v>88.523871481031904</v>
      </c>
      <c r="H19">
        <v>89.412794809794505</v>
      </c>
      <c r="I19">
        <v>87.658774435116001</v>
      </c>
      <c r="J19">
        <v>86.0218191812355</v>
      </c>
      <c r="K19">
        <v>86.182584525371297</v>
      </c>
      <c r="L19">
        <v>85.1605249622949</v>
      </c>
      <c r="M19">
        <v>84.232245166311301</v>
      </c>
      <c r="N19">
        <v>84.304328085727903</v>
      </c>
      <c r="O19">
        <v>84.895677770602305</v>
      </c>
      <c r="P19">
        <v>86.072209932060801</v>
      </c>
      <c r="Q19">
        <v>87.385384070847707</v>
      </c>
      <c r="R19">
        <v>88.740372198708698</v>
      </c>
      <c r="S19">
        <v>91.925397145632104</v>
      </c>
      <c r="T19">
        <v>89.700856833577703</v>
      </c>
      <c r="U19">
        <v>89.255603108175194</v>
      </c>
      <c r="V19">
        <v>90.881558578402505</v>
      </c>
      <c r="W19">
        <v>90.763674812485704</v>
      </c>
      <c r="X19">
        <v>91.9316474168577</v>
      </c>
      <c r="Y19">
        <v>94.3962415090066</v>
      </c>
      <c r="Z19">
        <v>95.258733502599299</v>
      </c>
      <c r="AA19">
        <v>94.700797413683802</v>
      </c>
      <c r="AB19">
        <v>96.144615425021996</v>
      </c>
      <c r="AC19">
        <v>97.759464662518795</v>
      </c>
      <c r="AD19">
        <v>99.495353667724999</v>
      </c>
      <c r="AE19">
        <v>100</v>
      </c>
    </row>
    <row r="20" spans="1:31" x14ac:dyDescent="0.3">
      <c r="A20" t="s">
        <v>82</v>
      </c>
      <c r="B20" t="s">
        <v>236</v>
      </c>
      <c r="C20" t="s">
        <v>200</v>
      </c>
      <c r="D20" t="s">
        <v>237</v>
      </c>
      <c r="E20" t="s">
        <v>201</v>
      </c>
      <c r="F20">
        <v>86.614896664811297</v>
      </c>
      <c r="G20">
        <v>86.827604428659697</v>
      </c>
      <c r="H20">
        <v>87.877070892889094</v>
      </c>
      <c r="I20">
        <v>86.325778948871104</v>
      </c>
      <c r="J20">
        <v>84.683208829270498</v>
      </c>
      <c r="K20">
        <v>84.934906428099595</v>
      </c>
      <c r="L20">
        <v>83.965050747881804</v>
      </c>
      <c r="M20">
        <v>82.850882487437005</v>
      </c>
      <c r="N20">
        <v>82.988797039225702</v>
      </c>
      <c r="O20">
        <v>83.689555584468707</v>
      </c>
      <c r="P20">
        <v>84.983098767431102</v>
      </c>
      <c r="Q20">
        <v>86.467618865223102</v>
      </c>
      <c r="R20">
        <v>87.888866209095099</v>
      </c>
      <c r="S20">
        <v>91.904419927801996</v>
      </c>
      <c r="T20">
        <v>89.567096436049198</v>
      </c>
      <c r="U20">
        <v>89.266515622842107</v>
      </c>
      <c r="V20">
        <v>90.069960938500301</v>
      </c>
      <c r="W20">
        <v>90.121727852004298</v>
      </c>
      <c r="X20">
        <v>91.151389448732999</v>
      </c>
      <c r="Y20">
        <v>93.903090251195394</v>
      </c>
      <c r="Z20">
        <v>94.871711198960497</v>
      </c>
      <c r="AA20">
        <v>94.259849182000394</v>
      </c>
      <c r="AB20">
        <v>95.783254995417394</v>
      </c>
      <c r="AC20">
        <v>97.490854646780207</v>
      </c>
      <c r="AD20">
        <v>99.295885476984594</v>
      </c>
      <c r="AE20">
        <v>100</v>
      </c>
    </row>
    <row r="21" spans="1:31" x14ac:dyDescent="0.3">
      <c r="A21" t="s">
        <v>82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82</v>
      </c>
      <c r="B22" t="s">
        <v>240</v>
      </c>
      <c r="C22" t="s">
        <v>200</v>
      </c>
      <c r="D22" t="s">
        <v>241</v>
      </c>
      <c r="E22" t="s">
        <v>201</v>
      </c>
      <c r="F22">
        <v>86.596020526727102</v>
      </c>
      <c r="G22">
        <v>86.8043092487883</v>
      </c>
      <c r="H22">
        <v>87.865615157522001</v>
      </c>
      <c r="I22">
        <v>86.326442943295405</v>
      </c>
      <c r="J22">
        <v>84.682565309951997</v>
      </c>
      <c r="K22">
        <v>84.936806931361602</v>
      </c>
      <c r="L22">
        <v>83.968017153551401</v>
      </c>
      <c r="M22">
        <v>82.847551407800594</v>
      </c>
      <c r="N22">
        <v>82.988521059923698</v>
      </c>
      <c r="O22">
        <v>83.693542583932697</v>
      </c>
      <c r="P22">
        <v>84.992588979131696</v>
      </c>
      <c r="Q22">
        <v>86.481977002316398</v>
      </c>
      <c r="R22">
        <v>87.905003342705299</v>
      </c>
      <c r="S22">
        <v>91.9373548005413</v>
      </c>
      <c r="T22">
        <v>89.598440157070897</v>
      </c>
      <c r="U22">
        <v>89.296540203420605</v>
      </c>
      <c r="V22">
        <v>90.128434607475</v>
      </c>
      <c r="W22">
        <v>90.175381017449197</v>
      </c>
      <c r="X22">
        <v>91.211428400866595</v>
      </c>
      <c r="Y22">
        <v>93.949132264334807</v>
      </c>
      <c r="Z22">
        <v>94.910892612642499</v>
      </c>
      <c r="AA22">
        <v>94.303402569201694</v>
      </c>
      <c r="AB22">
        <v>95.820246298815206</v>
      </c>
      <c r="AC22">
        <v>97.518835245730401</v>
      </c>
      <c r="AD22">
        <v>99.317056569686898</v>
      </c>
      <c r="AE22">
        <v>100</v>
      </c>
    </row>
    <row r="23" spans="1:31" x14ac:dyDescent="0.3">
      <c r="A23" t="s">
        <v>82</v>
      </c>
      <c r="B23" t="s">
        <v>242</v>
      </c>
      <c r="C23" t="s">
        <v>200</v>
      </c>
      <c r="D23" t="s">
        <v>243</v>
      </c>
      <c r="E23" t="s">
        <v>201</v>
      </c>
      <c r="F23">
        <v>88.503461787994894</v>
      </c>
      <c r="G23">
        <v>88.790853812993205</v>
      </c>
      <c r="H23">
        <v>89.665914596189495</v>
      </c>
      <c r="I23">
        <v>87.892691740303107</v>
      </c>
      <c r="J23">
        <v>86.256252316328897</v>
      </c>
      <c r="K23">
        <v>86.397008355322896</v>
      </c>
      <c r="L23">
        <v>85.365478293477395</v>
      </c>
      <c r="M23">
        <v>84.463446899676697</v>
      </c>
      <c r="N23">
        <v>84.527986550151496</v>
      </c>
      <c r="O23">
        <v>85.113213543192799</v>
      </c>
      <c r="P23">
        <v>86.293721417447003</v>
      </c>
      <c r="Q23">
        <v>87.588615608545794</v>
      </c>
      <c r="R23">
        <v>88.933020780020499</v>
      </c>
      <c r="S23">
        <v>91.964943694744406</v>
      </c>
      <c r="T23">
        <v>89.763698838864102</v>
      </c>
      <c r="U23">
        <v>89.272865255540196</v>
      </c>
      <c r="V23">
        <v>91.358511198353895</v>
      </c>
      <c r="W23">
        <v>91.171959506155602</v>
      </c>
      <c r="X23">
        <v>92.407708900576097</v>
      </c>
      <c r="Y23">
        <v>94.724654743448397</v>
      </c>
      <c r="Z23">
        <v>95.521605544143398</v>
      </c>
      <c r="AA23">
        <v>94.996681558988499</v>
      </c>
      <c r="AB23">
        <v>96.393953635705202</v>
      </c>
      <c r="AC23">
        <v>97.953107108509798</v>
      </c>
      <c r="AD23">
        <v>99.640690245635795</v>
      </c>
      <c r="AE23">
        <v>100</v>
      </c>
    </row>
    <row r="24" spans="1:31" x14ac:dyDescent="0.3">
      <c r="A24" t="s">
        <v>82</v>
      </c>
      <c r="B24" t="s">
        <v>244</v>
      </c>
      <c r="C24" t="s">
        <v>200</v>
      </c>
      <c r="D24" t="s">
        <v>245</v>
      </c>
      <c r="E24" t="s">
        <v>201</v>
      </c>
      <c r="F24">
        <v>88.636732064793406</v>
      </c>
      <c r="G24">
        <v>88.928658606255993</v>
      </c>
      <c r="H24">
        <v>89.786062505791605</v>
      </c>
      <c r="I24">
        <v>87.989111231777301</v>
      </c>
      <c r="J24">
        <v>86.351393904739197</v>
      </c>
      <c r="K24">
        <v>86.493412909417998</v>
      </c>
      <c r="L24">
        <v>85.460173924964195</v>
      </c>
      <c r="M24">
        <v>84.565799386519501</v>
      </c>
      <c r="N24">
        <v>84.625954421471604</v>
      </c>
      <c r="O24">
        <v>85.1915295977619</v>
      </c>
      <c r="P24">
        <v>86.340214743967607</v>
      </c>
      <c r="Q24">
        <v>87.605950963030196</v>
      </c>
      <c r="R24">
        <v>88.945278733341198</v>
      </c>
      <c r="S24">
        <v>91.916173065743706</v>
      </c>
      <c r="T24">
        <v>89.727228724656399</v>
      </c>
      <c r="U24">
        <v>89.215222690456699</v>
      </c>
      <c r="V24">
        <v>91.548555635095795</v>
      </c>
      <c r="W24">
        <v>91.345790771214993</v>
      </c>
      <c r="X24">
        <v>92.608122868813297</v>
      </c>
      <c r="Y24">
        <v>94.870270580051397</v>
      </c>
      <c r="Z24">
        <v>95.628751882366501</v>
      </c>
      <c r="AA24">
        <v>95.122842435676006</v>
      </c>
      <c r="AB24">
        <v>96.496510921920205</v>
      </c>
      <c r="AC24">
        <v>98.031206296128701</v>
      </c>
      <c r="AD24">
        <v>99.699827694538001</v>
      </c>
      <c r="AE24">
        <v>100</v>
      </c>
    </row>
    <row r="25" spans="1:31" x14ac:dyDescent="0.3">
      <c r="A25" t="s">
        <v>82</v>
      </c>
      <c r="B25" t="s">
        <v>246</v>
      </c>
      <c r="C25" t="s">
        <v>200</v>
      </c>
      <c r="D25" t="s">
        <v>247</v>
      </c>
      <c r="E25" t="s">
        <v>201</v>
      </c>
      <c r="F25">
        <v>88.797349261265197</v>
      </c>
      <c r="G25">
        <v>89.077506035137205</v>
      </c>
      <c r="H25">
        <v>89.979149262187804</v>
      </c>
      <c r="I25">
        <v>88.219639243260303</v>
      </c>
      <c r="J25">
        <v>86.575477383670503</v>
      </c>
      <c r="K25">
        <v>86.725121551739306</v>
      </c>
      <c r="L25">
        <v>85.690667242228798</v>
      </c>
      <c r="M25">
        <v>84.792027839677004</v>
      </c>
      <c r="N25">
        <v>84.853079533462093</v>
      </c>
      <c r="O25">
        <v>85.421399309807796</v>
      </c>
      <c r="P25">
        <v>86.572596183237195</v>
      </c>
      <c r="Q25">
        <v>87.836929754746293</v>
      </c>
      <c r="R25">
        <v>89.177970874934701</v>
      </c>
      <c r="S25">
        <v>92.148618792576798</v>
      </c>
      <c r="T25">
        <v>89.952032599650906</v>
      </c>
      <c r="U25">
        <v>89.456898120496803</v>
      </c>
      <c r="V25">
        <v>91.059032376108703</v>
      </c>
      <c r="W25">
        <v>90.915449928933398</v>
      </c>
      <c r="X25">
        <v>92.102933490694795</v>
      </c>
      <c r="Y25">
        <v>94.530829788961</v>
      </c>
      <c r="Z25">
        <v>95.381073435263303</v>
      </c>
      <c r="AA25">
        <v>94.831040721862394</v>
      </c>
      <c r="AB25">
        <v>96.261685552695894</v>
      </c>
      <c r="AC25">
        <v>97.855940957040104</v>
      </c>
      <c r="AD25">
        <v>99.566396890523706</v>
      </c>
      <c r="AE25">
        <v>100</v>
      </c>
    </row>
    <row r="26" spans="1:31" x14ac:dyDescent="0.3">
      <c r="A26" t="s">
        <v>82</v>
      </c>
      <c r="B26" t="s">
        <v>248</v>
      </c>
      <c r="C26" t="s">
        <v>200</v>
      </c>
      <c r="D26" t="s">
        <v>249</v>
      </c>
      <c r="E26" t="s">
        <v>201</v>
      </c>
      <c r="F26">
        <v>88.619888265609106</v>
      </c>
      <c r="G26">
        <v>88.908928808044294</v>
      </c>
      <c r="H26">
        <v>89.773698007510603</v>
      </c>
      <c r="I26">
        <v>87.987376291673598</v>
      </c>
      <c r="J26">
        <v>86.348891893014695</v>
      </c>
      <c r="K26">
        <v>86.4942238604186</v>
      </c>
      <c r="L26">
        <v>85.461949771494005</v>
      </c>
      <c r="M26">
        <v>84.563772371806706</v>
      </c>
      <c r="N26">
        <v>84.624870393007399</v>
      </c>
      <c r="O26">
        <v>85.192293424283093</v>
      </c>
      <c r="P26">
        <v>86.341804206758596</v>
      </c>
      <c r="Q26">
        <v>87.609230879660302</v>
      </c>
      <c r="R26">
        <v>88.949220793695005</v>
      </c>
      <c r="S26">
        <v>91.927756544085199</v>
      </c>
      <c r="T26">
        <v>89.737206441213402</v>
      </c>
      <c r="U26">
        <v>89.228139224130004</v>
      </c>
      <c r="V26">
        <v>91.527730335712306</v>
      </c>
      <c r="W26">
        <v>91.3278680933266</v>
      </c>
      <c r="X26">
        <v>92.586850636727505</v>
      </c>
      <c r="Y26">
        <v>94.855976200857896</v>
      </c>
      <c r="Z26">
        <v>95.618059599313497</v>
      </c>
      <c r="AA26">
        <v>95.1104062223977</v>
      </c>
      <c r="AB26">
        <v>96.486141172947796</v>
      </c>
      <c r="AC26">
        <v>98.023206374603603</v>
      </c>
      <c r="AD26">
        <v>99.693839441635802</v>
      </c>
      <c r="AE26">
        <v>100</v>
      </c>
    </row>
    <row r="27" spans="1:31" x14ac:dyDescent="0.3">
      <c r="A27" t="s">
        <v>82</v>
      </c>
      <c r="B27" t="s">
        <v>250</v>
      </c>
      <c r="C27" t="s">
        <v>200</v>
      </c>
      <c r="D27" t="s">
        <v>251</v>
      </c>
      <c r="E27" t="s">
        <v>201</v>
      </c>
      <c r="F27">
        <v>88.665638648519305</v>
      </c>
      <c r="G27">
        <v>88.963030986459401</v>
      </c>
      <c r="H27">
        <v>89.802250786132603</v>
      </c>
      <c r="I27">
        <v>87.988570775967304</v>
      </c>
      <c r="J27">
        <v>86.351979093546703</v>
      </c>
      <c r="K27">
        <v>86.4902449375424</v>
      </c>
      <c r="L27">
        <v>85.456019186923101</v>
      </c>
      <c r="M27">
        <v>84.565705747937301</v>
      </c>
      <c r="N27">
        <v>84.624937934656998</v>
      </c>
      <c r="O27">
        <v>85.188923467050799</v>
      </c>
      <c r="P27">
        <v>86.336941265822702</v>
      </c>
      <c r="Q27">
        <v>87.601455232888398</v>
      </c>
      <c r="R27">
        <v>88.940196554113101</v>
      </c>
      <c r="S27">
        <v>91.903340584416895</v>
      </c>
      <c r="T27">
        <v>89.716146204825407</v>
      </c>
      <c r="U27">
        <v>89.201320115466302</v>
      </c>
      <c r="V27">
        <v>91.565943481776202</v>
      </c>
      <c r="W27">
        <v>91.360691602118195</v>
      </c>
      <c r="X27">
        <v>92.625871234379503</v>
      </c>
      <c r="Y27">
        <v>94.881995294339106</v>
      </c>
      <c r="Z27">
        <v>95.6373483210579</v>
      </c>
      <c r="AA27">
        <v>95.132830484724593</v>
      </c>
      <c r="AB27">
        <v>96.504666690445305</v>
      </c>
      <c r="AC27">
        <v>98.037606213162206</v>
      </c>
      <c r="AD27">
        <v>99.704604781620105</v>
      </c>
      <c r="AE27">
        <v>100</v>
      </c>
    </row>
    <row r="28" spans="1:31" x14ac:dyDescent="0.3">
      <c r="A28" t="s">
        <v>82</v>
      </c>
      <c r="B28" t="s">
        <v>252</v>
      </c>
      <c r="C28" t="s">
        <v>200</v>
      </c>
      <c r="D28" t="s">
        <v>253</v>
      </c>
      <c r="E28" t="s">
        <v>201</v>
      </c>
      <c r="F28">
        <v>86.781352670821704</v>
      </c>
      <c r="G28">
        <v>86.998155800385504</v>
      </c>
      <c r="H28">
        <v>88.031172146135305</v>
      </c>
      <c r="I28">
        <v>86.461438366475704</v>
      </c>
      <c r="J28">
        <v>84.819136212049401</v>
      </c>
      <c r="K28">
        <v>85.059394917736299</v>
      </c>
      <c r="L28">
        <v>84.084832103030905</v>
      </c>
      <c r="M28">
        <v>82.982495983475303</v>
      </c>
      <c r="N28">
        <v>83.115005336088203</v>
      </c>
      <c r="O28">
        <v>83.805164046098298</v>
      </c>
      <c r="P28">
        <v>85.085455516371397</v>
      </c>
      <c r="Q28">
        <v>86.550105245725206</v>
      </c>
      <c r="R28">
        <v>87.961492192771701</v>
      </c>
      <c r="S28">
        <v>91.872934772097693</v>
      </c>
      <c r="T28">
        <v>89.553225734070395</v>
      </c>
      <c r="U28">
        <v>89.232494653269498</v>
      </c>
      <c r="V28">
        <v>90.172193860023199</v>
      </c>
      <c r="W28">
        <v>90.192717682975101</v>
      </c>
      <c r="X28">
        <v>91.241294214577294</v>
      </c>
      <c r="Y28">
        <v>93.953746043488593</v>
      </c>
      <c r="Z28">
        <v>94.911606588964702</v>
      </c>
      <c r="AA28">
        <v>94.304833132957597</v>
      </c>
      <c r="AB28">
        <v>95.821039545522794</v>
      </c>
      <c r="AC28">
        <v>97.521381805790298</v>
      </c>
      <c r="AD28">
        <v>99.320027669172305</v>
      </c>
      <c r="AE28">
        <v>100</v>
      </c>
    </row>
    <row r="29" spans="1:31" x14ac:dyDescent="0.3">
      <c r="A29" t="s">
        <v>82</v>
      </c>
      <c r="B29" t="s">
        <v>254</v>
      </c>
      <c r="C29" t="s">
        <v>200</v>
      </c>
      <c r="D29" t="s">
        <v>255</v>
      </c>
      <c r="E29" t="s">
        <v>201</v>
      </c>
      <c r="F29">
        <v>86.941797414799595</v>
      </c>
      <c r="G29">
        <v>87.165326416159502</v>
      </c>
      <c r="H29">
        <v>88.1800397202054</v>
      </c>
      <c r="I29">
        <v>86.579401645106799</v>
      </c>
      <c r="J29">
        <v>84.939425250400404</v>
      </c>
      <c r="K29">
        <v>85.165167180729796</v>
      </c>
      <c r="L29">
        <v>84.184929871072498</v>
      </c>
      <c r="M29">
        <v>83.097381793494705</v>
      </c>
      <c r="N29">
        <v>83.223955880234996</v>
      </c>
      <c r="O29">
        <v>83.905156119624195</v>
      </c>
      <c r="P29">
        <v>85.1763822974373</v>
      </c>
      <c r="Q29">
        <v>86.629743131937303</v>
      </c>
      <c r="R29">
        <v>88.040248123488595</v>
      </c>
      <c r="S29">
        <v>91.873944770262199</v>
      </c>
      <c r="T29">
        <v>89.565662763913707</v>
      </c>
      <c r="U29">
        <v>89.2386125110866</v>
      </c>
      <c r="V29">
        <v>90.209714050324294</v>
      </c>
      <c r="W29">
        <v>90.224703166917095</v>
      </c>
      <c r="X29">
        <v>91.277910349630503</v>
      </c>
      <c r="Y29">
        <v>93.978021562766799</v>
      </c>
      <c r="Z29">
        <v>94.934339202016304</v>
      </c>
      <c r="AA29">
        <v>94.328972375855599</v>
      </c>
      <c r="AB29">
        <v>95.842041342947994</v>
      </c>
      <c r="AC29">
        <v>97.535470313830501</v>
      </c>
      <c r="AD29">
        <v>99.330941109892393</v>
      </c>
      <c r="AE29">
        <v>100</v>
      </c>
    </row>
    <row r="30" spans="1:31" x14ac:dyDescent="0.3">
      <c r="A30" t="s">
        <v>82</v>
      </c>
      <c r="B30" t="s">
        <v>256</v>
      </c>
      <c r="C30" t="s">
        <v>200</v>
      </c>
      <c r="D30" t="s">
        <v>257</v>
      </c>
      <c r="E30" t="s">
        <v>201</v>
      </c>
      <c r="F30">
        <v>86.759691310429005</v>
      </c>
      <c r="G30">
        <v>86.971513765260795</v>
      </c>
      <c r="H30">
        <v>88.024953794059897</v>
      </c>
      <c r="I30">
        <v>86.472804102687704</v>
      </c>
      <c r="J30">
        <v>84.8280110353857</v>
      </c>
      <c r="K30">
        <v>85.077236782478494</v>
      </c>
      <c r="L30">
        <v>84.104157892894406</v>
      </c>
      <c r="M30">
        <v>82.996913226908205</v>
      </c>
      <c r="N30">
        <v>83.129357900531204</v>
      </c>
      <c r="O30">
        <v>83.816533506157796</v>
      </c>
      <c r="P30">
        <v>85.085661503565703</v>
      </c>
      <c r="Q30">
        <v>86.542654636102199</v>
      </c>
      <c r="R30">
        <v>87.952744438145004</v>
      </c>
      <c r="S30">
        <v>91.860438215445797</v>
      </c>
      <c r="T30">
        <v>89.539614878382295</v>
      </c>
      <c r="U30">
        <v>89.223551673329396</v>
      </c>
      <c r="V30">
        <v>90.099099573257305</v>
      </c>
      <c r="W30">
        <v>90.135576207819099</v>
      </c>
      <c r="X30">
        <v>91.172868222174301</v>
      </c>
      <c r="Y30">
        <v>93.908280224799995</v>
      </c>
      <c r="Z30">
        <v>94.8756535911848</v>
      </c>
      <c r="AA30">
        <v>94.263723886760204</v>
      </c>
      <c r="AB30">
        <v>95.787036594339099</v>
      </c>
      <c r="AC30">
        <v>97.4970197118447</v>
      </c>
      <c r="AD30">
        <v>99.3016156285303</v>
      </c>
      <c r="AE30">
        <v>100</v>
      </c>
    </row>
    <row r="31" spans="1:31" x14ac:dyDescent="0.3">
      <c r="A31" t="s">
        <v>82</v>
      </c>
      <c r="B31" t="s">
        <v>258</v>
      </c>
      <c r="C31" t="s">
        <v>200</v>
      </c>
      <c r="D31" t="s">
        <v>259</v>
      </c>
      <c r="E31" t="s">
        <v>201</v>
      </c>
      <c r="F31">
        <v>86.689941468085195</v>
      </c>
      <c r="G31">
        <v>86.905293680023703</v>
      </c>
      <c r="H31">
        <v>87.946563555030494</v>
      </c>
      <c r="I31">
        <v>86.384245831836907</v>
      </c>
      <c r="J31">
        <v>84.743038112770904</v>
      </c>
      <c r="K31">
        <v>84.986631348326199</v>
      </c>
      <c r="L31">
        <v>84.013670964730196</v>
      </c>
      <c r="M31">
        <v>82.907131695660297</v>
      </c>
      <c r="N31">
        <v>83.041720179493296</v>
      </c>
      <c r="O31">
        <v>83.735878195343403</v>
      </c>
      <c r="P31">
        <v>85.020003821749597</v>
      </c>
      <c r="Q31">
        <v>86.492420889005402</v>
      </c>
      <c r="R31">
        <v>87.907741396298505</v>
      </c>
      <c r="S31">
        <v>91.862556769458607</v>
      </c>
      <c r="T31">
        <v>89.537142444981598</v>
      </c>
      <c r="U31">
        <v>89.222328151624495</v>
      </c>
      <c r="V31">
        <v>90.127073615466998</v>
      </c>
      <c r="W31">
        <v>90.157589201119606</v>
      </c>
      <c r="X31">
        <v>91.199623705584202</v>
      </c>
      <c r="Y31">
        <v>93.926000320350695</v>
      </c>
      <c r="Z31">
        <v>94.890093570876203</v>
      </c>
      <c r="AA31">
        <v>94.280165007533</v>
      </c>
      <c r="AB31">
        <v>95.800581248485599</v>
      </c>
      <c r="AC31">
        <v>97.506907189492907</v>
      </c>
      <c r="AD31">
        <v>99.309128891231296</v>
      </c>
      <c r="AE31">
        <v>100</v>
      </c>
    </row>
    <row r="32" spans="1:31" x14ac:dyDescent="0.3">
      <c r="A32" t="s">
        <v>82</v>
      </c>
      <c r="B32" t="s">
        <v>260</v>
      </c>
      <c r="C32" t="s">
        <v>200</v>
      </c>
      <c r="D32" t="s">
        <v>261</v>
      </c>
      <c r="E32" t="s">
        <v>201</v>
      </c>
      <c r="F32">
        <v>86.624675557285101</v>
      </c>
      <c r="G32">
        <v>86.836011329373093</v>
      </c>
      <c r="H32">
        <v>87.888559623542307</v>
      </c>
      <c r="I32">
        <v>86.339860671280206</v>
      </c>
      <c r="J32">
        <v>84.697375301011405</v>
      </c>
      <c r="K32">
        <v>84.946981757300307</v>
      </c>
      <c r="L32">
        <v>83.976414338637397</v>
      </c>
      <c r="M32">
        <v>82.862606886917604</v>
      </c>
      <c r="N32">
        <v>83.000240480014199</v>
      </c>
      <c r="O32">
        <v>83.699068330163996</v>
      </c>
      <c r="P32">
        <v>84.989576573767394</v>
      </c>
      <c r="Q32">
        <v>86.468476330302494</v>
      </c>
      <c r="R32">
        <v>87.886083855683097</v>
      </c>
      <c r="S32">
        <v>91.863374590955601</v>
      </c>
      <c r="T32">
        <v>89.535284743795202</v>
      </c>
      <c r="U32">
        <v>89.222472832468497</v>
      </c>
      <c r="V32">
        <v>90.123791274749095</v>
      </c>
      <c r="W32">
        <v>90.155003014533705</v>
      </c>
      <c r="X32">
        <v>91.196481720211295</v>
      </c>
      <c r="Y32">
        <v>93.923919104532203</v>
      </c>
      <c r="Z32">
        <v>94.888398627085493</v>
      </c>
      <c r="AA32">
        <v>94.278235069262607</v>
      </c>
      <c r="AB32">
        <v>95.798991269157696</v>
      </c>
      <c r="AC32">
        <v>97.505745854000807</v>
      </c>
      <c r="AD32">
        <v>99.308246674851702</v>
      </c>
      <c r="AE32">
        <v>100</v>
      </c>
    </row>
    <row r="33" spans="1:31" x14ac:dyDescent="0.3">
      <c r="A33" t="s">
        <v>82</v>
      </c>
      <c r="B33" t="s">
        <v>262</v>
      </c>
      <c r="C33" t="s">
        <v>200</v>
      </c>
      <c r="D33" t="s">
        <v>263</v>
      </c>
      <c r="E33" t="s">
        <v>201</v>
      </c>
      <c r="F33">
        <v>87.025347322720094</v>
      </c>
      <c r="G33">
        <v>87.240046851936697</v>
      </c>
      <c r="H33">
        <v>88.290036596131102</v>
      </c>
      <c r="I33">
        <v>86.726475887764195</v>
      </c>
      <c r="J33">
        <v>85.077963689173501</v>
      </c>
      <c r="K33">
        <v>85.324787382412893</v>
      </c>
      <c r="L33">
        <v>84.348529838951805</v>
      </c>
      <c r="M33">
        <v>83.235852526204695</v>
      </c>
      <c r="N33">
        <v>83.371462623905103</v>
      </c>
      <c r="O33">
        <v>84.068963249282305</v>
      </c>
      <c r="P33">
        <v>85.359003112974406</v>
      </c>
      <c r="Q33">
        <v>86.820914680586498</v>
      </c>
      <c r="R33">
        <v>88.224460347436107</v>
      </c>
      <c r="S33">
        <v>91.870168035014501</v>
      </c>
      <c r="T33">
        <v>89.6162371392588</v>
      </c>
      <c r="U33">
        <v>89.162774437825405</v>
      </c>
      <c r="V33">
        <v>91.463548378089897</v>
      </c>
      <c r="W33">
        <v>91.270606634137096</v>
      </c>
      <c r="X33">
        <v>92.522357268949193</v>
      </c>
      <c r="Y33">
        <v>94.8110703532831</v>
      </c>
      <c r="Z33">
        <v>95.584037719643206</v>
      </c>
      <c r="AA33">
        <v>95.072368237009897</v>
      </c>
      <c r="AB33">
        <v>96.454554793332406</v>
      </c>
      <c r="AC33">
        <v>97.998850638921397</v>
      </c>
      <c r="AD33">
        <v>99.6765532256629</v>
      </c>
      <c r="AE33">
        <v>100</v>
      </c>
    </row>
    <row r="34" spans="1:31" x14ac:dyDescent="0.3">
      <c r="A34" t="s">
        <v>82</v>
      </c>
      <c r="B34" t="s">
        <v>264</v>
      </c>
      <c r="C34" t="s">
        <v>200</v>
      </c>
      <c r="D34" t="s">
        <v>265</v>
      </c>
      <c r="E34" t="s">
        <v>201</v>
      </c>
      <c r="F34">
        <v>88.75626493067</v>
      </c>
      <c r="G34">
        <v>89.054525562228207</v>
      </c>
      <c r="H34">
        <v>89.8930440928157</v>
      </c>
      <c r="I34">
        <v>88.075208112088404</v>
      </c>
      <c r="J34">
        <v>86.437346372892193</v>
      </c>
      <c r="K34">
        <v>86.5734034147805</v>
      </c>
      <c r="L34">
        <v>85.537251828802397</v>
      </c>
      <c r="M34">
        <v>84.651157378938706</v>
      </c>
      <c r="N34">
        <v>84.7085799189434</v>
      </c>
      <c r="O34">
        <v>85.266858052578698</v>
      </c>
      <c r="P34">
        <v>86.407906037030699</v>
      </c>
      <c r="Q34">
        <v>87.667383890057295</v>
      </c>
      <c r="R34">
        <v>89.005699118990506</v>
      </c>
      <c r="S34">
        <v>91.964773597140095</v>
      </c>
      <c r="T34">
        <v>89.775084291132401</v>
      </c>
      <c r="U34">
        <v>89.265725449658603</v>
      </c>
      <c r="V34">
        <v>91.512495853185797</v>
      </c>
      <c r="W34">
        <v>91.312602978301697</v>
      </c>
      <c r="X34">
        <v>92.568918467019401</v>
      </c>
      <c r="Y34">
        <v>94.840858373142297</v>
      </c>
      <c r="Z34">
        <v>95.607921220709699</v>
      </c>
      <c r="AA34">
        <v>95.097556594952295</v>
      </c>
      <c r="AB34">
        <v>96.476425502478904</v>
      </c>
      <c r="AC34">
        <v>98.016194127679995</v>
      </c>
      <c r="AD34">
        <v>99.688308382388797</v>
      </c>
      <c r="AE34">
        <v>100</v>
      </c>
    </row>
    <row r="35" spans="1:31" x14ac:dyDescent="0.3">
      <c r="A35" t="s">
        <v>82</v>
      </c>
      <c r="B35" t="s">
        <v>266</v>
      </c>
      <c r="C35" t="s">
        <v>200</v>
      </c>
      <c r="D35" t="s">
        <v>267</v>
      </c>
      <c r="E35" t="s">
        <v>201</v>
      </c>
      <c r="F35">
        <v>86.873841821556994</v>
      </c>
      <c r="G35">
        <v>87.089207063441805</v>
      </c>
      <c r="H35">
        <v>88.133256388546499</v>
      </c>
      <c r="I35">
        <v>86.566920330950296</v>
      </c>
      <c r="J35">
        <v>84.923872314088499</v>
      </c>
      <c r="K35">
        <v>85.164842884601995</v>
      </c>
      <c r="L35">
        <v>84.186328600549302</v>
      </c>
      <c r="M35">
        <v>83.100088174912699</v>
      </c>
      <c r="N35">
        <v>83.228340891480599</v>
      </c>
      <c r="O35">
        <v>83.917233184127298</v>
      </c>
      <c r="P35">
        <v>85.202268509275598</v>
      </c>
      <c r="Q35">
        <v>86.655779725682507</v>
      </c>
      <c r="R35">
        <v>88.068400196637398</v>
      </c>
      <c r="S35">
        <v>91.951469194540806</v>
      </c>
      <c r="T35">
        <v>89.6392363554573</v>
      </c>
      <c r="U35">
        <v>89.305882834346505</v>
      </c>
      <c r="V35">
        <v>90.335758115013306</v>
      </c>
      <c r="W35">
        <v>90.329189331236407</v>
      </c>
      <c r="X35">
        <v>91.400621708195601</v>
      </c>
      <c r="Y35">
        <v>94.060896588124294</v>
      </c>
      <c r="Z35">
        <v>94.9919881667346</v>
      </c>
      <c r="AA35">
        <v>94.396882003539403</v>
      </c>
      <c r="AB35">
        <v>95.894541118372899</v>
      </c>
      <c r="AC35">
        <v>97.577619470958197</v>
      </c>
      <c r="AD35">
        <v>99.360344553631194</v>
      </c>
      <c r="AE35">
        <v>100</v>
      </c>
    </row>
    <row r="36" spans="1:31" x14ac:dyDescent="0.3">
      <c r="A36" t="s">
        <v>82</v>
      </c>
      <c r="B36" t="s">
        <v>268</v>
      </c>
      <c r="C36" t="s">
        <v>200</v>
      </c>
      <c r="D36" t="s">
        <v>269</v>
      </c>
      <c r="E36" t="s">
        <v>201</v>
      </c>
      <c r="F36">
        <v>87.019656061536494</v>
      </c>
      <c r="G36">
        <v>87.243066019622603</v>
      </c>
      <c r="H36">
        <v>88.251077375081195</v>
      </c>
      <c r="I36">
        <v>86.643821181553307</v>
      </c>
      <c r="J36">
        <v>85.007958052066499</v>
      </c>
      <c r="K36">
        <v>85.231035457450901</v>
      </c>
      <c r="L36">
        <v>84.241474761687599</v>
      </c>
      <c r="M36">
        <v>83.221072916525998</v>
      </c>
      <c r="N36">
        <v>83.337629287295997</v>
      </c>
      <c r="O36">
        <v>84.002334671191306</v>
      </c>
      <c r="P36">
        <v>85.260573917480301</v>
      </c>
      <c r="Q36">
        <v>86.678848153256595</v>
      </c>
      <c r="R36">
        <v>88.082909628397999</v>
      </c>
      <c r="S36">
        <v>91.929897109442194</v>
      </c>
      <c r="T36">
        <v>89.612796424290806</v>
      </c>
      <c r="U36">
        <v>89.288172787766996</v>
      </c>
      <c r="V36">
        <v>90.196101093579998</v>
      </c>
      <c r="W36">
        <v>90.212009400129901</v>
      </c>
      <c r="X36">
        <v>91.263297479784995</v>
      </c>
      <c r="Y36">
        <v>93.959073268471798</v>
      </c>
      <c r="Z36">
        <v>94.910315680995595</v>
      </c>
      <c r="AA36">
        <v>94.305262140912404</v>
      </c>
      <c r="AB36">
        <v>95.819826515914301</v>
      </c>
      <c r="AC36">
        <v>97.523211103009103</v>
      </c>
      <c r="AD36">
        <v>99.320339241255894</v>
      </c>
      <c r="AE36">
        <v>100</v>
      </c>
    </row>
    <row r="37" spans="1:31" x14ac:dyDescent="0.3">
      <c r="A37" t="s">
        <v>82</v>
      </c>
      <c r="B37" t="s">
        <v>270</v>
      </c>
      <c r="C37" t="s">
        <v>200</v>
      </c>
      <c r="D37" t="s">
        <v>271</v>
      </c>
      <c r="E37" t="s">
        <v>201</v>
      </c>
      <c r="F37">
        <v>86.773961097254201</v>
      </c>
      <c r="G37">
        <v>86.984815088600598</v>
      </c>
      <c r="H37">
        <v>88.0408821950667</v>
      </c>
      <c r="I37">
        <v>86.488324184307203</v>
      </c>
      <c r="J37">
        <v>84.844324224873802</v>
      </c>
      <c r="K37">
        <v>85.091312965110802</v>
      </c>
      <c r="L37">
        <v>84.117062464177494</v>
      </c>
      <c r="M37">
        <v>83.009393390810601</v>
      </c>
      <c r="N37">
        <v>83.145667085457902</v>
      </c>
      <c r="O37">
        <v>83.846407681052</v>
      </c>
      <c r="P37">
        <v>85.142573345251506</v>
      </c>
      <c r="Q37">
        <v>86.612280672961006</v>
      </c>
      <c r="R37">
        <v>88.028026481099801</v>
      </c>
      <c r="S37">
        <v>91.939471149348606</v>
      </c>
      <c r="T37">
        <v>89.626622905341193</v>
      </c>
      <c r="U37">
        <v>89.295020426340699</v>
      </c>
      <c r="V37">
        <v>90.334748591481599</v>
      </c>
      <c r="W37">
        <v>90.326907491333202</v>
      </c>
      <c r="X37">
        <v>91.399636247819103</v>
      </c>
      <c r="Y37">
        <v>94.059627484628805</v>
      </c>
      <c r="Z37">
        <v>94.991693536600906</v>
      </c>
      <c r="AA37">
        <v>94.396646434437599</v>
      </c>
      <c r="AB37">
        <v>95.893406310910294</v>
      </c>
      <c r="AC37">
        <v>97.579016908429594</v>
      </c>
      <c r="AD37">
        <v>99.360342644817294</v>
      </c>
      <c r="AE37">
        <v>100</v>
      </c>
    </row>
    <row r="38" spans="1:31" x14ac:dyDescent="0.3">
      <c r="A38" t="s">
        <v>82</v>
      </c>
      <c r="B38" t="s">
        <v>272</v>
      </c>
      <c r="C38" t="s">
        <v>200</v>
      </c>
      <c r="D38" t="s">
        <v>273</v>
      </c>
      <c r="E38" t="s">
        <v>201</v>
      </c>
      <c r="F38">
        <v>87.501968108623799</v>
      </c>
      <c r="G38">
        <v>87.750166291244796</v>
      </c>
      <c r="H38">
        <v>88.688346906076504</v>
      </c>
      <c r="I38">
        <v>86.969714873109695</v>
      </c>
      <c r="J38">
        <v>85.346148596902395</v>
      </c>
      <c r="K38">
        <v>85.492567173842204</v>
      </c>
      <c r="L38">
        <v>84.478431869591603</v>
      </c>
      <c r="M38">
        <v>83.514812856109799</v>
      </c>
      <c r="N38">
        <v>83.611108866782999</v>
      </c>
      <c r="O38">
        <v>84.271415805860798</v>
      </c>
      <c r="P38">
        <v>85.539307598279706</v>
      </c>
      <c r="Q38">
        <v>86.944526175159197</v>
      </c>
      <c r="R38">
        <v>88.339311400294207</v>
      </c>
      <c r="S38">
        <v>91.972876571122498</v>
      </c>
      <c r="T38">
        <v>89.702895268297596</v>
      </c>
      <c r="U38">
        <v>89.316413490810405</v>
      </c>
      <c r="V38">
        <v>90.765581786234904</v>
      </c>
      <c r="W38">
        <v>90.680801297837306</v>
      </c>
      <c r="X38">
        <v>91.821601539123094</v>
      </c>
      <c r="Y38">
        <v>94.341311224532802</v>
      </c>
      <c r="Z38">
        <v>95.212739828620101</v>
      </c>
      <c r="AA38">
        <v>94.649092571786596</v>
      </c>
      <c r="AB38">
        <v>96.100371036537496</v>
      </c>
      <c r="AC38">
        <v>97.734698148227096</v>
      </c>
      <c r="AD38">
        <v>99.475854788302996</v>
      </c>
      <c r="AE38">
        <v>100</v>
      </c>
    </row>
    <row r="39" spans="1:31" x14ac:dyDescent="0.3">
      <c r="A39" t="s">
        <v>82</v>
      </c>
      <c r="B39" t="s">
        <v>274</v>
      </c>
      <c r="C39" t="s">
        <v>200</v>
      </c>
      <c r="D39" t="s">
        <v>275</v>
      </c>
      <c r="E39" t="s">
        <v>201</v>
      </c>
      <c r="F39">
        <v>88.703379272605204</v>
      </c>
      <c r="G39">
        <v>88.995476812761297</v>
      </c>
      <c r="H39">
        <v>89.857850633156801</v>
      </c>
      <c r="I39">
        <v>88.066952869373594</v>
      </c>
      <c r="J39">
        <v>86.427905321716693</v>
      </c>
      <c r="K39">
        <v>86.568102710524897</v>
      </c>
      <c r="L39">
        <v>85.533004201744802</v>
      </c>
      <c r="M39">
        <v>84.643244820845496</v>
      </c>
      <c r="N39">
        <v>84.701518673154098</v>
      </c>
      <c r="O39">
        <v>85.261426559080206</v>
      </c>
      <c r="P39">
        <v>86.4032067910248</v>
      </c>
      <c r="Q39">
        <v>87.664682075563903</v>
      </c>
      <c r="R39">
        <v>89.002945731525898</v>
      </c>
      <c r="S39">
        <v>91.960550899582401</v>
      </c>
      <c r="T39">
        <v>89.770379453238604</v>
      </c>
      <c r="U39">
        <v>89.2620926635838</v>
      </c>
      <c r="V39">
        <v>91.519252960949501</v>
      </c>
      <c r="W39">
        <v>91.318564826315196</v>
      </c>
      <c r="X39">
        <v>92.5753558684533</v>
      </c>
      <c r="Y39">
        <v>94.846134417654099</v>
      </c>
      <c r="Z39">
        <v>95.611935127341894</v>
      </c>
      <c r="AA39">
        <v>95.101544092360399</v>
      </c>
      <c r="AB39">
        <v>96.480238923222103</v>
      </c>
      <c r="AC39">
        <v>98.019106665799001</v>
      </c>
      <c r="AD39">
        <v>99.690503193906807</v>
      </c>
      <c r="AE39">
        <v>100</v>
      </c>
    </row>
    <row r="40" spans="1:31" x14ac:dyDescent="0.3">
      <c r="A40" t="s">
        <v>82</v>
      </c>
      <c r="B40" t="s">
        <v>276</v>
      </c>
      <c r="C40" t="s">
        <v>200</v>
      </c>
      <c r="D40" t="s">
        <v>277</v>
      </c>
      <c r="E40" t="s">
        <v>201</v>
      </c>
      <c r="F40">
        <v>88.915624001191006</v>
      </c>
      <c r="G40">
        <v>89.268107061171605</v>
      </c>
      <c r="H40">
        <v>90.139101336269405</v>
      </c>
      <c r="I40">
        <v>88.425777631246206</v>
      </c>
      <c r="J40">
        <v>86.867640535077001</v>
      </c>
      <c r="K40">
        <v>87.164018480420495</v>
      </c>
      <c r="L40">
        <v>86.0240271384625</v>
      </c>
      <c r="M40">
        <v>85.021246397589195</v>
      </c>
      <c r="N40">
        <v>85.1408977247021</v>
      </c>
      <c r="O40">
        <v>85.777887729125396</v>
      </c>
      <c r="P40">
        <v>86.969141681658598</v>
      </c>
      <c r="Q40">
        <v>88.276871039611194</v>
      </c>
      <c r="R40">
        <v>89.689885203593505</v>
      </c>
      <c r="S40">
        <v>92.905135713684004</v>
      </c>
      <c r="T40">
        <v>90.813205933823298</v>
      </c>
      <c r="U40">
        <v>90.295180558073596</v>
      </c>
      <c r="V40">
        <v>92.200472439421901</v>
      </c>
      <c r="W40">
        <v>92.073475834988699</v>
      </c>
      <c r="X40">
        <v>93.168753968394398</v>
      </c>
      <c r="Y40">
        <v>95.178151870480605</v>
      </c>
      <c r="Z40">
        <v>95.837971378963601</v>
      </c>
      <c r="AA40">
        <v>95.309577281234297</v>
      </c>
      <c r="AB40">
        <v>96.594935231079901</v>
      </c>
      <c r="AC40">
        <v>98.054161872971406</v>
      </c>
      <c r="AD40">
        <v>99.728707442167902</v>
      </c>
      <c r="AE40">
        <v>100</v>
      </c>
    </row>
    <row r="41" spans="1:31" x14ac:dyDescent="0.3">
      <c r="A41" t="s">
        <v>82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82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82</v>
      </c>
      <c r="B43" t="s">
        <v>282</v>
      </c>
      <c r="C43" t="s">
        <v>200</v>
      </c>
      <c r="D43" t="s">
        <v>283</v>
      </c>
      <c r="E43" t="s">
        <v>201</v>
      </c>
      <c r="F43">
        <v>88.560048344749902</v>
      </c>
      <c r="G43">
        <v>88.848734644816105</v>
      </c>
      <c r="H43">
        <v>89.7351210113695</v>
      </c>
      <c r="I43">
        <v>87.972896254724702</v>
      </c>
      <c r="J43">
        <v>86.334526301911694</v>
      </c>
      <c r="K43">
        <v>86.480613470446698</v>
      </c>
      <c r="L43">
        <v>85.448068082895702</v>
      </c>
      <c r="M43">
        <v>84.541116557072499</v>
      </c>
      <c r="N43">
        <v>84.6046297835708</v>
      </c>
      <c r="O43">
        <v>85.182264010713993</v>
      </c>
      <c r="P43">
        <v>86.343589269250003</v>
      </c>
      <c r="Q43">
        <v>87.627263052259195</v>
      </c>
      <c r="R43">
        <v>88.968511474177902</v>
      </c>
      <c r="S43">
        <v>91.946941027667805</v>
      </c>
      <c r="T43">
        <v>89.755674125394194</v>
      </c>
      <c r="U43">
        <v>89.246072425405998</v>
      </c>
      <c r="V43">
        <v>91.525821522497793</v>
      </c>
      <c r="W43">
        <v>91.3236218068987</v>
      </c>
      <c r="X43">
        <v>92.582839347363404</v>
      </c>
      <c r="Y43">
        <v>94.849915830132403</v>
      </c>
      <c r="Z43">
        <v>95.614913839064499</v>
      </c>
      <c r="AA43">
        <v>95.105380990580102</v>
      </c>
      <c r="AB43">
        <v>96.482997373687596</v>
      </c>
      <c r="AC43">
        <v>98.021137237978294</v>
      </c>
      <c r="AD43">
        <v>99.692019936129796</v>
      </c>
      <c r="AE43">
        <v>100</v>
      </c>
    </row>
    <row r="44" spans="1:31" x14ac:dyDescent="0.3">
      <c r="A44" t="s">
        <v>82</v>
      </c>
      <c r="B44" t="s">
        <v>284</v>
      </c>
      <c r="C44" t="s">
        <v>200</v>
      </c>
      <c r="D44" t="s">
        <v>285</v>
      </c>
      <c r="E44" t="s">
        <v>201</v>
      </c>
      <c r="F44">
        <v>87.581905192495896</v>
      </c>
      <c r="G44">
        <v>87.822651777579495</v>
      </c>
      <c r="H44">
        <v>88.802242132103302</v>
      </c>
      <c r="I44">
        <v>87.155205860728998</v>
      </c>
      <c r="J44">
        <v>85.510200499978893</v>
      </c>
      <c r="K44">
        <v>85.719685984913397</v>
      </c>
      <c r="L44">
        <v>84.723063177667001</v>
      </c>
      <c r="M44">
        <v>83.690756729123706</v>
      </c>
      <c r="N44">
        <v>83.798245496507505</v>
      </c>
      <c r="O44">
        <v>84.442348676314097</v>
      </c>
      <c r="P44">
        <v>85.673724604674106</v>
      </c>
      <c r="Q44">
        <v>87.051988844332399</v>
      </c>
      <c r="R44">
        <v>88.433427976134496</v>
      </c>
      <c r="S44">
        <v>91.947980291274803</v>
      </c>
      <c r="T44">
        <v>89.675810500790107</v>
      </c>
      <c r="U44">
        <v>89.287139045661505</v>
      </c>
      <c r="V44">
        <v>90.724749944966604</v>
      </c>
      <c r="W44">
        <v>90.659063649244601</v>
      </c>
      <c r="X44">
        <v>91.794521547337595</v>
      </c>
      <c r="Y44">
        <v>94.328700444939997</v>
      </c>
      <c r="Z44">
        <v>95.2016477903408</v>
      </c>
      <c r="AA44">
        <v>94.6380365803507</v>
      </c>
      <c r="AB44">
        <v>96.090181767002605</v>
      </c>
      <c r="AC44">
        <v>97.719412224412693</v>
      </c>
      <c r="AD44">
        <v>99.464261725150195</v>
      </c>
      <c r="AE44">
        <v>100</v>
      </c>
    </row>
    <row r="45" spans="1:31" x14ac:dyDescent="0.3">
      <c r="A45" t="s">
        <v>82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82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82</v>
      </c>
      <c r="B47" t="s">
        <v>290</v>
      </c>
      <c r="C47" t="s">
        <v>200</v>
      </c>
      <c r="D47" t="s">
        <v>291</v>
      </c>
      <c r="E47" t="s">
        <v>201</v>
      </c>
      <c r="F47">
        <v>86.5915755381412</v>
      </c>
      <c r="G47">
        <v>86.803939490012894</v>
      </c>
      <c r="H47">
        <v>87.851767116308494</v>
      </c>
      <c r="I47">
        <v>86.306179034249695</v>
      </c>
      <c r="J47">
        <v>84.664357612548898</v>
      </c>
      <c r="K47">
        <v>84.912525337466704</v>
      </c>
      <c r="L47">
        <v>83.942734876219504</v>
      </c>
      <c r="M47">
        <v>82.830619618077804</v>
      </c>
      <c r="N47">
        <v>82.969269542057205</v>
      </c>
      <c r="O47">
        <v>83.671468294659704</v>
      </c>
      <c r="P47">
        <v>84.969034614556605</v>
      </c>
      <c r="Q47">
        <v>86.4576608112842</v>
      </c>
      <c r="R47">
        <v>87.881089040991796</v>
      </c>
      <c r="S47">
        <v>91.932495345515207</v>
      </c>
      <c r="T47">
        <v>89.591124000549001</v>
      </c>
      <c r="U47">
        <v>89.293623292307899</v>
      </c>
      <c r="V47">
        <v>90.103826041787201</v>
      </c>
      <c r="W47">
        <v>90.168905072751102</v>
      </c>
      <c r="X47">
        <v>91.193193050909997</v>
      </c>
      <c r="Y47">
        <v>93.934125471057996</v>
      </c>
      <c r="Z47">
        <v>94.891592182995396</v>
      </c>
      <c r="AA47">
        <v>94.285882216028</v>
      </c>
      <c r="AB47">
        <v>95.804331175735399</v>
      </c>
      <c r="AC47">
        <v>97.509778600400296</v>
      </c>
      <c r="AD47">
        <v>99.310702862830595</v>
      </c>
      <c r="AE47">
        <v>100</v>
      </c>
    </row>
    <row r="48" spans="1:31" x14ac:dyDescent="0.3">
      <c r="A48" t="s">
        <v>82</v>
      </c>
      <c r="B48" t="s">
        <v>292</v>
      </c>
      <c r="C48" t="s">
        <v>200</v>
      </c>
      <c r="D48" t="s">
        <v>293</v>
      </c>
      <c r="E48" t="s">
        <v>201</v>
      </c>
      <c r="F48">
        <v>86.996166715997703</v>
      </c>
      <c r="G48">
        <v>87.222640322944201</v>
      </c>
      <c r="H48">
        <v>88.236050751101899</v>
      </c>
      <c r="I48">
        <v>86.641709884981907</v>
      </c>
      <c r="J48">
        <v>84.999851100548497</v>
      </c>
      <c r="K48">
        <v>85.228651927074594</v>
      </c>
      <c r="L48">
        <v>84.247369467538306</v>
      </c>
      <c r="M48">
        <v>83.176564963063697</v>
      </c>
      <c r="N48">
        <v>83.299800068624606</v>
      </c>
      <c r="O48">
        <v>83.9706571510347</v>
      </c>
      <c r="P48">
        <v>85.232334265772394</v>
      </c>
      <c r="Q48">
        <v>86.667483606574805</v>
      </c>
      <c r="R48">
        <v>88.071030697431198</v>
      </c>
      <c r="S48">
        <v>91.866796821620696</v>
      </c>
      <c r="T48">
        <v>89.565135010531094</v>
      </c>
      <c r="U48">
        <v>89.206817431144998</v>
      </c>
      <c r="V48">
        <v>90.478789267245901</v>
      </c>
      <c r="W48">
        <v>90.464910110233902</v>
      </c>
      <c r="X48">
        <v>91.561965810583601</v>
      </c>
      <c r="Y48">
        <v>94.161872999033406</v>
      </c>
      <c r="Z48">
        <v>95.061694309675303</v>
      </c>
      <c r="AA48">
        <v>94.482910897252296</v>
      </c>
      <c r="AB48">
        <v>95.961600214234295</v>
      </c>
      <c r="AC48">
        <v>97.626635664113195</v>
      </c>
      <c r="AD48">
        <v>99.396663112790606</v>
      </c>
      <c r="AE48">
        <v>100</v>
      </c>
    </row>
    <row r="49" spans="1:31" x14ac:dyDescent="0.3">
      <c r="A49" t="s">
        <v>82</v>
      </c>
      <c r="B49" t="s">
        <v>294</v>
      </c>
      <c r="C49" t="s">
        <v>200</v>
      </c>
      <c r="D49" t="s">
        <v>295</v>
      </c>
      <c r="E49" t="s">
        <v>201</v>
      </c>
      <c r="F49">
        <v>88.675241453704103</v>
      </c>
      <c r="G49">
        <v>88.973692793921103</v>
      </c>
      <c r="H49">
        <v>89.809718296119797</v>
      </c>
      <c r="I49">
        <v>87.991706825689107</v>
      </c>
      <c r="J49">
        <v>86.355477673713096</v>
      </c>
      <c r="K49">
        <v>86.491200073658405</v>
      </c>
      <c r="L49">
        <v>85.4561931351206</v>
      </c>
      <c r="M49">
        <v>84.569033675950095</v>
      </c>
      <c r="N49">
        <v>84.627361201030496</v>
      </c>
      <c r="O49">
        <v>85.188825434261005</v>
      </c>
      <c r="P49">
        <v>86.333901972170594</v>
      </c>
      <c r="Q49">
        <v>87.593126912309899</v>
      </c>
      <c r="R49">
        <v>88.929587389499503</v>
      </c>
      <c r="S49">
        <v>91.867291325304805</v>
      </c>
      <c r="T49">
        <v>89.685248547897302</v>
      </c>
      <c r="U49">
        <v>89.161986599944996</v>
      </c>
      <c r="V49">
        <v>91.617638635367797</v>
      </c>
      <c r="W49">
        <v>91.405051409488095</v>
      </c>
      <c r="X49">
        <v>92.678699527899397</v>
      </c>
      <c r="Y49">
        <v>94.916995634927105</v>
      </c>
      <c r="Z49">
        <v>95.663206776634794</v>
      </c>
      <c r="AA49">
        <v>95.162821563826199</v>
      </c>
      <c r="AB49">
        <v>96.529536350043102</v>
      </c>
      <c r="AC49">
        <v>98.057069543276697</v>
      </c>
      <c r="AD49">
        <v>99.719175317516402</v>
      </c>
      <c r="AE49">
        <v>100</v>
      </c>
    </row>
    <row r="50" spans="1:31" x14ac:dyDescent="0.3">
      <c r="A50" t="s">
        <v>82</v>
      </c>
      <c r="B50" t="s">
        <v>296</v>
      </c>
      <c r="C50" t="s">
        <v>200</v>
      </c>
      <c r="D50" t="s">
        <v>297</v>
      </c>
      <c r="E50" t="s">
        <v>201</v>
      </c>
      <c r="F50">
        <v>88.690924102387399</v>
      </c>
      <c r="G50">
        <v>88.9866054551959</v>
      </c>
      <c r="H50">
        <v>89.832345575164993</v>
      </c>
      <c r="I50">
        <v>88.022732181428495</v>
      </c>
      <c r="J50">
        <v>86.385532524279895</v>
      </c>
      <c r="K50">
        <v>86.522399212554006</v>
      </c>
      <c r="L50">
        <v>85.487127828544104</v>
      </c>
      <c r="M50">
        <v>84.599889342355794</v>
      </c>
      <c r="N50">
        <v>84.657781642891393</v>
      </c>
      <c r="O50">
        <v>85.217648148775993</v>
      </c>
      <c r="P50">
        <v>86.360460808236098</v>
      </c>
      <c r="Q50">
        <v>87.620003247593402</v>
      </c>
      <c r="R50">
        <v>88.957363765604896</v>
      </c>
      <c r="S50">
        <v>91.906355627236593</v>
      </c>
      <c r="T50">
        <v>89.720856845075602</v>
      </c>
      <c r="U50">
        <v>89.205183653986296</v>
      </c>
      <c r="V50">
        <v>91.539509842025197</v>
      </c>
      <c r="W50">
        <v>91.334631583857202</v>
      </c>
      <c r="X50">
        <v>92.596488677686295</v>
      </c>
      <c r="Y50">
        <v>94.8598510047985</v>
      </c>
      <c r="Z50">
        <v>95.622738172729996</v>
      </c>
      <c r="AA50">
        <v>95.114208866827994</v>
      </c>
      <c r="AB50">
        <v>96.490928794163295</v>
      </c>
      <c r="AC50">
        <v>98.027033155163394</v>
      </c>
      <c r="AD50">
        <v>99.696570583725901</v>
      </c>
      <c r="AE50">
        <v>100</v>
      </c>
    </row>
    <row r="51" spans="1:31" x14ac:dyDescent="0.3">
      <c r="A51" t="s">
        <v>82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82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82</v>
      </c>
      <c r="B53" t="s">
        <v>302</v>
      </c>
      <c r="C53" t="s">
        <v>200</v>
      </c>
      <c r="D53" t="s">
        <v>303</v>
      </c>
      <c r="E53" t="s">
        <v>201</v>
      </c>
      <c r="F53">
        <v>88.821947482968895</v>
      </c>
      <c r="G53">
        <v>89.114471139004607</v>
      </c>
      <c r="H53">
        <v>89.978600495954197</v>
      </c>
      <c r="I53">
        <v>88.188552149559797</v>
      </c>
      <c r="J53">
        <v>86.546337150179596</v>
      </c>
      <c r="K53">
        <v>86.696659787378195</v>
      </c>
      <c r="L53">
        <v>85.6626126432148</v>
      </c>
      <c r="M53">
        <v>84.764840155792996</v>
      </c>
      <c r="N53">
        <v>84.825255621313104</v>
      </c>
      <c r="O53">
        <v>85.3898910602841</v>
      </c>
      <c r="P53">
        <v>86.534331056969293</v>
      </c>
      <c r="Q53">
        <v>87.798722672627505</v>
      </c>
      <c r="R53">
        <v>89.140231770488697</v>
      </c>
      <c r="S53">
        <v>92.138480533401093</v>
      </c>
      <c r="T53">
        <v>89.9343673548873</v>
      </c>
      <c r="U53">
        <v>89.456976796027305</v>
      </c>
      <c r="V53">
        <v>91.058602099272704</v>
      </c>
      <c r="W53">
        <v>90.915080608170399</v>
      </c>
      <c r="X53">
        <v>92.102496481855695</v>
      </c>
      <c r="Y53">
        <v>94.530537661913201</v>
      </c>
      <c r="Z53">
        <v>95.380850141776094</v>
      </c>
      <c r="AA53">
        <v>94.8307827939053</v>
      </c>
      <c r="AB53">
        <v>96.261474789196996</v>
      </c>
      <c r="AC53">
        <v>97.855782636105801</v>
      </c>
      <c r="AD53">
        <v>99.566277600456502</v>
      </c>
      <c r="AE53">
        <v>100</v>
      </c>
    </row>
    <row r="54" spans="1:31" x14ac:dyDescent="0.3">
      <c r="A54" t="s">
        <v>82</v>
      </c>
      <c r="B54" t="s">
        <v>304</v>
      </c>
      <c r="C54" t="s">
        <v>200</v>
      </c>
      <c r="D54" t="s">
        <v>305</v>
      </c>
      <c r="E54" t="s">
        <v>201</v>
      </c>
      <c r="F54">
        <v>88.713397239882894</v>
      </c>
      <c r="G54">
        <v>89.006027686321801</v>
      </c>
      <c r="H54">
        <v>89.867614063772294</v>
      </c>
      <c r="I54">
        <v>88.075068604232399</v>
      </c>
      <c r="J54">
        <v>86.435512310871104</v>
      </c>
      <c r="K54">
        <v>86.582136536643404</v>
      </c>
      <c r="L54">
        <v>85.548705089598997</v>
      </c>
      <c r="M54">
        <v>84.654017774924498</v>
      </c>
      <c r="N54">
        <v>84.713685063755094</v>
      </c>
      <c r="O54">
        <v>85.276474963053403</v>
      </c>
      <c r="P54">
        <v>86.419844748930899</v>
      </c>
      <c r="Q54">
        <v>87.680928252447998</v>
      </c>
      <c r="R54">
        <v>89.019595534124306</v>
      </c>
      <c r="S54">
        <v>91.986481480853499</v>
      </c>
      <c r="T54">
        <v>89.794301435475006</v>
      </c>
      <c r="U54">
        <v>89.292237760222093</v>
      </c>
      <c r="V54">
        <v>91.332939791027798</v>
      </c>
      <c r="W54">
        <v>91.148864125494299</v>
      </c>
      <c r="X54">
        <v>92.378313092712006</v>
      </c>
      <c r="Y54">
        <v>94.6991492105372</v>
      </c>
      <c r="Z54">
        <v>95.503863828970395</v>
      </c>
      <c r="AA54">
        <v>94.975858234303402</v>
      </c>
      <c r="AB54">
        <v>96.375955676399599</v>
      </c>
      <c r="AC54">
        <v>97.942549727532594</v>
      </c>
      <c r="AD54">
        <v>99.635154137236697</v>
      </c>
      <c r="AE54">
        <v>100</v>
      </c>
    </row>
    <row r="55" spans="1:31" x14ac:dyDescent="0.3">
      <c r="A55" t="s">
        <v>82</v>
      </c>
      <c r="B55" t="s">
        <v>306</v>
      </c>
      <c r="C55" t="s">
        <v>200</v>
      </c>
      <c r="D55" t="s">
        <v>307</v>
      </c>
      <c r="E55" t="s">
        <v>201</v>
      </c>
      <c r="F55">
        <v>88.645928361147497</v>
      </c>
      <c r="G55">
        <v>88.939061710084005</v>
      </c>
      <c r="H55">
        <v>89.797271969736997</v>
      </c>
      <c r="I55">
        <v>87.998707787798295</v>
      </c>
      <c r="J55">
        <v>86.361217332315306</v>
      </c>
      <c r="K55">
        <v>86.502422542145695</v>
      </c>
      <c r="L55">
        <v>85.468452880313095</v>
      </c>
      <c r="M55">
        <v>84.578918104431196</v>
      </c>
      <c r="N55">
        <v>84.637430657782005</v>
      </c>
      <c r="O55">
        <v>85.198285200613697</v>
      </c>
      <c r="P55">
        <v>86.341119165608603</v>
      </c>
      <c r="Q55">
        <v>87.598534911590093</v>
      </c>
      <c r="R55">
        <v>88.934874320686504</v>
      </c>
      <c r="S55">
        <v>91.874823658583594</v>
      </c>
      <c r="T55">
        <v>89.691795366461506</v>
      </c>
      <c r="U55">
        <v>89.172732272319394</v>
      </c>
      <c r="V55">
        <v>91.536181955020098</v>
      </c>
      <c r="W55">
        <v>91.329920048692202</v>
      </c>
      <c r="X55">
        <v>92.591899796412093</v>
      </c>
      <c r="Y55">
        <v>94.849562304870801</v>
      </c>
      <c r="Z55">
        <v>95.610276817318393</v>
      </c>
      <c r="AA55">
        <v>95.102463398124996</v>
      </c>
      <c r="AB55">
        <v>96.477922864199101</v>
      </c>
      <c r="AC55">
        <v>98.014478777226998</v>
      </c>
      <c r="AD55">
        <v>99.683858083480203</v>
      </c>
      <c r="AE55">
        <v>100</v>
      </c>
    </row>
    <row r="56" spans="1:31" x14ac:dyDescent="0.3">
      <c r="A56" t="s">
        <v>82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82</v>
      </c>
      <c r="B57" t="s">
        <v>310</v>
      </c>
      <c r="C57" t="s">
        <v>200</v>
      </c>
      <c r="D57" t="s">
        <v>311</v>
      </c>
      <c r="E57" t="s">
        <v>201</v>
      </c>
      <c r="F57">
        <v>87.529850611189104</v>
      </c>
      <c r="G57">
        <v>87.774829495169698</v>
      </c>
      <c r="H57">
        <v>88.758695185535899</v>
      </c>
      <c r="I57">
        <v>87.124799817996106</v>
      </c>
      <c r="J57">
        <v>85.486241346346802</v>
      </c>
      <c r="K57">
        <v>85.710051643658005</v>
      </c>
      <c r="L57">
        <v>84.706953075874793</v>
      </c>
      <c r="M57">
        <v>83.661058852029299</v>
      </c>
      <c r="N57">
        <v>83.775504094558698</v>
      </c>
      <c r="O57">
        <v>84.429744737377007</v>
      </c>
      <c r="P57">
        <v>85.668371310643394</v>
      </c>
      <c r="Q57">
        <v>87.061235608859803</v>
      </c>
      <c r="R57">
        <v>88.453871389707302</v>
      </c>
      <c r="S57">
        <v>92.042223380830393</v>
      </c>
      <c r="T57">
        <v>89.772525221794297</v>
      </c>
      <c r="U57">
        <v>89.384486341888504</v>
      </c>
      <c r="V57">
        <v>90.790617247501402</v>
      </c>
      <c r="W57">
        <v>90.741929582242605</v>
      </c>
      <c r="X57">
        <v>91.858862199261097</v>
      </c>
      <c r="Y57">
        <v>94.367320191341506</v>
      </c>
      <c r="Z57">
        <v>95.226688358270593</v>
      </c>
      <c r="AA57">
        <v>94.660894528643595</v>
      </c>
      <c r="AB57">
        <v>96.107476132617904</v>
      </c>
      <c r="AC57">
        <v>97.729176130909707</v>
      </c>
      <c r="AD57">
        <v>99.474148326927093</v>
      </c>
      <c r="AE57">
        <v>100</v>
      </c>
    </row>
    <row r="58" spans="1:31" x14ac:dyDescent="0.3">
      <c r="A58" t="s">
        <v>82</v>
      </c>
      <c r="B58" t="s">
        <v>312</v>
      </c>
      <c r="C58" t="s">
        <v>200</v>
      </c>
      <c r="D58" t="s">
        <v>313</v>
      </c>
      <c r="E58" t="s">
        <v>201</v>
      </c>
      <c r="F58">
        <v>87.529850611189104</v>
      </c>
      <c r="G58">
        <v>87.774829495169698</v>
      </c>
      <c r="H58">
        <v>88.758695185535899</v>
      </c>
      <c r="I58">
        <v>87.124799817996106</v>
      </c>
      <c r="J58">
        <v>85.486241346346802</v>
      </c>
      <c r="K58">
        <v>85.710051643658005</v>
      </c>
      <c r="L58">
        <v>84.706953075874793</v>
      </c>
      <c r="M58">
        <v>83.661058852029299</v>
      </c>
      <c r="N58">
        <v>83.775504094558698</v>
      </c>
      <c r="O58">
        <v>84.429744737377007</v>
      </c>
      <c r="P58">
        <v>85.668371310643394</v>
      </c>
      <c r="Q58">
        <v>87.061235608859803</v>
      </c>
      <c r="R58">
        <v>88.453871389707302</v>
      </c>
      <c r="S58">
        <v>92.042223380830393</v>
      </c>
      <c r="T58">
        <v>89.772525221794297</v>
      </c>
      <c r="U58">
        <v>89.384486341888504</v>
      </c>
      <c r="V58">
        <v>90.790617247501402</v>
      </c>
      <c r="W58">
        <v>90.741929582242605</v>
      </c>
      <c r="X58">
        <v>91.858862199261097</v>
      </c>
      <c r="Y58">
        <v>94.367320191341506</v>
      </c>
      <c r="Z58">
        <v>95.226688358270593</v>
      </c>
      <c r="AA58">
        <v>94.660894528643595</v>
      </c>
      <c r="AB58">
        <v>96.107476132617904</v>
      </c>
      <c r="AC58">
        <v>97.729176130909707</v>
      </c>
      <c r="AD58">
        <v>99.474148326927093</v>
      </c>
      <c r="AE58">
        <v>100</v>
      </c>
    </row>
    <row r="59" spans="1:31" x14ac:dyDescent="0.3">
      <c r="A59" t="s">
        <v>82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F59"/>
  <sheetViews>
    <sheetView topLeftCell="P32" workbookViewId="0">
      <selection activeCell="S51" sqref="S51"/>
    </sheetView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84</v>
      </c>
      <c r="B2" t="s">
        <v>197</v>
      </c>
      <c r="C2" t="s">
        <v>200</v>
      </c>
      <c r="D2" t="s">
        <v>198</v>
      </c>
      <c r="E2" t="s">
        <v>201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84</v>
      </c>
      <c r="B3" t="s">
        <v>202</v>
      </c>
      <c r="C3" t="s">
        <v>200</v>
      </c>
      <c r="D3" t="s">
        <v>203</v>
      </c>
      <c r="E3" t="s">
        <v>201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84</v>
      </c>
      <c r="B4" t="s">
        <v>204</v>
      </c>
      <c r="C4" t="s">
        <v>200</v>
      </c>
      <c r="D4" t="s">
        <v>205</v>
      </c>
      <c r="E4" t="s">
        <v>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84</v>
      </c>
      <c r="B5" t="s">
        <v>206</v>
      </c>
      <c r="C5" t="s">
        <v>200</v>
      </c>
      <c r="D5" t="s">
        <v>207</v>
      </c>
      <c r="E5" t="s">
        <v>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84</v>
      </c>
      <c r="B6" t="s">
        <v>208</v>
      </c>
      <c r="C6" t="s">
        <v>200</v>
      </c>
      <c r="D6" t="s">
        <v>209</v>
      </c>
      <c r="E6" t="s">
        <v>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84</v>
      </c>
      <c r="B7" t="s">
        <v>210</v>
      </c>
      <c r="C7" t="s">
        <v>200</v>
      </c>
      <c r="D7" t="s">
        <v>211</v>
      </c>
      <c r="E7" t="s">
        <v>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84</v>
      </c>
      <c r="B8" t="s">
        <v>212</v>
      </c>
      <c r="C8" t="s">
        <v>200</v>
      </c>
      <c r="D8" t="s">
        <v>213</v>
      </c>
      <c r="E8" t="s">
        <v>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84</v>
      </c>
      <c r="B9" t="s">
        <v>214</v>
      </c>
      <c r="C9" t="s">
        <v>200</v>
      </c>
      <c r="D9" t="s">
        <v>215</v>
      </c>
      <c r="E9" t="s">
        <v>201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84</v>
      </c>
      <c r="B10" t="s">
        <v>216</v>
      </c>
      <c r="C10" t="s">
        <v>200</v>
      </c>
      <c r="D10" t="s">
        <v>217</v>
      </c>
      <c r="E10" t="s">
        <v>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84</v>
      </c>
      <c r="B11" t="s">
        <v>218</v>
      </c>
      <c r="C11" t="s">
        <v>200</v>
      </c>
      <c r="D11" t="s">
        <v>219</v>
      </c>
      <c r="E11" t="s">
        <v>201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84</v>
      </c>
      <c r="B12" t="s">
        <v>220</v>
      </c>
      <c r="C12" t="s">
        <v>200</v>
      </c>
      <c r="D12" t="s">
        <v>221</v>
      </c>
      <c r="E12" t="s">
        <v>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84</v>
      </c>
      <c r="B13" t="s">
        <v>222</v>
      </c>
      <c r="C13" t="s">
        <v>200</v>
      </c>
      <c r="D13" t="s">
        <v>223</v>
      </c>
      <c r="E13" t="s">
        <v>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84</v>
      </c>
      <c r="B14" t="s">
        <v>224</v>
      </c>
      <c r="C14" t="s">
        <v>200</v>
      </c>
      <c r="D14" t="s">
        <v>225</v>
      </c>
      <c r="E14" t="s">
        <v>201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84</v>
      </c>
      <c r="B15" t="s">
        <v>226</v>
      </c>
      <c r="C15" t="s">
        <v>200</v>
      </c>
      <c r="D15" t="s">
        <v>227</v>
      </c>
      <c r="E15" t="s">
        <v>201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84</v>
      </c>
      <c r="B16" t="s">
        <v>228</v>
      </c>
      <c r="C16" t="s">
        <v>200</v>
      </c>
      <c r="D16" t="s">
        <v>229</v>
      </c>
      <c r="E16" t="s">
        <v>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84</v>
      </c>
      <c r="B17" t="s">
        <v>230</v>
      </c>
      <c r="C17" t="s">
        <v>200</v>
      </c>
      <c r="D17" t="s">
        <v>231</v>
      </c>
      <c r="E17" t="s">
        <v>201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84</v>
      </c>
      <c r="B18" t="s">
        <v>232</v>
      </c>
      <c r="C18" t="s">
        <v>200</v>
      </c>
      <c r="D18" t="s">
        <v>233</v>
      </c>
      <c r="E18" t="s">
        <v>201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84</v>
      </c>
      <c r="B19" t="s">
        <v>234</v>
      </c>
      <c r="C19" t="s">
        <v>200</v>
      </c>
      <c r="D19" t="s">
        <v>235</v>
      </c>
      <c r="E19" t="s">
        <v>201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84</v>
      </c>
      <c r="B20" t="s">
        <v>236</v>
      </c>
      <c r="C20" t="s">
        <v>200</v>
      </c>
      <c r="D20" t="s">
        <v>237</v>
      </c>
      <c r="E20" t="s">
        <v>201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84</v>
      </c>
      <c r="B21" t="s">
        <v>238</v>
      </c>
      <c r="C21" t="s">
        <v>200</v>
      </c>
      <c r="D21" t="s">
        <v>239</v>
      </c>
      <c r="E21" t="s">
        <v>201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84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84</v>
      </c>
      <c r="B23" t="s">
        <v>242</v>
      </c>
      <c r="C23" t="s">
        <v>200</v>
      </c>
      <c r="D23" t="s">
        <v>243</v>
      </c>
      <c r="E23" t="s">
        <v>201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84</v>
      </c>
      <c r="B24" t="s">
        <v>244</v>
      </c>
      <c r="C24" t="s">
        <v>200</v>
      </c>
      <c r="D24" t="s">
        <v>245</v>
      </c>
      <c r="E24" t="s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84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84</v>
      </c>
      <c r="B26" t="s">
        <v>248</v>
      </c>
      <c r="C26" t="s">
        <v>200</v>
      </c>
      <c r="D26" t="s">
        <v>249</v>
      </c>
      <c r="E26" t="s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84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84</v>
      </c>
      <c r="B28" t="s">
        <v>252</v>
      </c>
      <c r="C28" t="s">
        <v>200</v>
      </c>
      <c r="D28" t="s">
        <v>253</v>
      </c>
      <c r="E28" t="s">
        <v>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84</v>
      </c>
      <c r="B29" t="s">
        <v>254</v>
      </c>
      <c r="C29" t="s">
        <v>200</v>
      </c>
      <c r="D29" t="s">
        <v>255</v>
      </c>
      <c r="E29" t="s">
        <v>201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84</v>
      </c>
      <c r="B30" t="s">
        <v>256</v>
      </c>
      <c r="C30" t="s">
        <v>200</v>
      </c>
      <c r="D30" t="s">
        <v>257</v>
      </c>
      <c r="E30" t="s">
        <v>201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84</v>
      </c>
      <c r="B31" t="s">
        <v>258</v>
      </c>
      <c r="C31" t="s">
        <v>200</v>
      </c>
      <c r="D31" t="s">
        <v>259</v>
      </c>
      <c r="E31" t="s">
        <v>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84</v>
      </c>
      <c r="B32" t="s">
        <v>260</v>
      </c>
      <c r="C32" t="s">
        <v>200</v>
      </c>
      <c r="D32" t="s">
        <v>261</v>
      </c>
      <c r="E32" t="s">
        <v>201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84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84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84</v>
      </c>
      <c r="B35" t="s">
        <v>266</v>
      </c>
      <c r="C35" t="s">
        <v>200</v>
      </c>
      <c r="D35" t="s">
        <v>267</v>
      </c>
      <c r="E35" t="s">
        <v>201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84</v>
      </c>
      <c r="B36" t="s">
        <v>268</v>
      </c>
      <c r="C36" t="s">
        <v>200</v>
      </c>
      <c r="D36" t="s">
        <v>269</v>
      </c>
      <c r="E36" t="s">
        <v>201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84</v>
      </c>
      <c r="B37" t="s">
        <v>270</v>
      </c>
      <c r="C37" t="s">
        <v>200</v>
      </c>
      <c r="D37" t="s">
        <v>271</v>
      </c>
      <c r="E37" t="s">
        <v>201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84</v>
      </c>
      <c r="B38" t="s">
        <v>272</v>
      </c>
      <c r="C38" t="s">
        <v>200</v>
      </c>
      <c r="D38" t="s">
        <v>273</v>
      </c>
      <c r="E38" t="s">
        <v>201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84</v>
      </c>
      <c r="B39" t="s">
        <v>274</v>
      </c>
      <c r="C39" t="s">
        <v>200</v>
      </c>
      <c r="D39" t="s">
        <v>275</v>
      </c>
      <c r="E39" t="s">
        <v>201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84</v>
      </c>
      <c r="B40" t="s">
        <v>276</v>
      </c>
      <c r="C40" t="s">
        <v>200</v>
      </c>
      <c r="D40" t="s">
        <v>277</v>
      </c>
      <c r="E40" t="s">
        <v>201</v>
      </c>
      <c r="F40">
        <v>90.768480633337006</v>
      </c>
      <c r="G40">
        <v>91.105098014390805</v>
      </c>
      <c r="H40">
        <v>92.598701965328303</v>
      </c>
      <c r="I40">
        <v>90.921905826137404</v>
      </c>
      <c r="J40">
        <v>89.747147073382706</v>
      </c>
      <c r="K40">
        <v>89.646669278276505</v>
      </c>
      <c r="L40">
        <v>88.658864036473602</v>
      </c>
      <c r="M40">
        <v>87.519895332353599</v>
      </c>
      <c r="N40">
        <v>87.287499376088803</v>
      </c>
      <c r="O40">
        <v>87.433980808965302</v>
      </c>
      <c r="P40">
        <v>87.6709076488725</v>
      </c>
      <c r="Q40">
        <v>88.860364538881996</v>
      </c>
      <c r="R40">
        <v>90.562129018652101</v>
      </c>
      <c r="S40">
        <v>92.879366803518593</v>
      </c>
      <c r="T40">
        <v>90.882015191892904</v>
      </c>
      <c r="U40">
        <v>90.016991171235503</v>
      </c>
      <c r="V40">
        <v>90.055440587743306</v>
      </c>
      <c r="W40">
        <v>89.411222841625403</v>
      </c>
      <c r="X40">
        <v>91.0135070780684</v>
      </c>
      <c r="Y40">
        <v>94.072194622243202</v>
      </c>
      <c r="Z40">
        <v>94.978431105843001</v>
      </c>
      <c r="AA40">
        <v>94.507931723350396</v>
      </c>
      <c r="AB40">
        <v>96.134018598428796</v>
      </c>
      <c r="AC40">
        <v>97.736859443599599</v>
      </c>
      <c r="AD40">
        <v>98.968026039498895</v>
      </c>
      <c r="AE40">
        <v>100</v>
      </c>
      <c r="AF40">
        <v>0</v>
      </c>
    </row>
    <row r="41" spans="1:32" x14ac:dyDescent="0.3">
      <c r="A41" t="s">
        <v>84</v>
      </c>
      <c r="B41" t="s">
        <v>278</v>
      </c>
      <c r="C41" t="s">
        <v>200</v>
      </c>
      <c r="D41" t="s">
        <v>279</v>
      </c>
      <c r="E41" t="s">
        <v>201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84</v>
      </c>
      <c r="B42" t="s">
        <v>280</v>
      </c>
      <c r="C42" t="s">
        <v>200</v>
      </c>
      <c r="D42" t="s">
        <v>281</v>
      </c>
      <c r="E42" t="s">
        <v>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84</v>
      </c>
      <c r="B43" t="s">
        <v>282</v>
      </c>
      <c r="C43" t="s">
        <v>200</v>
      </c>
      <c r="D43" t="s">
        <v>283</v>
      </c>
      <c r="E43" t="s">
        <v>201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84</v>
      </c>
      <c r="B44" t="s">
        <v>284</v>
      </c>
      <c r="C44" t="s">
        <v>200</v>
      </c>
      <c r="D44" t="s">
        <v>285</v>
      </c>
      <c r="E44" t="s">
        <v>201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">
      <c r="A45" t="s">
        <v>84</v>
      </c>
      <c r="B45" t="s">
        <v>286</v>
      </c>
      <c r="C45" t="s">
        <v>200</v>
      </c>
      <c r="D45" t="s">
        <v>287</v>
      </c>
      <c r="E45" t="s">
        <v>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84</v>
      </c>
      <c r="B46" t="s">
        <v>288</v>
      </c>
      <c r="C46" t="s">
        <v>200</v>
      </c>
      <c r="D46" t="s">
        <v>289</v>
      </c>
      <c r="E46" t="s">
        <v>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84</v>
      </c>
      <c r="B47" t="s">
        <v>290</v>
      </c>
      <c r="C47" t="s">
        <v>200</v>
      </c>
      <c r="D47" t="s">
        <v>291</v>
      </c>
      <c r="E47" t="s">
        <v>201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84</v>
      </c>
      <c r="B48" t="s">
        <v>292</v>
      </c>
      <c r="C48" t="s">
        <v>200</v>
      </c>
      <c r="D48" t="s">
        <v>293</v>
      </c>
      <c r="E48" t="s">
        <v>201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84</v>
      </c>
      <c r="B49" t="s">
        <v>294</v>
      </c>
      <c r="C49" t="s">
        <v>200</v>
      </c>
      <c r="D49" t="s">
        <v>295</v>
      </c>
      <c r="E49" t="s">
        <v>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84</v>
      </c>
      <c r="B50" t="s">
        <v>296</v>
      </c>
      <c r="C50" t="s">
        <v>200</v>
      </c>
      <c r="D50" t="s">
        <v>297</v>
      </c>
      <c r="E50" t="s">
        <v>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84</v>
      </c>
      <c r="B51" t="s">
        <v>298</v>
      </c>
      <c r="C51" t="s">
        <v>200</v>
      </c>
      <c r="D51" t="s">
        <v>299</v>
      </c>
      <c r="E51" t="s">
        <v>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84</v>
      </c>
      <c r="B52" t="s">
        <v>300</v>
      </c>
      <c r="C52" t="s">
        <v>200</v>
      </c>
      <c r="D52" t="s">
        <v>301</v>
      </c>
      <c r="E52" t="s">
        <v>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84</v>
      </c>
      <c r="B53" t="s">
        <v>302</v>
      </c>
      <c r="C53" t="s">
        <v>200</v>
      </c>
      <c r="D53" t="s">
        <v>303</v>
      </c>
      <c r="E53" t="s">
        <v>201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84</v>
      </c>
      <c r="B54" t="s">
        <v>304</v>
      </c>
      <c r="C54" t="s">
        <v>200</v>
      </c>
      <c r="D54" t="s">
        <v>305</v>
      </c>
      <c r="E54" t="s">
        <v>201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84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84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84</v>
      </c>
      <c r="B57" t="s">
        <v>310</v>
      </c>
      <c r="C57" t="s">
        <v>200</v>
      </c>
      <c r="D57" t="s">
        <v>311</v>
      </c>
      <c r="E57" t="s">
        <v>201</v>
      </c>
      <c r="F57">
        <v>90.768480633337006</v>
      </c>
      <c r="G57">
        <v>91.105098014390805</v>
      </c>
      <c r="H57">
        <v>92.598701965328303</v>
      </c>
      <c r="I57">
        <v>90.921905826137404</v>
      </c>
      <c r="J57">
        <v>89.747147073382706</v>
      </c>
      <c r="K57">
        <v>89.646669278276505</v>
      </c>
      <c r="L57">
        <v>88.658864036473602</v>
      </c>
      <c r="M57">
        <v>87.519895332353599</v>
      </c>
      <c r="N57">
        <v>87.287499376088803</v>
      </c>
      <c r="O57">
        <v>87.433980808965302</v>
      </c>
      <c r="P57">
        <v>87.6709076488725</v>
      </c>
      <c r="Q57">
        <v>88.860364538881996</v>
      </c>
      <c r="R57">
        <v>90.562129018652101</v>
      </c>
      <c r="S57">
        <v>92.879366803518593</v>
      </c>
      <c r="T57">
        <v>90.882015191892904</v>
      </c>
      <c r="U57">
        <v>90.016991171235503</v>
      </c>
      <c r="V57">
        <v>90.055440587743306</v>
      </c>
      <c r="W57">
        <v>89.411222841625403</v>
      </c>
      <c r="X57">
        <v>91.0135070780684</v>
      </c>
      <c r="Y57">
        <v>94.072194622243202</v>
      </c>
      <c r="Z57">
        <v>94.978431105843001</v>
      </c>
      <c r="AA57">
        <v>94.507931723350396</v>
      </c>
      <c r="AB57">
        <v>96.134018598428796</v>
      </c>
      <c r="AC57">
        <v>97.736859443599599</v>
      </c>
      <c r="AD57">
        <v>98.968026039498895</v>
      </c>
      <c r="AE57">
        <v>100</v>
      </c>
      <c r="AF57">
        <v>0</v>
      </c>
    </row>
    <row r="58" spans="1:32" x14ac:dyDescent="0.3">
      <c r="A58" t="s">
        <v>84</v>
      </c>
      <c r="B58" t="s">
        <v>312</v>
      </c>
      <c r="C58" t="s">
        <v>200</v>
      </c>
      <c r="D58" t="s">
        <v>313</v>
      </c>
      <c r="E58" t="s">
        <v>201</v>
      </c>
      <c r="F58">
        <v>90.768480633337006</v>
      </c>
      <c r="G58">
        <v>91.105098014390805</v>
      </c>
      <c r="H58">
        <v>92.598701965328303</v>
      </c>
      <c r="I58">
        <v>90.921905826137404</v>
      </c>
      <c r="J58">
        <v>89.747147073382706</v>
      </c>
      <c r="K58">
        <v>89.646669278276505</v>
      </c>
      <c r="L58">
        <v>88.658864036473602</v>
      </c>
      <c r="M58">
        <v>87.519895332353599</v>
      </c>
      <c r="N58">
        <v>87.287499376088803</v>
      </c>
      <c r="O58">
        <v>87.433980808965302</v>
      </c>
      <c r="P58">
        <v>87.6709076488725</v>
      </c>
      <c r="Q58">
        <v>88.860364538881996</v>
      </c>
      <c r="R58">
        <v>90.562129018652101</v>
      </c>
      <c r="S58">
        <v>92.879366803518593</v>
      </c>
      <c r="T58">
        <v>90.882015191892904</v>
      </c>
      <c r="U58">
        <v>90.016991171235503</v>
      </c>
      <c r="V58">
        <v>90.055440587743306</v>
      </c>
      <c r="W58">
        <v>89.411222841625403</v>
      </c>
      <c r="X58">
        <v>91.0135070780684</v>
      </c>
      <c r="Y58">
        <v>94.072194622243202</v>
      </c>
      <c r="Z58">
        <v>94.978431105843001</v>
      </c>
      <c r="AA58">
        <v>94.507931723350396</v>
      </c>
      <c r="AB58">
        <v>96.134018598428796</v>
      </c>
      <c r="AC58">
        <v>97.736859443599599</v>
      </c>
      <c r="AD58">
        <v>98.968026039498895</v>
      </c>
      <c r="AE58">
        <v>100</v>
      </c>
      <c r="AF58">
        <v>0</v>
      </c>
    </row>
    <row r="59" spans="1:32" x14ac:dyDescent="0.3">
      <c r="A59" t="s">
        <v>84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86</v>
      </c>
      <c r="B2" t="s">
        <v>197</v>
      </c>
      <c r="C2" t="s">
        <v>200</v>
      </c>
      <c r="D2" t="s">
        <v>198</v>
      </c>
      <c r="E2" t="s">
        <v>201</v>
      </c>
      <c r="F2">
        <v>59.299050549057803</v>
      </c>
      <c r="G2">
        <v>63.243336974594897</v>
      </c>
      <c r="H2">
        <v>62.021957253855398</v>
      </c>
      <c r="I2">
        <v>55.826338503846003</v>
      </c>
      <c r="J2">
        <v>53.411415953998201</v>
      </c>
      <c r="K2">
        <v>55.129592164986697</v>
      </c>
      <c r="L2">
        <v>59.688746475966099</v>
      </c>
      <c r="M2">
        <v>52.544088953982197</v>
      </c>
      <c r="N2">
        <v>58.049716597588301</v>
      </c>
      <c r="O2">
        <v>62.958225747509303</v>
      </c>
      <c r="P2">
        <v>66.284823975178199</v>
      </c>
      <c r="Q2">
        <v>68.002511564738796</v>
      </c>
      <c r="R2">
        <v>65.706010722161594</v>
      </c>
      <c r="S2">
        <v>58.3212696830157</v>
      </c>
      <c r="T2">
        <v>58.769351109063997</v>
      </c>
      <c r="U2">
        <v>64.768391733651896</v>
      </c>
      <c r="V2">
        <v>66.386643981284493</v>
      </c>
      <c r="W2">
        <v>64.878503333617104</v>
      </c>
      <c r="X2">
        <v>72.695363427134396</v>
      </c>
      <c r="Y2">
        <v>78.434836112420101</v>
      </c>
      <c r="Z2">
        <v>88.515525308379395</v>
      </c>
      <c r="AA2">
        <v>107.15037274172199</v>
      </c>
      <c r="AB2">
        <v>111.211813848989</v>
      </c>
      <c r="AC2">
        <v>113.09564055481</v>
      </c>
      <c r="AD2">
        <v>112.06425661107799</v>
      </c>
      <c r="AE2">
        <v>100</v>
      </c>
    </row>
    <row r="3" spans="1:32" x14ac:dyDescent="0.3">
      <c r="A3" t="s">
        <v>86</v>
      </c>
      <c r="B3" t="s">
        <v>202</v>
      </c>
      <c r="C3" t="s">
        <v>200</v>
      </c>
      <c r="D3" t="s">
        <v>203</v>
      </c>
      <c r="E3" t="s">
        <v>201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86</v>
      </c>
      <c r="B4" t="s">
        <v>204</v>
      </c>
      <c r="C4" t="s">
        <v>200</v>
      </c>
      <c r="D4" t="s">
        <v>205</v>
      </c>
      <c r="E4" t="s">
        <v>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86</v>
      </c>
      <c r="B5" t="s">
        <v>206</v>
      </c>
      <c r="C5" t="s">
        <v>200</v>
      </c>
      <c r="D5" t="s">
        <v>207</v>
      </c>
      <c r="E5" t="s">
        <v>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86</v>
      </c>
      <c r="B6" t="s">
        <v>208</v>
      </c>
      <c r="C6" t="s">
        <v>200</v>
      </c>
      <c r="D6" t="s">
        <v>209</v>
      </c>
      <c r="E6" t="s">
        <v>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86</v>
      </c>
      <c r="B7" t="s">
        <v>210</v>
      </c>
      <c r="C7" t="s">
        <v>200</v>
      </c>
      <c r="D7" t="s">
        <v>211</v>
      </c>
      <c r="E7" t="s">
        <v>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86</v>
      </c>
      <c r="B8" t="s">
        <v>212</v>
      </c>
      <c r="C8" t="s">
        <v>200</v>
      </c>
      <c r="D8" t="s">
        <v>213</v>
      </c>
      <c r="E8" t="s">
        <v>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86</v>
      </c>
      <c r="B9" t="s">
        <v>214</v>
      </c>
      <c r="C9" t="s">
        <v>200</v>
      </c>
      <c r="D9" t="s">
        <v>215</v>
      </c>
      <c r="E9" t="s">
        <v>201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86</v>
      </c>
      <c r="B10" t="s">
        <v>216</v>
      </c>
      <c r="C10" t="s">
        <v>200</v>
      </c>
      <c r="D10" t="s">
        <v>217</v>
      </c>
      <c r="E10" t="s">
        <v>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86</v>
      </c>
      <c r="B11" t="s">
        <v>218</v>
      </c>
      <c r="C11" t="s">
        <v>200</v>
      </c>
      <c r="D11" t="s">
        <v>219</v>
      </c>
      <c r="E11" t="s">
        <v>201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86</v>
      </c>
      <c r="B12" t="s">
        <v>220</v>
      </c>
      <c r="C12" t="s">
        <v>200</v>
      </c>
      <c r="D12" t="s">
        <v>221</v>
      </c>
      <c r="E12" t="s">
        <v>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86</v>
      </c>
      <c r="B13" t="s">
        <v>222</v>
      </c>
      <c r="C13" t="s">
        <v>200</v>
      </c>
      <c r="D13" t="s">
        <v>223</v>
      </c>
      <c r="E13" t="s">
        <v>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86</v>
      </c>
      <c r="B14" t="s">
        <v>224</v>
      </c>
      <c r="C14" t="s">
        <v>200</v>
      </c>
      <c r="D14" t="s">
        <v>225</v>
      </c>
      <c r="E14" t="s">
        <v>201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86</v>
      </c>
      <c r="B15" t="s">
        <v>226</v>
      </c>
      <c r="C15" t="s">
        <v>200</v>
      </c>
      <c r="D15" t="s">
        <v>227</v>
      </c>
      <c r="E15" t="s">
        <v>201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86</v>
      </c>
      <c r="B16" t="s">
        <v>228</v>
      </c>
      <c r="C16" t="s">
        <v>200</v>
      </c>
      <c r="D16" t="s">
        <v>229</v>
      </c>
      <c r="E16" t="s">
        <v>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86</v>
      </c>
      <c r="B17" t="s">
        <v>230</v>
      </c>
      <c r="C17" t="s">
        <v>200</v>
      </c>
      <c r="D17" t="s">
        <v>231</v>
      </c>
      <c r="E17" t="s">
        <v>201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86</v>
      </c>
      <c r="B18" t="s">
        <v>232</v>
      </c>
      <c r="C18" t="s">
        <v>200</v>
      </c>
      <c r="D18" t="s">
        <v>233</v>
      </c>
      <c r="E18" t="s">
        <v>201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86</v>
      </c>
      <c r="B19" t="s">
        <v>234</v>
      </c>
      <c r="C19" t="s">
        <v>200</v>
      </c>
      <c r="D19" t="s">
        <v>235</v>
      </c>
      <c r="E19" t="s">
        <v>201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86</v>
      </c>
      <c r="B20" t="s">
        <v>236</v>
      </c>
      <c r="C20" t="s">
        <v>200</v>
      </c>
      <c r="D20" t="s">
        <v>237</v>
      </c>
      <c r="E20" t="s">
        <v>201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86</v>
      </c>
      <c r="B21" t="s">
        <v>238</v>
      </c>
      <c r="C21" t="s">
        <v>200</v>
      </c>
      <c r="D21" t="s">
        <v>239</v>
      </c>
      <c r="E21" t="s">
        <v>201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86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86</v>
      </c>
      <c r="B23" t="s">
        <v>242</v>
      </c>
      <c r="C23" t="s">
        <v>200</v>
      </c>
      <c r="D23" t="s">
        <v>243</v>
      </c>
      <c r="E23" t="s">
        <v>201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86</v>
      </c>
      <c r="B24" t="s">
        <v>244</v>
      </c>
      <c r="C24" t="s">
        <v>200</v>
      </c>
      <c r="D24" t="s">
        <v>245</v>
      </c>
      <c r="E24" t="s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86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86</v>
      </c>
      <c r="B26" t="s">
        <v>248</v>
      </c>
      <c r="C26" t="s">
        <v>200</v>
      </c>
      <c r="D26" t="s">
        <v>249</v>
      </c>
      <c r="E26" t="s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86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86</v>
      </c>
      <c r="B28" t="s">
        <v>252</v>
      </c>
      <c r="C28" t="s">
        <v>200</v>
      </c>
      <c r="D28" t="s">
        <v>253</v>
      </c>
      <c r="E28" t="s">
        <v>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86</v>
      </c>
      <c r="B29" t="s">
        <v>254</v>
      </c>
      <c r="C29" t="s">
        <v>200</v>
      </c>
      <c r="D29" t="s">
        <v>255</v>
      </c>
      <c r="E29" t="s">
        <v>201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86</v>
      </c>
      <c r="B30" t="s">
        <v>256</v>
      </c>
      <c r="C30" t="s">
        <v>200</v>
      </c>
      <c r="D30" t="s">
        <v>257</v>
      </c>
      <c r="E30" t="s">
        <v>201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86</v>
      </c>
      <c r="B31" t="s">
        <v>258</v>
      </c>
      <c r="C31" t="s">
        <v>200</v>
      </c>
      <c r="D31" t="s">
        <v>259</v>
      </c>
      <c r="E31" t="s">
        <v>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86</v>
      </c>
      <c r="B32" t="s">
        <v>260</v>
      </c>
      <c r="C32" t="s">
        <v>200</v>
      </c>
      <c r="D32" t="s">
        <v>261</v>
      </c>
      <c r="E32" t="s">
        <v>201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86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86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86</v>
      </c>
      <c r="B35" t="s">
        <v>266</v>
      </c>
      <c r="C35" t="s">
        <v>200</v>
      </c>
      <c r="D35" t="s">
        <v>267</v>
      </c>
      <c r="E35" t="s">
        <v>201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86</v>
      </c>
      <c r="B36" t="s">
        <v>268</v>
      </c>
      <c r="C36" t="s">
        <v>200</v>
      </c>
      <c r="D36" t="s">
        <v>269</v>
      </c>
      <c r="E36" t="s">
        <v>201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86</v>
      </c>
      <c r="B37" t="s">
        <v>270</v>
      </c>
      <c r="C37" t="s">
        <v>200</v>
      </c>
      <c r="D37" t="s">
        <v>271</v>
      </c>
      <c r="E37" t="s">
        <v>201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86</v>
      </c>
      <c r="B38" t="s">
        <v>272</v>
      </c>
      <c r="C38" t="s">
        <v>200</v>
      </c>
      <c r="D38" t="s">
        <v>273</v>
      </c>
      <c r="E38" t="s">
        <v>201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86</v>
      </c>
      <c r="B39" t="s">
        <v>274</v>
      </c>
      <c r="C39" t="s">
        <v>200</v>
      </c>
      <c r="D39" t="s">
        <v>275</v>
      </c>
      <c r="E39" t="s">
        <v>201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86</v>
      </c>
      <c r="B40" t="s">
        <v>276</v>
      </c>
      <c r="C40" t="s">
        <v>200</v>
      </c>
      <c r="D40" t="s">
        <v>277</v>
      </c>
      <c r="E40" t="s">
        <v>201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86</v>
      </c>
      <c r="B41" t="s">
        <v>278</v>
      </c>
      <c r="C41" t="s">
        <v>200</v>
      </c>
      <c r="D41" t="s">
        <v>279</v>
      </c>
      <c r="E41" t="s">
        <v>201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86</v>
      </c>
      <c r="B42" t="s">
        <v>280</v>
      </c>
      <c r="C42" t="s">
        <v>200</v>
      </c>
      <c r="D42" t="s">
        <v>281</v>
      </c>
      <c r="E42" t="s">
        <v>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86</v>
      </c>
      <c r="B43" t="s">
        <v>282</v>
      </c>
      <c r="C43" t="s">
        <v>200</v>
      </c>
      <c r="D43" t="s">
        <v>283</v>
      </c>
      <c r="E43" t="s">
        <v>201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86</v>
      </c>
      <c r="B44" t="s">
        <v>284</v>
      </c>
      <c r="C44" t="s">
        <v>200</v>
      </c>
      <c r="D44" t="s">
        <v>285</v>
      </c>
      <c r="E44" t="s">
        <v>201</v>
      </c>
      <c r="F44">
        <v>59.299050549057803</v>
      </c>
      <c r="G44">
        <v>63.243336974594897</v>
      </c>
      <c r="H44">
        <v>62.021957253855398</v>
      </c>
      <c r="I44">
        <v>55.826338503846003</v>
      </c>
      <c r="J44">
        <v>53.411415953998201</v>
      </c>
      <c r="K44">
        <v>55.129592164986803</v>
      </c>
      <c r="L44">
        <v>59.688746475966198</v>
      </c>
      <c r="M44">
        <v>52.544088953982197</v>
      </c>
      <c r="N44">
        <v>58.0497165975884</v>
      </c>
      <c r="O44">
        <v>62.958225747509303</v>
      </c>
      <c r="P44">
        <v>66.284823975178298</v>
      </c>
      <c r="Q44">
        <v>68.002511564738796</v>
      </c>
      <c r="R44">
        <v>65.706010722161693</v>
      </c>
      <c r="S44">
        <v>58.3212696830157</v>
      </c>
      <c r="T44">
        <v>58.769351109063997</v>
      </c>
      <c r="U44">
        <v>64.768391733651896</v>
      </c>
      <c r="V44">
        <v>66.386643981284607</v>
      </c>
      <c r="W44">
        <v>64.878503333617203</v>
      </c>
      <c r="X44">
        <v>72.695363427134396</v>
      </c>
      <c r="Y44">
        <v>78.434836112420101</v>
      </c>
      <c r="Z44">
        <v>88.515525308379395</v>
      </c>
      <c r="AA44">
        <v>107.15037274172199</v>
      </c>
      <c r="AB44">
        <v>111.21181384899</v>
      </c>
      <c r="AC44">
        <v>113.09564055481</v>
      </c>
      <c r="AD44">
        <v>112.06425661107799</v>
      </c>
      <c r="AE44">
        <v>100</v>
      </c>
    </row>
    <row r="45" spans="1:32" x14ac:dyDescent="0.3">
      <c r="A45" t="s">
        <v>86</v>
      </c>
      <c r="B45" t="s">
        <v>286</v>
      </c>
      <c r="C45" t="s">
        <v>200</v>
      </c>
      <c r="D45" t="s">
        <v>287</v>
      </c>
      <c r="E45" t="s">
        <v>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86</v>
      </c>
      <c r="B46" t="s">
        <v>288</v>
      </c>
      <c r="C46" t="s">
        <v>200</v>
      </c>
      <c r="D46" t="s">
        <v>289</v>
      </c>
      <c r="E46" t="s">
        <v>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86</v>
      </c>
      <c r="B47" t="s">
        <v>290</v>
      </c>
      <c r="C47" t="s">
        <v>200</v>
      </c>
      <c r="D47" t="s">
        <v>291</v>
      </c>
      <c r="E47" t="s">
        <v>201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86</v>
      </c>
      <c r="B48" t="s">
        <v>292</v>
      </c>
      <c r="C48" t="s">
        <v>200</v>
      </c>
      <c r="D48" t="s">
        <v>293</v>
      </c>
      <c r="E48" t="s">
        <v>201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86</v>
      </c>
      <c r="B49" t="s">
        <v>294</v>
      </c>
      <c r="C49" t="s">
        <v>200</v>
      </c>
      <c r="D49" t="s">
        <v>295</v>
      </c>
      <c r="E49" t="s">
        <v>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86</v>
      </c>
      <c r="B50" t="s">
        <v>296</v>
      </c>
      <c r="C50" t="s">
        <v>200</v>
      </c>
      <c r="D50" t="s">
        <v>297</v>
      </c>
      <c r="E50" t="s">
        <v>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86</v>
      </c>
      <c r="B51" t="s">
        <v>298</v>
      </c>
      <c r="C51" t="s">
        <v>200</v>
      </c>
      <c r="D51" t="s">
        <v>299</v>
      </c>
      <c r="E51" t="s">
        <v>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86</v>
      </c>
      <c r="B52" t="s">
        <v>300</v>
      </c>
      <c r="C52" t="s">
        <v>200</v>
      </c>
      <c r="D52" t="s">
        <v>301</v>
      </c>
      <c r="E52" t="s">
        <v>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86</v>
      </c>
      <c r="B53" t="s">
        <v>302</v>
      </c>
      <c r="C53" t="s">
        <v>200</v>
      </c>
      <c r="D53" t="s">
        <v>303</v>
      </c>
      <c r="E53" t="s">
        <v>201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86</v>
      </c>
      <c r="B54" t="s">
        <v>304</v>
      </c>
      <c r="C54" t="s">
        <v>200</v>
      </c>
      <c r="D54" t="s">
        <v>305</v>
      </c>
      <c r="E54" t="s">
        <v>201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86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86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86</v>
      </c>
      <c r="B57" t="s">
        <v>310</v>
      </c>
      <c r="C57" t="s">
        <v>200</v>
      </c>
      <c r="D57" t="s">
        <v>311</v>
      </c>
      <c r="E57" t="s">
        <v>201</v>
      </c>
      <c r="F57">
        <v>59.299050549057803</v>
      </c>
      <c r="G57">
        <v>63.243336974594897</v>
      </c>
      <c r="H57">
        <v>62.021957253855398</v>
      </c>
      <c r="I57">
        <v>55.826338503846003</v>
      </c>
      <c r="J57">
        <v>53.411415953998201</v>
      </c>
      <c r="K57">
        <v>55.129592164986803</v>
      </c>
      <c r="L57">
        <v>59.688746475966198</v>
      </c>
      <c r="M57">
        <v>52.544088953982197</v>
      </c>
      <c r="N57">
        <v>58.0497165975884</v>
      </c>
      <c r="O57">
        <v>62.958225747509303</v>
      </c>
      <c r="P57">
        <v>66.284823975178298</v>
      </c>
      <c r="Q57">
        <v>68.002511564738796</v>
      </c>
      <c r="R57">
        <v>65.706010722161693</v>
      </c>
      <c r="S57">
        <v>58.3212696830157</v>
      </c>
      <c r="T57">
        <v>58.769351109063997</v>
      </c>
      <c r="U57">
        <v>64.768391733651896</v>
      </c>
      <c r="V57">
        <v>66.386643981284607</v>
      </c>
      <c r="W57">
        <v>64.878503333617203</v>
      </c>
      <c r="X57">
        <v>72.695363427134396</v>
      </c>
      <c r="Y57">
        <v>78.434836112420101</v>
      </c>
      <c r="Z57">
        <v>88.515525308379395</v>
      </c>
      <c r="AA57">
        <v>107.15037274172199</v>
      </c>
      <c r="AB57">
        <v>111.21181384899</v>
      </c>
      <c r="AC57">
        <v>113.09564055481</v>
      </c>
      <c r="AD57">
        <v>112.06425661107799</v>
      </c>
      <c r="AE57">
        <v>100</v>
      </c>
    </row>
    <row r="58" spans="1:32" x14ac:dyDescent="0.3">
      <c r="A58" t="s">
        <v>86</v>
      </c>
      <c r="B58" t="s">
        <v>312</v>
      </c>
      <c r="C58" t="s">
        <v>200</v>
      </c>
      <c r="D58" t="s">
        <v>313</v>
      </c>
      <c r="E58" t="s">
        <v>201</v>
      </c>
      <c r="F58">
        <v>59.299050549057803</v>
      </c>
      <c r="G58">
        <v>63.243336974594897</v>
      </c>
      <c r="H58">
        <v>62.021957253855398</v>
      </c>
      <c r="I58">
        <v>55.826338503846003</v>
      </c>
      <c r="J58">
        <v>53.411415953998201</v>
      </c>
      <c r="K58">
        <v>55.129592164986803</v>
      </c>
      <c r="L58">
        <v>59.688746475966198</v>
      </c>
      <c r="M58">
        <v>52.544088953982197</v>
      </c>
      <c r="N58">
        <v>58.0497165975884</v>
      </c>
      <c r="O58">
        <v>62.958225747509303</v>
      </c>
      <c r="P58">
        <v>66.284823975178298</v>
      </c>
      <c r="Q58">
        <v>68.002511564738796</v>
      </c>
      <c r="R58">
        <v>65.706010722161693</v>
      </c>
      <c r="S58">
        <v>58.3212696830157</v>
      </c>
      <c r="T58">
        <v>58.769351109063997</v>
      </c>
      <c r="U58">
        <v>64.768391733651896</v>
      </c>
      <c r="V58">
        <v>66.386643981284607</v>
      </c>
      <c r="W58">
        <v>64.878503333617203</v>
      </c>
      <c r="X58">
        <v>72.695363427134396</v>
      </c>
      <c r="Y58">
        <v>78.434836112420101</v>
      </c>
      <c r="Z58">
        <v>88.515525308379395</v>
      </c>
      <c r="AA58">
        <v>107.15037274172199</v>
      </c>
      <c r="AB58">
        <v>111.21181384899</v>
      </c>
      <c r="AC58">
        <v>113.09564055481</v>
      </c>
      <c r="AD58">
        <v>112.06425661107799</v>
      </c>
      <c r="AE58">
        <v>100</v>
      </c>
    </row>
    <row r="59" spans="1:32" x14ac:dyDescent="0.3">
      <c r="A59" t="s">
        <v>86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88</v>
      </c>
      <c r="B2" t="s">
        <v>197</v>
      </c>
      <c r="C2" t="s">
        <v>200</v>
      </c>
      <c r="D2" t="s">
        <v>198</v>
      </c>
      <c r="E2" t="s">
        <v>201</v>
      </c>
      <c r="F2">
        <v>96.504965710722502</v>
      </c>
      <c r="G2">
        <v>96.930490907130903</v>
      </c>
      <c r="H2">
        <v>98.072425748196693</v>
      </c>
      <c r="I2">
        <v>97.729809650160604</v>
      </c>
      <c r="J2">
        <v>97.283128549766403</v>
      </c>
      <c r="K2">
        <v>97.449337354412407</v>
      </c>
      <c r="L2">
        <v>96.864113761915803</v>
      </c>
      <c r="M2">
        <v>96.344025466323899</v>
      </c>
      <c r="N2">
        <v>96.786145184648802</v>
      </c>
      <c r="O2">
        <v>97.092617702731999</v>
      </c>
      <c r="P2">
        <v>97.528263152579697</v>
      </c>
      <c r="Q2">
        <v>98.760990111735694</v>
      </c>
      <c r="R2">
        <v>98.957727517839203</v>
      </c>
      <c r="S2">
        <v>100.237342687454</v>
      </c>
      <c r="T2">
        <v>95.979784337286802</v>
      </c>
      <c r="U2">
        <v>97.216925586816402</v>
      </c>
      <c r="V2">
        <v>97.698113893954499</v>
      </c>
      <c r="W2">
        <v>97.847563040925195</v>
      </c>
      <c r="X2">
        <v>97.845886671763495</v>
      </c>
      <c r="Y2">
        <v>99.106700230250198</v>
      </c>
      <c r="Z2">
        <v>98.957180717558899</v>
      </c>
      <c r="AA2">
        <v>97.944562560949805</v>
      </c>
      <c r="AB2">
        <v>99.091426835690996</v>
      </c>
      <c r="AC2">
        <v>100.61926520145801</v>
      </c>
      <c r="AD2">
        <v>100.812259516628</v>
      </c>
      <c r="AE2">
        <v>100</v>
      </c>
      <c r="AF2">
        <v>102.78845294313101</v>
      </c>
    </row>
    <row r="3" spans="1:32" x14ac:dyDescent="0.3">
      <c r="A3" t="s">
        <v>88</v>
      </c>
      <c r="B3" t="s">
        <v>202</v>
      </c>
      <c r="C3" t="s">
        <v>200</v>
      </c>
      <c r="D3" t="s">
        <v>203</v>
      </c>
      <c r="E3" t="s">
        <v>201</v>
      </c>
      <c r="F3">
        <v>96.504965710722601</v>
      </c>
      <c r="G3">
        <v>96.930490907130903</v>
      </c>
      <c r="H3">
        <v>98.072425748196807</v>
      </c>
      <c r="I3">
        <v>97.729809650160604</v>
      </c>
      <c r="J3">
        <v>97.283128549766502</v>
      </c>
      <c r="K3">
        <v>97.449337354412407</v>
      </c>
      <c r="L3">
        <v>96.864113761915803</v>
      </c>
      <c r="M3">
        <v>96.344025466323899</v>
      </c>
      <c r="N3">
        <v>96.786145184648902</v>
      </c>
      <c r="O3">
        <v>97.092617702731999</v>
      </c>
      <c r="P3">
        <v>97.528263152579697</v>
      </c>
      <c r="Q3">
        <v>98.760990111735694</v>
      </c>
      <c r="R3">
        <v>98.957727517839203</v>
      </c>
      <c r="S3">
        <v>100.237342687454</v>
      </c>
      <c r="T3">
        <v>95.979784337286901</v>
      </c>
      <c r="U3">
        <v>97.216925586816501</v>
      </c>
      <c r="V3">
        <v>97.698113893954599</v>
      </c>
      <c r="W3">
        <v>97.847563040925294</v>
      </c>
      <c r="X3">
        <v>97.845886671763594</v>
      </c>
      <c r="Y3">
        <v>99.106700230250297</v>
      </c>
      <c r="Z3">
        <v>98.957180717558998</v>
      </c>
      <c r="AA3">
        <v>97.944562560949905</v>
      </c>
      <c r="AB3">
        <v>99.091426835691095</v>
      </c>
      <c r="AC3">
        <v>100.61926520145801</v>
      </c>
      <c r="AD3">
        <v>100.812259516628</v>
      </c>
      <c r="AE3">
        <v>100</v>
      </c>
      <c r="AF3">
        <v>102.78845294313101</v>
      </c>
    </row>
    <row r="4" spans="1:32" x14ac:dyDescent="0.3">
      <c r="A4" t="s">
        <v>88</v>
      </c>
      <c r="B4" t="s">
        <v>204</v>
      </c>
      <c r="C4" t="s">
        <v>200</v>
      </c>
      <c r="D4" t="s">
        <v>205</v>
      </c>
      <c r="E4" t="s">
        <v>201</v>
      </c>
      <c r="F4">
        <v>96.504965710722601</v>
      </c>
      <c r="G4">
        <v>96.930490907130903</v>
      </c>
      <c r="H4">
        <v>98.072425748196807</v>
      </c>
      <c r="I4">
        <v>97.729809650160604</v>
      </c>
      <c r="J4">
        <v>97.283128549766502</v>
      </c>
      <c r="K4">
        <v>97.449337354412407</v>
      </c>
      <c r="L4">
        <v>96.864113761915803</v>
      </c>
      <c r="M4">
        <v>96.344025466323899</v>
      </c>
      <c r="N4">
        <v>96.786145184648802</v>
      </c>
      <c r="O4">
        <v>97.092617702731999</v>
      </c>
      <c r="P4">
        <v>97.528263152579697</v>
      </c>
      <c r="Q4">
        <v>98.760990111735694</v>
      </c>
      <c r="R4">
        <v>98.957727517839203</v>
      </c>
      <c r="S4">
        <v>100.237342687454</v>
      </c>
      <c r="T4">
        <v>95.979784337286802</v>
      </c>
      <c r="U4">
        <v>97.216925586816501</v>
      </c>
      <c r="V4">
        <v>97.698113893954499</v>
      </c>
      <c r="W4">
        <v>97.847563040925195</v>
      </c>
      <c r="X4">
        <v>97.845886671763594</v>
      </c>
      <c r="Y4">
        <v>99.106700230250198</v>
      </c>
      <c r="Z4">
        <v>98.957180717558998</v>
      </c>
      <c r="AA4">
        <v>97.944562560949805</v>
      </c>
      <c r="AB4">
        <v>99.091426835691095</v>
      </c>
      <c r="AC4">
        <v>100.61926520145801</v>
      </c>
      <c r="AD4">
        <v>100.812259516628</v>
      </c>
      <c r="AE4">
        <v>100</v>
      </c>
      <c r="AF4">
        <v>102.78845294313101</v>
      </c>
    </row>
    <row r="5" spans="1:32" x14ac:dyDescent="0.3">
      <c r="A5" t="s">
        <v>88</v>
      </c>
      <c r="B5" t="s">
        <v>206</v>
      </c>
      <c r="C5" t="s">
        <v>200</v>
      </c>
      <c r="D5" t="s">
        <v>207</v>
      </c>
      <c r="E5" t="s">
        <v>201</v>
      </c>
      <c r="F5">
        <v>96.504965710722601</v>
      </c>
      <c r="G5">
        <v>96.930490907130903</v>
      </c>
      <c r="H5">
        <v>98.072425748196807</v>
      </c>
      <c r="I5">
        <v>97.729809650160604</v>
      </c>
      <c r="J5">
        <v>97.283128549766502</v>
      </c>
      <c r="K5">
        <v>97.449337354412407</v>
      </c>
      <c r="L5">
        <v>96.864113761915803</v>
      </c>
      <c r="M5">
        <v>96.344025466323899</v>
      </c>
      <c r="N5">
        <v>96.786145184648902</v>
      </c>
      <c r="O5">
        <v>97.092617702732099</v>
      </c>
      <c r="P5">
        <v>97.528263152579697</v>
      </c>
      <c r="Q5">
        <v>98.760990111735794</v>
      </c>
      <c r="R5">
        <v>98.957727517839203</v>
      </c>
      <c r="S5">
        <v>100.237342687454</v>
      </c>
      <c r="T5">
        <v>95.979784337286901</v>
      </c>
      <c r="U5">
        <v>97.2169255868166</v>
      </c>
      <c r="V5">
        <v>97.698113893954499</v>
      </c>
      <c r="W5">
        <v>97.847563040925294</v>
      </c>
      <c r="X5">
        <v>97.845886671763594</v>
      </c>
      <c r="Y5">
        <v>99.106700230250198</v>
      </c>
      <c r="Z5">
        <v>98.957180717558998</v>
      </c>
      <c r="AA5">
        <v>97.944562560949905</v>
      </c>
      <c r="AB5">
        <v>99.091426835691095</v>
      </c>
      <c r="AC5">
        <v>100.61926520145801</v>
      </c>
      <c r="AD5">
        <v>100.812259516628</v>
      </c>
      <c r="AE5">
        <v>100</v>
      </c>
      <c r="AF5">
        <v>102.78845294313101</v>
      </c>
    </row>
    <row r="6" spans="1:32" x14ac:dyDescent="0.3">
      <c r="A6" t="s">
        <v>88</v>
      </c>
      <c r="B6" t="s">
        <v>208</v>
      </c>
      <c r="C6" t="s">
        <v>200</v>
      </c>
      <c r="D6" t="s">
        <v>209</v>
      </c>
      <c r="E6" t="s">
        <v>201</v>
      </c>
      <c r="F6">
        <v>96.504965710722601</v>
      </c>
      <c r="G6">
        <v>96.930490907131002</v>
      </c>
      <c r="H6">
        <v>98.072425748196807</v>
      </c>
      <c r="I6">
        <v>97.729809650160604</v>
      </c>
      <c r="J6">
        <v>97.283128549766502</v>
      </c>
      <c r="K6">
        <v>97.449337354412407</v>
      </c>
      <c r="L6">
        <v>96.864113761915803</v>
      </c>
      <c r="M6">
        <v>96.344025466323899</v>
      </c>
      <c r="N6">
        <v>96.786145184648902</v>
      </c>
      <c r="O6">
        <v>97.092617702731999</v>
      </c>
      <c r="P6">
        <v>97.528263152579697</v>
      </c>
      <c r="Q6">
        <v>98.760990111735694</v>
      </c>
      <c r="R6">
        <v>98.957727517839203</v>
      </c>
      <c r="S6">
        <v>100.237342687454</v>
      </c>
      <c r="T6">
        <v>95.979784337286901</v>
      </c>
      <c r="U6">
        <v>97.216925586816501</v>
      </c>
      <c r="V6">
        <v>97.698113893954499</v>
      </c>
      <c r="W6">
        <v>97.847563040925294</v>
      </c>
      <c r="X6">
        <v>97.845886671763594</v>
      </c>
      <c r="Y6">
        <v>99.106700230250297</v>
      </c>
      <c r="Z6">
        <v>98.957180717558998</v>
      </c>
      <c r="AA6">
        <v>97.944562560949905</v>
      </c>
      <c r="AB6">
        <v>99.091426835691095</v>
      </c>
      <c r="AC6">
        <v>100.61926520145801</v>
      </c>
      <c r="AD6">
        <v>100.812259516628</v>
      </c>
      <c r="AE6">
        <v>100</v>
      </c>
      <c r="AF6">
        <v>102.78845294313101</v>
      </c>
    </row>
    <row r="7" spans="1:32" x14ac:dyDescent="0.3">
      <c r="A7" t="s">
        <v>88</v>
      </c>
      <c r="B7" t="s">
        <v>210</v>
      </c>
      <c r="C7" t="s">
        <v>200</v>
      </c>
      <c r="D7" t="s">
        <v>211</v>
      </c>
      <c r="E7" t="s">
        <v>201</v>
      </c>
      <c r="F7">
        <v>96.504965710722601</v>
      </c>
      <c r="G7">
        <v>96.930490907130903</v>
      </c>
      <c r="H7">
        <v>98.072425748196807</v>
      </c>
      <c r="I7">
        <v>97.729809650160604</v>
      </c>
      <c r="J7">
        <v>97.283128549766502</v>
      </c>
      <c r="K7">
        <v>97.449337354412407</v>
      </c>
      <c r="L7">
        <v>96.864113761915803</v>
      </c>
      <c r="M7">
        <v>96.344025466323899</v>
      </c>
      <c r="N7">
        <v>96.786145184648902</v>
      </c>
      <c r="O7">
        <v>97.092617702732099</v>
      </c>
      <c r="P7">
        <v>97.528263152579697</v>
      </c>
      <c r="Q7">
        <v>98.760990111735694</v>
      </c>
      <c r="R7">
        <v>98.957727517839203</v>
      </c>
      <c r="S7">
        <v>100.237342687454</v>
      </c>
      <c r="T7">
        <v>95.979784337286901</v>
      </c>
      <c r="U7">
        <v>97.216925586816501</v>
      </c>
      <c r="V7">
        <v>97.698113893954599</v>
      </c>
      <c r="W7">
        <v>97.847563040925294</v>
      </c>
      <c r="X7">
        <v>97.845886671763594</v>
      </c>
      <c r="Y7">
        <v>99.106700230250297</v>
      </c>
      <c r="Z7">
        <v>98.957180717558998</v>
      </c>
      <c r="AA7">
        <v>97.944562560949905</v>
      </c>
      <c r="AB7">
        <v>99.091426835691095</v>
      </c>
      <c r="AC7">
        <v>100.61926520145801</v>
      </c>
      <c r="AD7">
        <v>100.812259516628</v>
      </c>
      <c r="AE7">
        <v>100</v>
      </c>
      <c r="AF7">
        <v>102.78845294313101</v>
      </c>
    </row>
    <row r="8" spans="1:32" x14ac:dyDescent="0.3">
      <c r="A8" t="s">
        <v>88</v>
      </c>
      <c r="B8" t="s">
        <v>212</v>
      </c>
      <c r="C8" t="s">
        <v>200</v>
      </c>
      <c r="D8" t="s">
        <v>213</v>
      </c>
      <c r="E8" t="s">
        <v>201</v>
      </c>
      <c r="F8">
        <v>96.504965710722601</v>
      </c>
      <c r="G8">
        <v>96.930490907130903</v>
      </c>
      <c r="H8">
        <v>98.072425748196807</v>
      </c>
      <c r="I8">
        <v>97.729809650160604</v>
      </c>
      <c r="J8">
        <v>97.283128549766502</v>
      </c>
      <c r="K8">
        <v>97.449337354412407</v>
      </c>
      <c r="L8">
        <v>96.864113761915803</v>
      </c>
      <c r="M8">
        <v>96.344025466323899</v>
      </c>
      <c r="N8">
        <v>96.786145184648902</v>
      </c>
      <c r="O8">
        <v>97.092617702732099</v>
      </c>
      <c r="P8">
        <v>97.528263152579697</v>
      </c>
      <c r="Q8">
        <v>98.760990111735794</v>
      </c>
      <c r="R8">
        <v>98.957727517839203</v>
      </c>
      <c r="S8">
        <v>100.237342687454</v>
      </c>
      <c r="T8">
        <v>95.979784337286901</v>
      </c>
      <c r="U8">
        <v>97.216925586816501</v>
      </c>
      <c r="V8">
        <v>97.698113893954499</v>
      </c>
      <c r="W8">
        <v>97.847563040925294</v>
      </c>
      <c r="X8">
        <v>97.845886671763594</v>
      </c>
      <c r="Y8">
        <v>99.106700230250297</v>
      </c>
      <c r="Z8">
        <v>98.957180717558998</v>
      </c>
      <c r="AA8">
        <v>97.944562560949905</v>
      </c>
      <c r="AB8">
        <v>99.091426835691095</v>
      </c>
      <c r="AC8">
        <v>100.61926520145801</v>
      </c>
      <c r="AD8">
        <v>100.812259516628</v>
      </c>
      <c r="AE8">
        <v>100</v>
      </c>
      <c r="AF8">
        <v>102.78845294313101</v>
      </c>
    </row>
    <row r="9" spans="1:32" x14ac:dyDescent="0.3">
      <c r="A9" t="s">
        <v>88</v>
      </c>
      <c r="B9" t="s">
        <v>214</v>
      </c>
      <c r="C9" t="s">
        <v>200</v>
      </c>
      <c r="D9" t="s">
        <v>215</v>
      </c>
      <c r="E9" t="s">
        <v>201</v>
      </c>
      <c r="F9">
        <v>96.504965710722601</v>
      </c>
      <c r="G9">
        <v>96.930490907130903</v>
      </c>
      <c r="H9">
        <v>98.072425748196807</v>
      </c>
      <c r="I9">
        <v>97.729809650160604</v>
      </c>
      <c r="J9">
        <v>97.283128549766502</v>
      </c>
      <c r="K9">
        <v>97.449337354412407</v>
      </c>
      <c r="L9">
        <v>96.864113761915803</v>
      </c>
      <c r="M9">
        <v>96.344025466323899</v>
      </c>
      <c r="N9">
        <v>96.786145184648802</v>
      </c>
      <c r="O9">
        <v>97.092617702731999</v>
      </c>
      <c r="P9">
        <v>97.528263152579697</v>
      </c>
      <c r="Q9">
        <v>98.760990111735694</v>
      </c>
      <c r="R9">
        <v>98.957727517839203</v>
      </c>
      <c r="S9">
        <v>100.237342687454</v>
      </c>
      <c r="T9">
        <v>95.979784337286901</v>
      </c>
      <c r="U9">
        <v>97.216925586816501</v>
      </c>
      <c r="V9">
        <v>97.698113893954499</v>
      </c>
      <c r="W9">
        <v>97.847563040925195</v>
      </c>
      <c r="X9">
        <v>97.845886671763594</v>
      </c>
      <c r="Y9">
        <v>99.106700230250297</v>
      </c>
      <c r="Z9">
        <v>98.957180717558998</v>
      </c>
      <c r="AA9">
        <v>97.944562560949905</v>
      </c>
      <c r="AB9">
        <v>99.091426835691095</v>
      </c>
      <c r="AC9">
        <v>100.61926520145801</v>
      </c>
      <c r="AD9">
        <v>100.812259516628</v>
      </c>
      <c r="AE9">
        <v>100</v>
      </c>
      <c r="AF9">
        <v>102.78845294313101</v>
      </c>
    </row>
    <row r="10" spans="1:32" x14ac:dyDescent="0.3">
      <c r="A10" t="s">
        <v>88</v>
      </c>
      <c r="B10" t="s">
        <v>216</v>
      </c>
      <c r="C10" t="s">
        <v>200</v>
      </c>
      <c r="D10" t="s">
        <v>217</v>
      </c>
      <c r="E10" t="s">
        <v>201</v>
      </c>
      <c r="F10">
        <v>96.504965710722601</v>
      </c>
      <c r="G10">
        <v>96.930490907130903</v>
      </c>
      <c r="H10">
        <v>98.072425748196807</v>
      </c>
      <c r="I10">
        <v>97.729809650160604</v>
      </c>
      <c r="J10">
        <v>97.283128549766502</v>
      </c>
      <c r="K10">
        <v>97.449337354412407</v>
      </c>
      <c r="L10">
        <v>96.864113761915803</v>
      </c>
      <c r="M10">
        <v>96.344025466323899</v>
      </c>
      <c r="N10">
        <v>96.786145184648802</v>
      </c>
      <c r="O10">
        <v>97.092617702731999</v>
      </c>
      <c r="P10">
        <v>97.528263152579697</v>
      </c>
      <c r="Q10">
        <v>98.760990111735694</v>
      </c>
      <c r="R10">
        <v>98.957727517839203</v>
      </c>
      <c r="S10">
        <v>100.237342687454</v>
      </c>
      <c r="T10">
        <v>95.979784337286802</v>
      </c>
      <c r="U10">
        <v>97.216925586816501</v>
      </c>
      <c r="V10">
        <v>97.698113893954499</v>
      </c>
      <c r="W10">
        <v>97.847563040925195</v>
      </c>
      <c r="X10">
        <v>97.845886671763594</v>
      </c>
      <c r="Y10">
        <v>99.106700230250297</v>
      </c>
      <c r="Z10">
        <v>98.957180717558998</v>
      </c>
      <c r="AA10">
        <v>97.944562560949805</v>
      </c>
      <c r="AB10">
        <v>99.091426835691095</v>
      </c>
      <c r="AC10">
        <v>100.61926520145801</v>
      </c>
      <c r="AD10">
        <v>100.812259516628</v>
      </c>
      <c r="AE10">
        <v>100</v>
      </c>
      <c r="AF10">
        <v>102.78845294313101</v>
      </c>
    </row>
    <row r="11" spans="1:32" x14ac:dyDescent="0.3">
      <c r="A11" t="s">
        <v>88</v>
      </c>
      <c r="B11" t="s">
        <v>218</v>
      </c>
      <c r="C11" t="s">
        <v>200</v>
      </c>
      <c r="D11" t="s">
        <v>219</v>
      </c>
      <c r="E11" t="s">
        <v>201</v>
      </c>
      <c r="F11">
        <v>96.504965710722601</v>
      </c>
      <c r="G11">
        <v>96.930490907130903</v>
      </c>
      <c r="H11">
        <v>98.072425748196807</v>
      </c>
      <c r="I11">
        <v>97.729809650160604</v>
      </c>
      <c r="J11">
        <v>97.283128549766502</v>
      </c>
      <c r="K11">
        <v>97.449337354412407</v>
      </c>
      <c r="L11">
        <v>96.864113761915803</v>
      </c>
      <c r="M11">
        <v>96.344025466323899</v>
      </c>
      <c r="N11">
        <v>96.786145184648802</v>
      </c>
      <c r="O11">
        <v>97.092617702731999</v>
      </c>
      <c r="P11">
        <v>97.528263152579697</v>
      </c>
      <c r="Q11">
        <v>98.760990111735694</v>
      </c>
      <c r="R11">
        <v>98.957727517839203</v>
      </c>
      <c r="S11">
        <v>100.237342687454</v>
      </c>
      <c r="T11">
        <v>95.979784337286802</v>
      </c>
      <c r="U11">
        <v>97.216925586816501</v>
      </c>
      <c r="V11">
        <v>97.698113893954599</v>
      </c>
      <c r="W11">
        <v>97.847563040925195</v>
      </c>
      <c r="X11">
        <v>97.845886671763594</v>
      </c>
      <c r="Y11">
        <v>99.106700230250297</v>
      </c>
      <c r="Z11">
        <v>98.957180717558998</v>
      </c>
      <c r="AA11">
        <v>97.944562560949905</v>
      </c>
      <c r="AB11">
        <v>99.091426835691095</v>
      </c>
      <c r="AC11">
        <v>100.61926520145801</v>
      </c>
      <c r="AD11">
        <v>100.812259516628</v>
      </c>
      <c r="AE11">
        <v>100</v>
      </c>
      <c r="AF11">
        <v>102.78845294313101</v>
      </c>
    </row>
    <row r="12" spans="1:32" x14ac:dyDescent="0.3">
      <c r="A12" t="s">
        <v>88</v>
      </c>
      <c r="B12" t="s">
        <v>220</v>
      </c>
      <c r="C12" t="s">
        <v>200</v>
      </c>
      <c r="D12" t="s">
        <v>221</v>
      </c>
      <c r="E12" t="s">
        <v>201</v>
      </c>
      <c r="F12">
        <v>96.504965710722601</v>
      </c>
      <c r="G12">
        <v>96.930490907131002</v>
      </c>
      <c r="H12">
        <v>98.072425748196807</v>
      </c>
      <c r="I12">
        <v>97.729809650160604</v>
      </c>
      <c r="J12">
        <v>97.283128549766502</v>
      </c>
      <c r="K12">
        <v>97.449337354412407</v>
      </c>
      <c r="L12">
        <v>96.864113761915803</v>
      </c>
      <c r="M12">
        <v>96.344025466323899</v>
      </c>
      <c r="N12">
        <v>96.786145184648902</v>
      </c>
      <c r="O12">
        <v>97.092617702731999</v>
      </c>
      <c r="P12">
        <v>97.528263152579697</v>
      </c>
      <c r="Q12">
        <v>98.760990111735694</v>
      </c>
      <c r="R12">
        <v>98.957727517839203</v>
      </c>
      <c r="S12">
        <v>100.237342687454</v>
      </c>
      <c r="T12">
        <v>95.979784337286901</v>
      </c>
      <c r="U12">
        <v>97.2169255868166</v>
      </c>
      <c r="V12">
        <v>97.698113893954599</v>
      </c>
      <c r="W12">
        <v>97.847563040925294</v>
      </c>
      <c r="X12">
        <v>97.845886671763594</v>
      </c>
      <c r="Y12">
        <v>99.106700230250297</v>
      </c>
      <c r="Z12">
        <v>98.957180717558998</v>
      </c>
      <c r="AA12">
        <v>97.944562560949905</v>
      </c>
      <c r="AB12">
        <v>99.091426835691095</v>
      </c>
      <c r="AC12">
        <v>100.61926520145801</v>
      </c>
      <c r="AD12">
        <v>100.812259516628</v>
      </c>
      <c r="AE12">
        <v>100</v>
      </c>
      <c r="AF12">
        <v>102.78845294313101</v>
      </c>
    </row>
    <row r="13" spans="1:32" x14ac:dyDescent="0.3">
      <c r="A13" t="s">
        <v>88</v>
      </c>
      <c r="B13" t="s">
        <v>222</v>
      </c>
      <c r="C13" t="s">
        <v>200</v>
      </c>
      <c r="D13" t="s">
        <v>223</v>
      </c>
      <c r="E13" t="s">
        <v>201</v>
      </c>
      <c r="F13">
        <v>96.504965710722601</v>
      </c>
      <c r="G13">
        <v>96.930490907131002</v>
      </c>
      <c r="H13">
        <v>98.072425748196807</v>
      </c>
      <c r="I13">
        <v>97.729809650160604</v>
      </c>
      <c r="J13">
        <v>97.283128549766502</v>
      </c>
      <c r="K13">
        <v>97.449337354412407</v>
      </c>
      <c r="L13">
        <v>96.864113761915803</v>
      </c>
      <c r="M13">
        <v>96.344025466323899</v>
      </c>
      <c r="N13">
        <v>96.786145184648902</v>
      </c>
      <c r="O13">
        <v>97.092617702732099</v>
      </c>
      <c r="P13">
        <v>97.528263152579697</v>
      </c>
      <c r="Q13">
        <v>98.760990111735694</v>
      </c>
      <c r="R13">
        <v>98.957727517839203</v>
      </c>
      <c r="S13">
        <v>100.237342687454</v>
      </c>
      <c r="T13">
        <v>95.979784337286901</v>
      </c>
      <c r="U13">
        <v>97.216925586816501</v>
      </c>
      <c r="V13">
        <v>97.698113893954499</v>
      </c>
      <c r="W13">
        <v>97.847563040925195</v>
      </c>
      <c r="X13">
        <v>97.845886671763594</v>
      </c>
      <c r="Y13">
        <v>99.106700230250297</v>
      </c>
      <c r="Z13">
        <v>98.957180717558998</v>
      </c>
      <c r="AA13">
        <v>97.944562560949905</v>
      </c>
      <c r="AB13">
        <v>99.091426835691095</v>
      </c>
      <c r="AC13">
        <v>100.61926520145801</v>
      </c>
      <c r="AD13">
        <v>100.812259516628</v>
      </c>
      <c r="AE13">
        <v>100</v>
      </c>
      <c r="AF13">
        <v>102.78845294313101</v>
      </c>
    </row>
    <row r="14" spans="1:32" x14ac:dyDescent="0.3">
      <c r="A14" t="s">
        <v>88</v>
      </c>
      <c r="B14" t="s">
        <v>224</v>
      </c>
      <c r="C14" t="s">
        <v>200</v>
      </c>
      <c r="D14" t="s">
        <v>225</v>
      </c>
      <c r="E14" t="s">
        <v>201</v>
      </c>
      <c r="F14">
        <v>96.504965710722502</v>
      </c>
      <c r="G14">
        <v>96.930490907130903</v>
      </c>
      <c r="H14">
        <v>98.072425748196807</v>
      </c>
      <c r="I14">
        <v>97.729809650160604</v>
      </c>
      <c r="J14">
        <v>97.283128549766502</v>
      </c>
      <c r="K14">
        <v>97.449337354412407</v>
      </c>
      <c r="L14">
        <v>96.864113761915803</v>
      </c>
      <c r="M14">
        <v>96.344025466323899</v>
      </c>
      <c r="N14">
        <v>96.786145184648802</v>
      </c>
      <c r="O14">
        <v>97.092617702731999</v>
      </c>
      <c r="P14">
        <v>97.528263152579697</v>
      </c>
      <c r="Q14">
        <v>98.760990111735694</v>
      </c>
      <c r="R14">
        <v>98.957727517839203</v>
      </c>
      <c r="S14">
        <v>100.237342687454</v>
      </c>
      <c r="T14">
        <v>95.979784337286802</v>
      </c>
      <c r="U14">
        <v>97.216925586816501</v>
      </c>
      <c r="V14">
        <v>97.698113893954499</v>
      </c>
      <c r="W14">
        <v>97.847563040925195</v>
      </c>
      <c r="X14">
        <v>97.845886671763594</v>
      </c>
      <c r="Y14">
        <v>99.106700230250198</v>
      </c>
      <c r="Z14">
        <v>98.957180717558998</v>
      </c>
      <c r="AA14">
        <v>97.944562560949805</v>
      </c>
      <c r="AB14">
        <v>99.091426835691095</v>
      </c>
      <c r="AC14">
        <v>100.61926520145801</v>
      </c>
      <c r="AD14">
        <v>100.812259516628</v>
      </c>
      <c r="AE14">
        <v>100</v>
      </c>
      <c r="AF14">
        <v>102.78845294313101</v>
      </c>
    </row>
    <row r="15" spans="1:32" x14ac:dyDescent="0.3">
      <c r="A15" t="s">
        <v>88</v>
      </c>
      <c r="B15" t="s">
        <v>226</v>
      </c>
      <c r="C15" t="s">
        <v>200</v>
      </c>
      <c r="D15" t="s">
        <v>227</v>
      </c>
      <c r="E15" t="s">
        <v>201</v>
      </c>
      <c r="F15">
        <v>96.504965710722502</v>
      </c>
      <c r="G15">
        <v>96.930490907130903</v>
      </c>
      <c r="H15">
        <v>98.072425748196807</v>
      </c>
      <c r="I15">
        <v>97.729809650160604</v>
      </c>
      <c r="J15">
        <v>97.283128549766502</v>
      </c>
      <c r="K15">
        <v>97.449337354412407</v>
      </c>
      <c r="L15">
        <v>96.864113761915803</v>
      </c>
      <c r="M15">
        <v>96.344025466323899</v>
      </c>
      <c r="N15">
        <v>96.786145184648802</v>
      </c>
      <c r="O15">
        <v>97.092617702731999</v>
      </c>
      <c r="P15">
        <v>97.528263152579697</v>
      </c>
      <c r="Q15">
        <v>98.760990111735694</v>
      </c>
      <c r="R15">
        <v>98.957727517839203</v>
      </c>
      <c r="S15">
        <v>100.237342687454</v>
      </c>
      <c r="T15">
        <v>95.979784337286802</v>
      </c>
      <c r="U15">
        <v>97.216925586816501</v>
      </c>
      <c r="V15">
        <v>97.698113893954499</v>
      </c>
      <c r="W15">
        <v>97.847563040925294</v>
      </c>
      <c r="X15">
        <v>97.845886671763594</v>
      </c>
      <c r="Y15">
        <v>99.106700230250198</v>
      </c>
      <c r="Z15">
        <v>98.957180717558998</v>
      </c>
      <c r="AA15">
        <v>97.944562560949805</v>
      </c>
      <c r="AB15">
        <v>99.091426835691095</v>
      </c>
      <c r="AC15">
        <v>100.61926520145801</v>
      </c>
      <c r="AD15">
        <v>100.812259516628</v>
      </c>
      <c r="AE15">
        <v>100</v>
      </c>
      <c r="AF15">
        <v>102.78845294313101</v>
      </c>
    </row>
    <row r="16" spans="1:32" x14ac:dyDescent="0.3">
      <c r="A16" t="s">
        <v>88</v>
      </c>
      <c r="B16" t="s">
        <v>228</v>
      </c>
      <c r="C16" t="s">
        <v>200</v>
      </c>
      <c r="D16" t="s">
        <v>229</v>
      </c>
      <c r="E16" t="s">
        <v>201</v>
      </c>
      <c r="F16">
        <v>96.504965710722502</v>
      </c>
      <c r="G16">
        <v>96.930490907130903</v>
      </c>
      <c r="H16">
        <v>98.072425748196693</v>
      </c>
      <c r="I16">
        <v>97.729809650160604</v>
      </c>
      <c r="J16">
        <v>97.283128549766502</v>
      </c>
      <c r="K16">
        <v>97.449337354412407</v>
      </c>
      <c r="L16">
        <v>96.864113761915803</v>
      </c>
      <c r="M16">
        <v>96.344025466323899</v>
      </c>
      <c r="N16">
        <v>96.786145184648802</v>
      </c>
      <c r="O16">
        <v>97.092617702731999</v>
      </c>
      <c r="P16">
        <v>97.528263152579697</v>
      </c>
      <c r="Q16">
        <v>98.760990111735694</v>
      </c>
      <c r="R16">
        <v>98.957727517839203</v>
      </c>
      <c r="S16">
        <v>100.237342687454</v>
      </c>
      <c r="T16">
        <v>95.979784337286901</v>
      </c>
      <c r="U16">
        <v>97.216925586816501</v>
      </c>
      <c r="V16">
        <v>97.698113893954499</v>
      </c>
      <c r="W16">
        <v>97.847563040925195</v>
      </c>
      <c r="X16">
        <v>97.845886671763594</v>
      </c>
      <c r="Y16">
        <v>99.106700230250198</v>
      </c>
      <c r="Z16">
        <v>98.957180717558998</v>
      </c>
      <c r="AA16">
        <v>97.944562560949905</v>
      </c>
      <c r="AB16">
        <v>99.091426835691095</v>
      </c>
      <c r="AC16">
        <v>100.61926520145801</v>
      </c>
      <c r="AD16">
        <v>100.812259516628</v>
      </c>
      <c r="AE16">
        <v>100</v>
      </c>
      <c r="AF16">
        <v>102.78845294313101</v>
      </c>
    </row>
    <row r="17" spans="1:32" x14ac:dyDescent="0.3">
      <c r="A17" t="s">
        <v>88</v>
      </c>
      <c r="B17" t="s">
        <v>230</v>
      </c>
      <c r="C17" t="s">
        <v>200</v>
      </c>
      <c r="D17" t="s">
        <v>231</v>
      </c>
      <c r="E17" t="s">
        <v>201</v>
      </c>
      <c r="F17">
        <v>96.504965710722601</v>
      </c>
      <c r="G17">
        <v>96.930490907131002</v>
      </c>
      <c r="H17">
        <v>98.072425748196807</v>
      </c>
      <c r="I17">
        <v>97.729809650160604</v>
      </c>
      <c r="J17">
        <v>97.283128549766502</v>
      </c>
      <c r="K17">
        <v>97.449337354412407</v>
      </c>
      <c r="L17">
        <v>96.864113761915803</v>
      </c>
      <c r="M17">
        <v>96.344025466323899</v>
      </c>
      <c r="N17">
        <v>96.786145184648902</v>
      </c>
      <c r="O17">
        <v>97.092617702732099</v>
      </c>
      <c r="P17">
        <v>97.528263152579697</v>
      </c>
      <c r="Q17">
        <v>98.760990111735794</v>
      </c>
      <c r="R17">
        <v>98.957727517839203</v>
      </c>
      <c r="S17">
        <v>100.237342687454</v>
      </c>
      <c r="T17">
        <v>95.979784337286901</v>
      </c>
      <c r="U17">
        <v>97.216925586816501</v>
      </c>
      <c r="V17">
        <v>97.698113893954599</v>
      </c>
      <c r="W17">
        <v>97.847563040925294</v>
      </c>
      <c r="X17">
        <v>97.845886671763594</v>
      </c>
      <c r="Y17">
        <v>99.106700230250297</v>
      </c>
      <c r="Z17">
        <v>98.957180717558998</v>
      </c>
      <c r="AA17">
        <v>97.944562560949905</v>
      </c>
      <c r="AB17">
        <v>99.091426835691095</v>
      </c>
      <c r="AC17">
        <v>100.61926520145801</v>
      </c>
      <c r="AD17">
        <v>100.812259516628</v>
      </c>
      <c r="AE17">
        <v>100</v>
      </c>
      <c r="AF17">
        <v>102.78845294313101</v>
      </c>
    </row>
    <row r="18" spans="1:32" x14ac:dyDescent="0.3">
      <c r="A18" t="s">
        <v>88</v>
      </c>
      <c r="B18" t="s">
        <v>232</v>
      </c>
      <c r="C18" t="s">
        <v>200</v>
      </c>
      <c r="D18" t="s">
        <v>233</v>
      </c>
      <c r="E18" t="s">
        <v>201</v>
      </c>
      <c r="F18">
        <v>96.504965710722601</v>
      </c>
      <c r="G18">
        <v>96.930490907130903</v>
      </c>
      <c r="H18">
        <v>98.072425748196807</v>
      </c>
      <c r="I18">
        <v>97.729809650160504</v>
      </c>
      <c r="J18">
        <v>97.283128549766502</v>
      </c>
      <c r="K18">
        <v>97.449337354412407</v>
      </c>
      <c r="L18">
        <v>96.864113761915803</v>
      </c>
      <c r="M18">
        <v>96.344025466323799</v>
      </c>
      <c r="N18">
        <v>96.786145184648802</v>
      </c>
      <c r="O18">
        <v>97.092617702731999</v>
      </c>
      <c r="P18">
        <v>97.528263152579697</v>
      </c>
      <c r="Q18">
        <v>98.760990111735694</v>
      </c>
      <c r="R18">
        <v>98.957727517839203</v>
      </c>
      <c r="S18">
        <v>100.237342687454</v>
      </c>
      <c r="T18">
        <v>95.979784337286802</v>
      </c>
      <c r="U18">
        <v>97.216925586816501</v>
      </c>
      <c r="V18">
        <v>97.698113893954499</v>
      </c>
      <c r="W18">
        <v>97.847563040925294</v>
      </c>
      <c r="X18">
        <v>97.845886671763594</v>
      </c>
      <c r="Y18">
        <v>99.106700230250297</v>
      </c>
      <c r="Z18">
        <v>98.957180717558998</v>
      </c>
      <c r="AA18">
        <v>97.944562560949905</v>
      </c>
      <c r="AB18">
        <v>99.091426835690996</v>
      </c>
      <c r="AC18">
        <v>100.61926520145801</v>
      </c>
      <c r="AD18">
        <v>100.812259516628</v>
      </c>
      <c r="AE18">
        <v>100</v>
      </c>
      <c r="AF18">
        <v>102.78845294313101</v>
      </c>
    </row>
    <row r="19" spans="1:32" x14ac:dyDescent="0.3">
      <c r="A19" t="s">
        <v>88</v>
      </c>
      <c r="B19" t="s">
        <v>234</v>
      </c>
      <c r="C19" t="s">
        <v>200</v>
      </c>
      <c r="D19" t="s">
        <v>235</v>
      </c>
      <c r="E19" t="s">
        <v>201</v>
      </c>
      <c r="F19">
        <v>96.504965710722601</v>
      </c>
      <c r="G19">
        <v>96.930490907131002</v>
      </c>
      <c r="H19">
        <v>98.072425748196807</v>
      </c>
      <c r="I19">
        <v>97.729809650160604</v>
      </c>
      <c r="J19">
        <v>97.283128549766502</v>
      </c>
      <c r="K19">
        <v>97.449337354412407</v>
      </c>
      <c r="L19">
        <v>96.864113761915903</v>
      </c>
      <c r="M19">
        <v>96.344025466323899</v>
      </c>
      <c r="N19">
        <v>96.786145184648802</v>
      </c>
      <c r="O19">
        <v>97.092617702732099</v>
      </c>
      <c r="P19">
        <v>97.528263152579697</v>
      </c>
      <c r="Q19">
        <v>98.760990111735794</v>
      </c>
      <c r="R19">
        <v>98.957727517839203</v>
      </c>
      <c r="S19">
        <v>100.237342687454</v>
      </c>
      <c r="T19">
        <v>95.979784337286901</v>
      </c>
      <c r="U19">
        <v>97.216925586816501</v>
      </c>
      <c r="V19">
        <v>97.698113893954499</v>
      </c>
      <c r="W19">
        <v>97.847563040925195</v>
      </c>
      <c r="X19">
        <v>97.845886671763694</v>
      </c>
      <c r="Y19">
        <v>99.106700230250297</v>
      </c>
      <c r="Z19">
        <v>98.957180717558998</v>
      </c>
      <c r="AA19">
        <v>97.944562560949905</v>
      </c>
      <c r="AB19">
        <v>99.091426835691095</v>
      </c>
      <c r="AC19">
        <v>100.61926520145801</v>
      </c>
      <c r="AD19">
        <v>100.812259516628</v>
      </c>
      <c r="AE19">
        <v>100</v>
      </c>
      <c r="AF19">
        <v>102.78845294313101</v>
      </c>
    </row>
    <row r="20" spans="1:32" x14ac:dyDescent="0.3">
      <c r="A20" t="s">
        <v>88</v>
      </c>
      <c r="B20" t="s">
        <v>236</v>
      </c>
      <c r="C20" t="s">
        <v>200</v>
      </c>
      <c r="D20" t="s">
        <v>237</v>
      </c>
      <c r="E20" t="s">
        <v>201</v>
      </c>
      <c r="F20">
        <v>96.504965710722601</v>
      </c>
      <c r="G20">
        <v>96.930490907130903</v>
      </c>
      <c r="H20">
        <v>98.072425748196807</v>
      </c>
      <c r="I20">
        <v>97.729809650160604</v>
      </c>
      <c r="J20">
        <v>97.283128549766502</v>
      </c>
      <c r="K20">
        <v>97.449337354412407</v>
      </c>
      <c r="L20">
        <v>96.864113761915803</v>
      </c>
      <c r="M20">
        <v>96.344025466323899</v>
      </c>
      <c r="N20">
        <v>96.786145184648902</v>
      </c>
      <c r="O20">
        <v>97.092617702731999</v>
      </c>
      <c r="P20">
        <v>97.528263152579697</v>
      </c>
      <c r="Q20">
        <v>98.760990111735694</v>
      </c>
      <c r="R20">
        <v>98.957727517839203</v>
      </c>
      <c r="S20">
        <v>100.237342687454</v>
      </c>
      <c r="T20">
        <v>95.979784337286901</v>
      </c>
      <c r="U20">
        <v>97.216925586816501</v>
      </c>
      <c r="V20">
        <v>97.698113893954499</v>
      </c>
      <c r="W20">
        <v>97.847563040925195</v>
      </c>
      <c r="X20">
        <v>97.845886671763594</v>
      </c>
      <c r="Y20">
        <v>99.106700230250198</v>
      </c>
      <c r="Z20">
        <v>98.957180717558998</v>
      </c>
      <c r="AA20">
        <v>97.944562560949805</v>
      </c>
      <c r="AB20">
        <v>99.091426835690996</v>
      </c>
      <c r="AC20">
        <v>100.61926520145801</v>
      </c>
      <c r="AD20">
        <v>100.812259516628</v>
      </c>
      <c r="AE20">
        <v>100</v>
      </c>
      <c r="AF20">
        <v>102.78845294313101</v>
      </c>
    </row>
    <row r="21" spans="1:32" x14ac:dyDescent="0.3">
      <c r="A21" t="s">
        <v>88</v>
      </c>
      <c r="B21" t="s">
        <v>238</v>
      </c>
      <c r="C21" t="s">
        <v>200</v>
      </c>
      <c r="D21" t="s">
        <v>239</v>
      </c>
      <c r="E21" t="s">
        <v>201</v>
      </c>
      <c r="F21">
        <v>96.504965710722601</v>
      </c>
      <c r="G21">
        <v>96.930490907130903</v>
      </c>
      <c r="H21">
        <v>98.072425748196807</v>
      </c>
      <c r="I21">
        <v>97.729809650160604</v>
      </c>
      <c r="J21">
        <v>97.283128549766502</v>
      </c>
      <c r="K21">
        <v>97.449337354412407</v>
      </c>
      <c r="L21">
        <v>96.864113761915803</v>
      </c>
      <c r="M21">
        <v>96.344025466323899</v>
      </c>
      <c r="N21">
        <v>96.786145184648902</v>
      </c>
      <c r="O21">
        <v>97.092617702731999</v>
      </c>
      <c r="P21">
        <v>97.528263152579697</v>
      </c>
      <c r="Q21">
        <v>98.760990111735694</v>
      </c>
      <c r="R21">
        <v>98.957727517839203</v>
      </c>
      <c r="S21">
        <v>100.237342687454</v>
      </c>
      <c r="T21">
        <v>95.979784337286901</v>
      </c>
      <c r="U21">
        <v>97.216925586816501</v>
      </c>
      <c r="V21">
        <v>97.698113893954499</v>
      </c>
      <c r="W21">
        <v>97.847563040925195</v>
      </c>
      <c r="X21">
        <v>97.845886671763594</v>
      </c>
      <c r="Y21">
        <v>99.106700230250198</v>
      </c>
      <c r="Z21">
        <v>98.957180717558998</v>
      </c>
      <c r="AA21">
        <v>97.944562560949805</v>
      </c>
      <c r="AB21">
        <v>99.091426835691095</v>
      </c>
      <c r="AC21">
        <v>100.61926520145801</v>
      </c>
      <c r="AD21">
        <v>100.812259516628</v>
      </c>
      <c r="AE21">
        <v>100</v>
      </c>
      <c r="AF21">
        <v>102.78845294313101</v>
      </c>
    </row>
    <row r="22" spans="1:32" x14ac:dyDescent="0.3">
      <c r="A22" t="s">
        <v>88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99.091426835691095</v>
      </c>
      <c r="AC22">
        <v>100.61926520145801</v>
      </c>
      <c r="AD22">
        <v>100.812259516628</v>
      </c>
      <c r="AE22">
        <v>100</v>
      </c>
      <c r="AF22">
        <v>102.78845294313101</v>
      </c>
    </row>
    <row r="23" spans="1:32" x14ac:dyDescent="0.3">
      <c r="A23" t="s">
        <v>88</v>
      </c>
      <c r="B23" t="s">
        <v>242</v>
      </c>
      <c r="C23" t="s">
        <v>200</v>
      </c>
      <c r="D23" t="s">
        <v>243</v>
      </c>
      <c r="E23" t="s">
        <v>201</v>
      </c>
      <c r="F23">
        <v>96.504965710722601</v>
      </c>
      <c r="G23">
        <v>96.930490907131002</v>
      </c>
      <c r="H23">
        <v>98.072425748196807</v>
      </c>
      <c r="I23">
        <v>97.729809650160703</v>
      </c>
      <c r="J23">
        <v>97.283128549766502</v>
      </c>
      <c r="K23">
        <v>97.449337354412407</v>
      </c>
      <c r="L23">
        <v>96.864113761915803</v>
      </c>
      <c r="M23">
        <v>96.344025466323899</v>
      </c>
      <c r="N23">
        <v>96.786145184648902</v>
      </c>
      <c r="O23">
        <v>97.092617702732099</v>
      </c>
      <c r="P23">
        <v>97.528263152579697</v>
      </c>
      <c r="Q23">
        <v>98.760990111735794</v>
      </c>
      <c r="R23">
        <v>98.957727517839302</v>
      </c>
      <c r="S23">
        <v>100.237342687454</v>
      </c>
      <c r="T23">
        <v>95.979784337286901</v>
      </c>
      <c r="U23">
        <v>97.216925586816501</v>
      </c>
      <c r="V23">
        <v>97.698113893954599</v>
      </c>
      <c r="W23">
        <v>97.847563040925294</v>
      </c>
      <c r="X23">
        <v>97.845886671763594</v>
      </c>
      <c r="Y23">
        <v>99.106700230250297</v>
      </c>
      <c r="Z23">
        <v>98.957180717558998</v>
      </c>
      <c r="AA23">
        <v>97.944562560949905</v>
      </c>
      <c r="AB23">
        <v>99.091426835691095</v>
      </c>
      <c r="AC23">
        <v>100.61926520145801</v>
      </c>
      <c r="AD23">
        <v>100.812259516628</v>
      </c>
      <c r="AE23">
        <v>100</v>
      </c>
      <c r="AF23">
        <v>102.78845294313101</v>
      </c>
    </row>
    <row r="24" spans="1:32" x14ac:dyDescent="0.3">
      <c r="A24" t="s">
        <v>88</v>
      </c>
      <c r="B24" t="s">
        <v>244</v>
      </c>
      <c r="C24" t="s">
        <v>200</v>
      </c>
      <c r="D24" t="s">
        <v>245</v>
      </c>
      <c r="E24" t="s">
        <v>201</v>
      </c>
      <c r="F24">
        <v>96.504965710722601</v>
      </c>
      <c r="G24">
        <v>96.930490907130903</v>
      </c>
      <c r="H24">
        <v>98.072425748196807</v>
      </c>
      <c r="I24">
        <v>97.729809650160604</v>
      </c>
      <c r="J24">
        <v>97.283128549766502</v>
      </c>
      <c r="K24">
        <v>97.449337354412407</v>
      </c>
      <c r="L24">
        <v>96.864113761915803</v>
      </c>
      <c r="M24">
        <v>96.344025466323899</v>
      </c>
      <c r="N24">
        <v>96.786145184648902</v>
      </c>
      <c r="O24">
        <v>97.092617702731999</v>
      </c>
      <c r="P24">
        <v>97.528263152579697</v>
      </c>
      <c r="Q24">
        <v>98.760990111735694</v>
      </c>
      <c r="R24">
        <v>98.957727517839203</v>
      </c>
      <c r="S24">
        <v>100.237342687454</v>
      </c>
      <c r="T24">
        <v>95.979784337286901</v>
      </c>
      <c r="U24">
        <v>97.216925586816501</v>
      </c>
      <c r="V24">
        <v>97.698113893954499</v>
      </c>
      <c r="W24">
        <v>97.847563040925294</v>
      </c>
      <c r="X24">
        <v>97.845886671763594</v>
      </c>
      <c r="Y24">
        <v>99.106700230250297</v>
      </c>
      <c r="Z24">
        <v>98.957180717558998</v>
      </c>
      <c r="AA24">
        <v>97.944562560949905</v>
      </c>
      <c r="AB24">
        <v>99.091426835691095</v>
      </c>
      <c r="AC24">
        <v>100.61926520145801</v>
      </c>
      <c r="AD24">
        <v>100.812259516628</v>
      </c>
      <c r="AE24">
        <v>100</v>
      </c>
      <c r="AF24">
        <v>102.78845294313101</v>
      </c>
    </row>
    <row r="25" spans="1:32" x14ac:dyDescent="0.3">
      <c r="A25" t="s">
        <v>88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97.944562560949905</v>
      </c>
      <c r="AB25">
        <v>99.091426835691095</v>
      </c>
      <c r="AC25">
        <v>100.61926520145801</v>
      </c>
      <c r="AD25">
        <v>100.812259516628</v>
      </c>
      <c r="AE25">
        <v>100</v>
      </c>
      <c r="AF25">
        <v>102.78845294313101</v>
      </c>
    </row>
    <row r="26" spans="1:32" x14ac:dyDescent="0.3">
      <c r="A26" t="s">
        <v>88</v>
      </c>
      <c r="B26" t="s">
        <v>248</v>
      </c>
      <c r="C26" t="s">
        <v>200</v>
      </c>
      <c r="D26" t="s">
        <v>249</v>
      </c>
      <c r="E26" t="s">
        <v>201</v>
      </c>
      <c r="F26">
        <v>96.504965710722601</v>
      </c>
      <c r="G26">
        <v>96.930490907130903</v>
      </c>
      <c r="H26">
        <v>98.072425748196807</v>
      </c>
      <c r="I26">
        <v>97.729809650160604</v>
      </c>
      <c r="J26">
        <v>97.283128549766502</v>
      </c>
      <c r="K26">
        <v>97.449337354412407</v>
      </c>
      <c r="L26">
        <v>96.864113761915803</v>
      </c>
      <c r="M26">
        <v>96.344025466323899</v>
      </c>
      <c r="N26">
        <v>96.786145184648902</v>
      </c>
      <c r="O26">
        <v>97.092617702731999</v>
      </c>
      <c r="P26">
        <v>97.528263152579697</v>
      </c>
      <c r="Q26">
        <v>98.760990111735694</v>
      </c>
      <c r="R26">
        <v>98.957727517839203</v>
      </c>
      <c r="S26">
        <v>100.237342687454</v>
      </c>
      <c r="T26">
        <v>95.979784337286901</v>
      </c>
      <c r="U26">
        <v>97.216925586816501</v>
      </c>
      <c r="V26">
        <v>97.698113893954499</v>
      </c>
      <c r="W26">
        <v>97.847563040925294</v>
      </c>
      <c r="X26">
        <v>97.845886671763594</v>
      </c>
      <c r="Y26">
        <v>99.106700230250297</v>
      </c>
      <c r="Z26">
        <v>98.957180717558998</v>
      </c>
      <c r="AA26">
        <v>97.944562560949905</v>
      </c>
      <c r="AB26">
        <v>99.091426835691095</v>
      </c>
      <c r="AC26">
        <v>100.61926520145801</v>
      </c>
      <c r="AD26">
        <v>100.812259516628</v>
      </c>
      <c r="AE26">
        <v>100</v>
      </c>
      <c r="AF26">
        <v>102.78845294313101</v>
      </c>
    </row>
    <row r="27" spans="1:32" x14ac:dyDescent="0.3">
      <c r="A27" t="s">
        <v>88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88</v>
      </c>
      <c r="B28" t="s">
        <v>252</v>
      </c>
      <c r="C28" t="s">
        <v>200</v>
      </c>
      <c r="D28" t="s">
        <v>253</v>
      </c>
      <c r="E28" t="s">
        <v>201</v>
      </c>
      <c r="F28">
        <v>96.504965710722502</v>
      </c>
      <c r="G28">
        <v>96.930490907131002</v>
      </c>
      <c r="H28">
        <v>98.072425748196807</v>
      </c>
      <c r="I28">
        <v>97.729809650160703</v>
      </c>
      <c r="J28">
        <v>97.283128549766502</v>
      </c>
      <c r="K28">
        <v>97.449337354412407</v>
      </c>
      <c r="L28">
        <v>96.864113761915803</v>
      </c>
      <c r="M28">
        <v>96.344025466323899</v>
      </c>
      <c r="N28">
        <v>96.786145184648802</v>
      </c>
      <c r="O28">
        <v>97.092617702731999</v>
      </c>
      <c r="P28">
        <v>97.528263152579697</v>
      </c>
      <c r="Q28">
        <v>98.760990111735694</v>
      </c>
      <c r="R28">
        <v>98.957727517839203</v>
      </c>
      <c r="S28">
        <v>100.237342687454</v>
      </c>
      <c r="T28">
        <v>95.979784337286901</v>
      </c>
      <c r="U28">
        <v>97.216925586816501</v>
      </c>
      <c r="V28">
        <v>97.698113893954499</v>
      </c>
      <c r="W28">
        <v>97.847563040925294</v>
      </c>
      <c r="X28">
        <v>97.845886671763594</v>
      </c>
      <c r="Y28">
        <v>99.106700230250297</v>
      </c>
      <c r="Z28">
        <v>98.957180717558998</v>
      </c>
      <c r="AA28">
        <v>97.944562560949905</v>
      </c>
      <c r="AB28">
        <v>99.091426835691095</v>
      </c>
      <c r="AC28">
        <v>100.61926520145801</v>
      </c>
      <c r="AD28">
        <v>100.812259516628</v>
      </c>
      <c r="AE28">
        <v>100</v>
      </c>
      <c r="AF28">
        <v>102.78845294313101</v>
      </c>
    </row>
    <row r="29" spans="1:32" x14ac:dyDescent="0.3">
      <c r="A29" t="s">
        <v>88</v>
      </c>
      <c r="B29" t="s">
        <v>254</v>
      </c>
      <c r="C29" t="s">
        <v>200</v>
      </c>
      <c r="D29" t="s">
        <v>255</v>
      </c>
      <c r="E29" t="s">
        <v>201</v>
      </c>
      <c r="F29">
        <v>96.504965710722601</v>
      </c>
      <c r="G29">
        <v>96.930490907131002</v>
      </c>
      <c r="H29">
        <v>98.072425748196807</v>
      </c>
      <c r="I29">
        <v>97.729809650160604</v>
      </c>
      <c r="J29">
        <v>97.283128549766502</v>
      </c>
      <c r="K29">
        <v>97.449337354412407</v>
      </c>
      <c r="L29">
        <v>96.864113761915803</v>
      </c>
      <c r="M29">
        <v>96.344025466323899</v>
      </c>
      <c r="N29">
        <v>96.786145184648902</v>
      </c>
      <c r="O29">
        <v>97.092617702732099</v>
      </c>
      <c r="P29">
        <v>97.528263152579697</v>
      </c>
      <c r="Q29">
        <v>98.760990111735694</v>
      </c>
      <c r="R29">
        <v>98.957727517839203</v>
      </c>
      <c r="S29">
        <v>100.237342687454</v>
      </c>
      <c r="T29">
        <v>95.979784337286901</v>
      </c>
      <c r="U29">
        <v>97.216925586816501</v>
      </c>
      <c r="V29">
        <v>97.698113893954499</v>
      </c>
      <c r="W29">
        <v>97.847563040925294</v>
      </c>
      <c r="X29">
        <v>97.845886671763594</v>
      </c>
      <c r="Y29">
        <v>99.106700230250297</v>
      </c>
      <c r="Z29">
        <v>98.957180717558998</v>
      </c>
      <c r="AA29">
        <v>97.944562560949905</v>
      </c>
      <c r="AB29">
        <v>99.091426835691095</v>
      </c>
      <c r="AC29">
        <v>100.61926520145801</v>
      </c>
      <c r="AD29">
        <v>100.812259516628</v>
      </c>
      <c r="AE29">
        <v>100</v>
      </c>
      <c r="AF29">
        <v>102.78845294313101</v>
      </c>
    </row>
    <row r="30" spans="1:32" x14ac:dyDescent="0.3">
      <c r="A30" t="s">
        <v>88</v>
      </c>
      <c r="B30" t="s">
        <v>256</v>
      </c>
      <c r="C30" t="s">
        <v>200</v>
      </c>
      <c r="D30" t="s">
        <v>257</v>
      </c>
      <c r="E30" t="s">
        <v>201</v>
      </c>
      <c r="F30">
        <v>96.504965710722601</v>
      </c>
      <c r="G30">
        <v>96.930490907130903</v>
      </c>
      <c r="H30">
        <v>98.072425748196807</v>
      </c>
      <c r="I30">
        <v>97.729809650160703</v>
      </c>
      <c r="J30">
        <v>97.283128549766502</v>
      </c>
      <c r="K30">
        <v>97.449337354412407</v>
      </c>
      <c r="L30">
        <v>96.864113761915803</v>
      </c>
      <c r="M30">
        <v>96.344025466323899</v>
      </c>
      <c r="N30">
        <v>96.786145184648902</v>
      </c>
      <c r="O30">
        <v>97.092617702731999</v>
      </c>
      <c r="P30">
        <v>97.528263152579697</v>
      </c>
      <c r="Q30">
        <v>98.760990111735794</v>
      </c>
      <c r="R30">
        <v>98.957727517839302</v>
      </c>
      <c r="S30">
        <v>100.237342687454</v>
      </c>
      <c r="T30">
        <v>95.979784337286901</v>
      </c>
      <c r="U30">
        <v>97.216925586816501</v>
      </c>
      <c r="V30">
        <v>97.698113893954599</v>
      </c>
      <c r="W30">
        <v>97.847563040925294</v>
      </c>
      <c r="X30">
        <v>97.845886671763594</v>
      </c>
      <c r="Y30">
        <v>99.106700230250297</v>
      </c>
      <c r="Z30">
        <v>98.957180717558998</v>
      </c>
      <c r="AA30">
        <v>97.944562560949905</v>
      </c>
      <c r="AB30">
        <v>99.091426835691095</v>
      </c>
      <c r="AC30">
        <v>100.61926520145801</v>
      </c>
      <c r="AD30">
        <v>100.812259516628</v>
      </c>
      <c r="AE30">
        <v>100</v>
      </c>
      <c r="AF30">
        <v>102.78845294313101</v>
      </c>
    </row>
    <row r="31" spans="1:32" x14ac:dyDescent="0.3">
      <c r="A31" t="s">
        <v>88</v>
      </c>
      <c r="B31" t="s">
        <v>258</v>
      </c>
      <c r="C31" t="s">
        <v>200</v>
      </c>
      <c r="D31" t="s">
        <v>259</v>
      </c>
      <c r="E31" t="s">
        <v>201</v>
      </c>
      <c r="F31">
        <v>96.504965710722502</v>
      </c>
      <c r="G31">
        <v>96.930490907130903</v>
      </c>
      <c r="H31">
        <v>98.072425748196807</v>
      </c>
      <c r="I31">
        <v>97.729809650160604</v>
      </c>
      <c r="J31">
        <v>97.283128549766502</v>
      </c>
      <c r="K31">
        <v>97.449337354412407</v>
      </c>
      <c r="L31">
        <v>96.864113761915803</v>
      </c>
      <c r="M31">
        <v>96.344025466323899</v>
      </c>
      <c r="N31">
        <v>96.786145184648902</v>
      </c>
      <c r="O31">
        <v>97.092617702731999</v>
      </c>
      <c r="P31">
        <v>97.528263152579598</v>
      </c>
      <c r="Q31">
        <v>98.760990111735694</v>
      </c>
      <c r="R31">
        <v>98.957727517839203</v>
      </c>
      <c r="S31">
        <v>100.237342687454</v>
      </c>
      <c r="T31">
        <v>95.979784337286901</v>
      </c>
      <c r="U31">
        <v>97.216925586816501</v>
      </c>
      <c r="V31">
        <v>97.698113893954499</v>
      </c>
      <c r="W31">
        <v>97.847563040925294</v>
      </c>
      <c r="X31">
        <v>97.845886671763594</v>
      </c>
      <c r="Y31">
        <v>99.106700230250297</v>
      </c>
      <c r="Z31">
        <v>98.957180717558998</v>
      </c>
      <c r="AA31">
        <v>97.944562560949905</v>
      </c>
      <c r="AB31">
        <v>99.091426835691095</v>
      </c>
      <c r="AC31">
        <v>100.61926520145801</v>
      </c>
      <c r="AD31">
        <v>100.812259516628</v>
      </c>
      <c r="AE31">
        <v>100</v>
      </c>
      <c r="AF31">
        <v>102.78845294313101</v>
      </c>
    </row>
    <row r="32" spans="1:32" x14ac:dyDescent="0.3">
      <c r="A32" t="s">
        <v>88</v>
      </c>
      <c r="B32" t="s">
        <v>260</v>
      </c>
      <c r="C32" t="s">
        <v>200</v>
      </c>
      <c r="D32" t="s">
        <v>261</v>
      </c>
      <c r="E32" t="s">
        <v>201</v>
      </c>
      <c r="F32">
        <v>96.504965710722601</v>
      </c>
      <c r="G32">
        <v>96.930490907130903</v>
      </c>
      <c r="H32">
        <v>98.072425748196807</v>
      </c>
      <c r="I32">
        <v>97.729809650160604</v>
      </c>
      <c r="J32">
        <v>97.283128549766502</v>
      </c>
      <c r="K32">
        <v>97.449337354412407</v>
      </c>
      <c r="L32">
        <v>96.864113761915803</v>
      </c>
      <c r="M32">
        <v>96.344025466323899</v>
      </c>
      <c r="N32">
        <v>96.786145184648902</v>
      </c>
      <c r="O32">
        <v>97.092617702731999</v>
      </c>
      <c r="P32">
        <v>97.528263152579697</v>
      </c>
      <c r="Q32">
        <v>98.760990111735794</v>
      </c>
      <c r="R32">
        <v>98.957727517839203</v>
      </c>
      <c r="S32">
        <v>100.237342687454</v>
      </c>
      <c r="T32">
        <v>95.979784337286901</v>
      </c>
      <c r="U32">
        <v>97.216925586816501</v>
      </c>
      <c r="V32">
        <v>97.698113893954499</v>
      </c>
      <c r="W32">
        <v>97.847563040925294</v>
      </c>
      <c r="X32">
        <v>97.845886671763594</v>
      </c>
      <c r="Y32">
        <v>99.106700230250297</v>
      </c>
      <c r="Z32">
        <v>98.957180717558998</v>
      </c>
      <c r="AA32">
        <v>97.944562560949905</v>
      </c>
      <c r="AB32">
        <v>99.091426835691095</v>
      </c>
      <c r="AC32">
        <v>100.61926520145801</v>
      </c>
      <c r="AD32">
        <v>100.812259516628</v>
      </c>
      <c r="AE32">
        <v>100</v>
      </c>
      <c r="AF32">
        <v>102.78845294313101</v>
      </c>
    </row>
    <row r="33" spans="1:32" x14ac:dyDescent="0.3">
      <c r="A33" t="s">
        <v>88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88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88</v>
      </c>
      <c r="B35" t="s">
        <v>266</v>
      </c>
      <c r="C35" t="s">
        <v>200</v>
      </c>
      <c r="D35" t="s">
        <v>267</v>
      </c>
      <c r="E35" t="s">
        <v>201</v>
      </c>
      <c r="F35">
        <v>96.504965710722601</v>
      </c>
      <c r="G35">
        <v>96.930490907131002</v>
      </c>
      <c r="H35">
        <v>98.072425748196807</v>
      </c>
      <c r="I35">
        <v>97.729809650160703</v>
      </c>
      <c r="J35">
        <v>97.283128549766502</v>
      </c>
      <c r="K35">
        <v>97.449337354412407</v>
      </c>
      <c r="L35">
        <v>96.864113761915803</v>
      </c>
      <c r="M35">
        <v>96.344025466323899</v>
      </c>
      <c r="N35">
        <v>96.786145184648902</v>
      </c>
      <c r="O35">
        <v>97.092617702731999</v>
      </c>
      <c r="P35">
        <v>97.528263152579697</v>
      </c>
      <c r="Q35">
        <v>98.760990111735694</v>
      </c>
      <c r="R35">
        <v>98.957727517839302</v>
      </c>
      <c r="S35">
        <v>100.237342687454</v>
      </c>
      <c r="T35">
        <v>95.979784337286901</v>
      </c>
      <c r="U35">
        <v>97.216925586816501</v>
      </c>
      <c r="V35">
        <v>97.698113893954599</v>
      </c>
      <c r="W35">
        <v>97.847563040925294</v>
      </c>
      <c r="X35">
        <v>97.845886671763594</v>
      </c>
      <c r="Y35">
        <v>99.106700230250297</v>
      </c>
      <c r="Z35">
        <v>98.957180717558998</v>
      </c>
      <c r="AA35">
        <v>97.944562560949905</v>
      </c>
      <c r="AB35">
        <v>99.091426835691095</v>
      </c>
      <c r="AC35">
        <v>100.61926520145801</v>
      </c>
      <c r="AD35">
        <v>100.812259516628</v>
      </c>
      <c r="AE35">
        <v>100</v>
      </c>
      <c r="AF35">
        <v>102.78845294313101</v>
      </c>
    </row>
    <row r="36" spans="1:32" x14ac:dyDescent="0.3">
      <c r="A36" t="s">
        <v>88</v>
      </c>
      <c r="B36" t="s">
        <v>268</v>
      </c>
      <c r="C36" t="s">
        <v>200</v>
      </c>
      <c r="D36" t="s">
        <v>269</v>
      </c>
      <c r="E36" t="s">
        <v>201</v>
      </c>
      <c r="F36">
        <v>96.504965710722601</v>
      </c>
      <c r="G36">
        <v>96.930490907131002</v>
      </c>
      <c r="H36">
        <v>98.072425748196807</v>
      </c>
      <c r="I36">
        <v>97.729809650160604</v>
      </c>
      <c r="J36">
        <v>97.283128549766502</v>
      </c>
      <c r="K36">
        <v>97.449337354412407</v>
      </c>
      <c r="L36">
        <v>96.864113761915903</v>
      </c>
      <c r="M36">
        <v>96.344025466323899</v>
      </c>
      <c r="N36">
        <v>96.786145184648902</v>
      </c>
      <c r="O36">
        <v>97.092617702732099</v>
      </c>
      <c r="P36">
        <v>97.528263152579797</v>
      </c>
      <c r="Q36">
        <v>98.760990111735794</v>
      </c>
      <c r="R36">
        <v>98.957727517839203</v>
      </c>
      <c r="S36">
        <v>100.237342687454</v>
      </c>
      <c r="T36">
        <v>95.979784337286901</v>
      </c>
      <c r="U36">
        <v>97.216925586816501</v>
      </c>
      <c r="V36">
        <v>97.698113893954599</v>
      </c>
      <c r="W36">
        <v>97.847563040925294</v>
      </c>
      <c r="X36">
        <v>97.845886671763594</v>
      </c>
      <c r="Y36">
        <v>99.106700230250297</v>
      </c>
      <c r="Z36">
        <v>98.957180717558998</v>
      </c>
      <c r="AA36">
        <v>97.944562560949905</v>
      </c>
      <c r="AB36">
        <v>99.091426835691095</v>
      </c>
      <c r="AC36">
        <v>100.61926520145801</v>
      </c>
      <c r="AD36">
        <v>100.812259516628</v>
      </c>
      <c r="AE36">
        <v>100</v>
      </c>
      <c r="AF36">
        <v>102.78845294313101</v>
      </c>
    </row>
    <row r="37" spans="1:32" x14ac:dyDescent="0.3">
      <c r="A37" t="s">
        <v>88</v>
      </c>
      <c r="B37" t="s">
        <v>270</v>
      </c>
      <c r="C37" t="s">
        <v>200</v>
      </c>
      <c r="D37" t="s">
        <v>271</v>
      </c>
      <c r="E37" t="s">
        <v>201</v>
      </c>
      <c r="F37">
        <v>96.504965710722601</v>
      </c>
      <c r="G37">
        <v>96.930490907130903</v>
      </c>
      <c r="H37">
        <v>98.072425748196807</v>
      </c>
      <c r="I37">
        <v>97.729809650160604</v>
      </c>
      <c r="J37">
        <v>97.283128549766502</v>
      </c>
      <c r="K37">
        <v>97.449337354412407</v>
      </c>
      <c r="L37">
        <v>96.864113761915803</v>
      </c>
      <c r="M37">
        <v>96.344025466323899</v>
      </c>
      <c r="N37">
        <v>96.786145184648902</v>
      </c>
      <c r="O37">
        <v>97.092617702731999</v>
      </c>
      <c r="P37">
        <v>97.528263152579697</v>
      </c>
      <c r="Q37">
        <v>98.760990111735694</v>
      </c>
      <c r="R37">
        <v>98.957727517839203</v>
      </c>
      <c r="S37">
        <v>100.237342687454</v>
      </c>
      <c r="T37">
        <v>95.979784337286901</v>
      </c>
      <c r="U37">
        <v>97.216925586816501</v>
      </c>
      <c r="V37">
        <v>97.698113893954499</v>
      </c>
      <c r="W37">
        <v>97.847563040925195</v>
      </c>
      <c r="X37">
        <v>97.845886671763594</v>
      </c>
      <c r="Y37">
        <v>99.106700230250297</v>
      </c>
      <c r="Z37">
        <v>98.957180717558998</v>
      </c>
      <c r="AA37">
        <v>97.944562560949805</v>
      </c>
      <c r="AB37">
        <v>99.091426835690996</v>
      </c>
      <c r="AC37">
        <v>100.61926520145801</v>
      </c>
      <c r="AD37">
        <v>100.812259516628</v>
      </c>
      <c r="AE37">
        <v>100</v>
      </c>
      <c r="AF37">
        <v>102.78845294313101</v>
      </c>
    </row>
    <row r="38" spans="1:32" x14ac:dyDescent="0.3">
      <c r="A38" t="s">
        <v>88</v>
      </c>
      <c r="B38" t="s">
        <v>272</v>
      </c>
      <c r="C38" t="s">
        <v>200</v>
      </c>
      <c r="D38" t="s">
        <v>273</v>
      </c>
      <c r="E38" t="s">
        <v>201</v>
      </c>
      <c r="F38">
        <v>96.504965710722601</v>
      </c>
      <c r="G38">
        <v>96.930490907131002</v>
      </c>
      <c r="H38">
        <v>98.072425748196807</v>
      </c>
      <c r="I38">
        <v>97.729809650160703</v>
      </c>
      <c r="J38">
        <v>97.283128549766502</v>
      </c>
      <c r="K38">
        <v>97.449337354412407</v>
      </c>
      <c r="L38">
        <v>96.864113761915803</v>
      </c>
      <c r="M38">
        <v>96.344025466323899</v>
      </c>
      <c r="N38">
        <v>96.786145184648802</v>
      </c>
      <c r="O38">
        <v>97.092617702732099</v>
      </c>
      <c r="P38">
        <v>97.528263152579697</v>
      </c>
      <c r="Q38">
        <v>98.760990111735694</v>
      </c>
      <c r="R38">
        <v>98.957727517839203</v>
      </c>
      <c r="S38">
        <v>100.237342687454</v>
      </c>
      <c r="T38">
        <v>95.979784337286901</v>
      </c>
      <c r="U38">
        <v>97.2169255868166</v>
      </c>
      <c r="V38">
        <v>97.698113893954599</v>
      </c>
      <c r="W38">
        <v>97.847563040925294</v>
      </c>
      <c r="X38">
        <v>97.845886671763694</v>
      </c>
      <c r="Y38">
        <v>99.106700230250297</v>
      </c>
      <c r="Z38">
        <v>98.957180717558998</v>
      </c>
      <c r="AA38">
        <v>97.944562560949905</v>
      </c>
      <c r="AB38">
        <v>99.091426835691095</v>
      </c>
      <c r="AC38">
        <v>100.61926520145801</v>
      </c>
      <c r="AD38">
        <v>100.812259516628</v>
      </c>
      <c r="AE38">
        <v>100</v>
      </c>
      <c r="AF38">
        <v>102.78845294313101</v>
      </c>
    </row>
    <row r="39" spans="1:32" x14ac:dyDescent="0.3">
      <c r="A39" t="s">
        <v>88</v>
      </c>
      <c r="B39" t="s">
        <v>274</v>
      </c>
      <c r="C39" t="s">
        <v>200</v>
      </c>
      <c r="D39" t="s">
        <v>275</v>
      </c>
      <c r="E39" t="s">
        <v>201</v>
      </c>
      <c r="F39">
        <v>96.504965710722601</v>
      </c>
      <c r="G39">
        <v>96.930490907130903</v>
      </c>
      <c r="H39">
        <v>98.072425748196807</v>
      </c>
      <c r="I39">
        <v>97.729809650160604</v>
      </c>
      <c r="J39">
        <v>97.283128549766502</v>
      </c>
      <c r="K39">
        <v>97.449337354412407</v>
      </c>
      <c r="L39">
        <v>96.864113761915803</v>
      </c>
      <c r="M39">
        <v>96.344025466323899</v>
      </c>
      <c r="N39">
        <v>96.786145184648902</v>
      </c>
      <c r="O39">
        <v>97.092617702731999</v>
      </c>
      <c r="P39">
        <v>97.528263152579697</v>
      </c>
      <c r="Q39">
        <v>98.760990111735694</v>
      </c>
      <c r="R39">
        <v>98.957727517839203</v>
      </c>
      <c r="S39">
        <v>100.237342687454</v>
      </c>
      <c r="T39">
        <v>95.979784337286901</v>
      </c>
      <c r="U39">
        <v>97.216925586816501</v>
      </c>
      <c r="V39">
        <v>97.698113893954499</v>
      </c>
      <c r="W39">
        <v>97.847563040925294</v>
      </c>
      <c r="X39">
        <v>97.845886671763594</v>
      </c>
      <c r="Y39">
        <v>99.106700230250297</v>
      </c>
      <c r="Z39">
        <v>98.957180717558998</v>
      </c>
      <c r="AA39">
        <v>97.944562560949805</v>
      </c>
      <c r="AB39">
        <v>99.091426835690996</v>
      </c>
      <c r="AC39">
        <v>100.61926520145801</v>
      </c>
      <c r="AD39">
        <v>100.812259516628</v>
      </c>
      <c r="AE39">
        <v>100</v>
      </c>
      <c r="AF39">
        <v>102.78845294313101</v>
      </c>
    </row>
    <row r="40" spans="1:32" x14ac:dyDescent="0.3">
      <c r="A40" t="s">
        <v>88</v>
      </c>
      <c r="B40" t="s">
        <v>276</v>
      </c>
      <c r="C40" t="s">
        <v>200</v>
      </c>
      <c r="D40" t="s">
        <v>277</v>
      </c>
      <c r="E40" t="s">
        <v>201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88</v>
      </c>
      <c r="B41" t="s">
        <v>278</v>
      </c>
      <c r="C41" t="s">
        <v>200</v>
      </c>
      <c r="D41" t="s">
        <v>279</v>
      </c>
      <c r="E41" t="s">
        <v>201</v>
      </c>
    </row>
    <row r="42" spans="1:32" x14ac:dyDescent="0.3">
      <c r="A42" t="s">
        <v>88</v>
      </c>
      <c r="B42" t="s">
        <v>280</v>
      </c>
      <c r="C42" t="s">
        <v>200</v>
      </c>
      <c r="D42" t="s">
        <v>281</v>
      </c>
      <c r="E42" t="s">
        <v>201</v>
      </c>
    </row>
    <row r="43" spans="1:32" x14ac:dyDescent="0.3">
      <c r="A43" t="s">
        <v>88</v>
      </c>
      <c r="B43" t="s">
        <v>282</v>
      </c>
      <c r="C43" t="s">
        <v>200</v>
      </c>
      <c r="D43" t="s">
        <v>283</v>
      </c>
      <c r="E43" t="s">
        <v>201</v>
      </c>
      <c r="F43">
        <v>96.504965710722601</v>
      </c>
      <c r="G43">
        <v>96.930490907130903</v>
      </c>
      <c r="H43">
        <v>98.072425748196807</v>
      </c>
      <c r="I43">
        <v>97.729809650160703</v>
      </c>
      <c r="J43">
        <v>97.283128549766502</v>
      </c>
      <c r="K43">
        <v>97.449337354412407</v>
      </c>
      <c r="L43">
        <v>96.864113761915803</v>
      </c>
      <c r="M43">
        <v>96.344025466323899</v>
      </c>
      <c r="N43">
        <v>96.786145184648902</v>
      </c>
      <c r="O43">
        <v>97.092617702732099</v>
      </c>
      <c r="P43">
        <v>97.528263152579697</v>
      </c>
      <c r="Q43">
        <v>98.760990111735794</v>
      </c>
      <c r="R43">
        <v>98.957727517839203</v>
      </c>
      <c r="S43">
        <v>100.237342687454</v>
      </c>
      <c r="T43">
        <v>95.979784337286901</v>
      </c>
      <c r="U43">
        <v>97.216925586816501</v>
      </c>
      <c r="V43">
        <v>97.698113893954599</v>
      </c>
      <c r="W43">
        <v>97.847563040925294</v>
      </c>
      <c r="X43">
        <v>97.845886671763594</v>
      </c>
      <c r="Y43">
        <v>99.106700230250297</v>
      </c>
      <c r="Z43">
        <v>98.957180717558998</v>
      </c>
      <c r="AA43">
        <v>97.944562560949905</v>
      </c>
      <c r="AB43">
        <v>99.091426835691095</v>
      </c>
      <c r="AC43">
        <v>100.61926520145801</v>
      </c>
      <c r="AD43">
        <v>100.812259516628</v>
      </c>
      <c r="AE43">
        <v>100</v>
      </c>
      <c r="AF43">
        <v>102.78845294313101</v>
      </c>
    </row>
    <row r="44" spans="1:32" x14ac:dyDescent="0.3">
      <c r="A44" t="s">
        <v>88</v>
      </c>
      <c r="B44" t="s">
        <v>284</v>
      </c>
      <c r="C44" t="s">
        <v>200</v>
      </c>
      <c r="D44" t="s">
        <v>285</v>
      </c>
      <c r="E44" t="s">
        <v>201</v>
      </c>
      <c r="F44">
        <v>96.504965710722502</v>
      </c>
      <c r="G44">
        <v>96.930490907130903</v>
      </c>
      <c r="H44">
        <v>98.072425748196807</v>
      </c>
      <c r="I44">
        <v>97.729809650160604</v>
      </c>
      <c r="J44">
        <v>97.283128549766403</v>
      </c>
      <c r="K44">
        <v>97.449337354412407</v>
      </c>
      <c r="L44">
        <v>96.864113761915803</v>
      </c>
      <c r="M44">
        <v>96.344025466323899</v>
      </c>
      <c r="N44">
        <v>96.786145184648802</v>
      </c>
      <c r="O44">
        <v>97.092617702731999</v>
      </c>
      <c r="P44">
        <v>97.528263152579598</v>
      </c>
      <c r="Q44">
        <v>98.760990111735694</v>
      </c>
      <c r="R44">
        <v>98.957727517839203</v>
      </c>
      <c r="S44">
        <v>100.237342687454</v>
      </c>
      <c r="T44">
        <v>95.979784337286901</v>
      </c>
      <c r="U44">
        <v>97.216925586816501</v>
      </c>
      <c r="V44">
        <v>97.698113893954499</v>
      </c>
      <c r="W44">
        <v>97.847563040925294</v>
      </c>
      <c r="X44">
        <v>97.845886671763594</v>
      </c>
      <c r="Y44">
        <v>99.106700230250297</v>
      </c>
      <c r="Z44">
        <v>98.957180717558998</v>
      </c>
      <c r="AA44">
        <v>97.944562560949905</v>
      </c>
      <c r="AB44">
        <v>99.091426835691095</v>
      </c>
      <c r="AC44">
        <v>100.61926520145801</v>
      </c>
      <c r="AD44">
        <v>100.812259516628</v>
      </c>
      <c r="AE44">
        <v>100</v>
      </c>
      <c r="AF44">
        <v>102.78845294313101</v>
      </c>
    </row>
    <row r="45" spans="1:32" x14ac:dyDescent="0.3">
      <c r="A45" t="s">
        <v>88</v>
      </c>
      <c r="B45" t="s">
        <v>286</v>
      </c>
      <c r="C45" t="s">
        <v>200</v>
      </c>
      <c r="D45" t="s">
        <v>287</v>
      </c>
      <c r="E45" t="s">
        <v>201</v>
      </c>
    </row>
    <row r="46" spans="1:32" x14ac:dyDescent="0.3">
      <c r="A46" t="s">
        <v>88</v>
      </c>
      <c r="B46" t="s">
        <v>288</v>
      </c>
      <c r="C46" t="s">
        <v>200</v>
      </c>
      <c r="D46" t="s">
        <v>289</v>
      </c>
      <c r="E46" t="s">
        <v>201</v>
      </c>
    </row>
    <row r="47" spans="1:32" x14ac:dyDescent="0.3">
      <c r="A47" t="s">
        <v>88</v>
      </c>
      <c r="B47" t="s">
        <v>290</v>
      </c>
      <c r="C47" t="s">
        <v>200</v>
      </c>
      <c r="D47" t="s">
        <v>291</v>
      </c>
      <c r="E47" t="s">
        <v>201</v>
      </c>
      <c r="F47">
        <v>96.504965710722601</v>
      </c>
      <c r="G47">
        <v>96.930490907130903</v>
      </c>
      <c r="H47">
        <v>98.072425748196807</v>
      </c>
      <c r="I47">
        <v>97.729809650160604</v>
      </c>
      <c r="J47">
        <v>97.283128549766502</v>
      </c>
      <c r="K47">
        <v>97.449337354412407</v>
      </c>
      <c r="L47">
        <v>96.864113761915803</v>
      </c>
      <c r="M47">
        <v>96.344025466323899</v>
      </c>
      <c r="N47">
        <v>96.786145184648902</v>
      </c>
      <c r="O47">
        <v>97.092617702731999</v>
      </c>
      <c r="P47">
        <v>97.528263152579697</v>
      </c>
      <c r="Q47">
        <v>98.760990111735694</v>
      </c>
      <c r="R47">
        <v>98.957727517839203</v>
      </c>
      <c r="S47">
        <v>100.237342687454</v>
      </c>
      <c r="T47">
        <v>95.979784337286901</v>
      </c>
      <c r="U47">
        <v>97.216925586816501</v>
      </c>
      <c r="V47">
        <v>97.698113893954499</v>
      </c>
      <c r="W47">
        <v>97.847563040925195</v>
      </c>
      <c r="X47">
        <v>97.845886671763594</v>
      </c>
      <c r="Y47">
        <v>99.106700230250297</v>
      </c>
      <c r="Z47">
        <v>98.957180717558998</v>
      </c>
      <c r="AA47">
        <v>97.944562560949905</v>
      </c>
      <c r="AB47">
        <v>99.091426835691095</v>
      </c>
      <c r="AC47">
        <v>100.61926520145801</v>
      </c>
      <c r="AD47">
        <v>100.812259516628</v>
      </c>
      <c r="AE47">
        <v>100</v>
      </c>
      <c r="AF47">
        <v>102.78845294313101</v>
      </c>
    </row>
    <row r="48" spans="1:32" x14ac:dyDescent="0.3">
      <c r="A48" t="s">
        <v>88</v>
      </c>
      <c r="B48" t="s">
        <v>292</v>
      </c>
      <c r="C48" t="s">
        <v>200</v>
      </c>
      <c r="D48" t="s">
        <v>293</v>
      </c>
      <c r="E48" t="s">
        <v>201</v>
      </c>
      <c r="F48">
        <v>96.504965710722601</v>
      </c>
      <c r="G48">
        <v>96.930490907130903</v>
      </c>
      <c r="H48">
        <v>98.072425748196807</v>
      </c>
      <c r="I48">
        <v>97.729809650160604</v>
      </c>
      <c r="J48">
        <v>97.283128549766502</v>
      </c>
      <c r="K48">
        <v>97.449337354412407</v>
      </c>
      <c r="L48">
        <v>96.864113761915803</v>
      </c>
      <c r="M48">
        <v>96.344025466323899</v>
      </c>
      <c r="N48">
        <v>96.786145184648802</v>
      </c>
      <c r="O48">
        <v>97.092617702732099</v>
      </c>
      <c r="P48">
        <v>97.528263152579697</v>
      </c>
      <c r="Q48">
        <v>98.760990111735794</v>
      </c>
      <c r="R48">
        <v>98.957727517839203</v>
      </c>
      <c r="S48">
        <v>100.237342687454</v>
      </c>
      <c r="T48">
        <v>95.979784337286901</v>
      </c>
      <c r="U48">
        <v>97.216925586816501</v>
      </c>
      <c r="V48">
        <v>97.698113893954599</v>
      </c>
      <c r="W48">
        <v>97.847563040925294</v>
      </c>
      <c r="X48">
        <v>97.845886671763694</v>
      </c>
      <c r="Y48">
        <v>99.106700230250297</v>
      </c>
      <c r="Z48">
        <v>98.957180717558998</v>
      </c>
      <c r="AA48">
        <v>97.944562560949905</v>
      </c>
      <c r="AB48">
        <v>99.091426835691095</v>
      </c>
      <c r="AC48">
        <v>100.61926520145801</v>
      </c>
      <c r="AD48">
        <v>100.812259516628</v>
      </c>
      <c r="AE48">
        <v>100</v>
      </c>
      <c r="AF48">
        <v>102.78845294313101</v>
      </c>
    </row>
    <row r="49" spans="1:32" x14ac:dyDescent="0.3">
      <c r="A49" t="s">
        <v>88</v>
      </c>
      <c r="B49" t="s">
        <v>294</v>
      </c>
      <c r="C49" t="s">
        <v>200</v>
      </c>
      <c r="D49" t="s">
        <v>295</v>
      </c>
      <c r="E49" t="s">
        <v>201</v>
      </c>
      <c r="F49">
        <v>96.504965710722601</v>
      </c>
      <c r="G49">
        <v>96.930490907130903</v>
      </c>
      <c r="H49">
        <v>98.072425748196807</v>
      </c>
      <c r="I49">
        <v>97.729809650160604</v>
      </c>
      <c r="J49">
        <v>97.283128549766502</v>
      </c>
      <c r="K49">
        <v>97.449337354412407</v>
      </c>
      <c r="L49">
        <v>96.864113761915803</v>
      </c>
      <c r="M49">
        <v>96.344025466323899</v>
      </c>
      <c r="N49">
        <v>96.786145184648802</v>
      </c>
      <c r="O49">
        <v>97.092617702732099</v>
      </c>
      <c r="P49">
        <v>97.528263152579697</v>
      </c>
      <c r="Q49">
        <v>98.760990111735794</v>
      </c>
      <c r="R49">
        <v>98.957727517839203</v>
      </c>
      <c r="S49">
        <v>100.237342687454</v>
      </c>
      <c r="T49">
        <v>95.979784337286901</v>
      </c>
      <c r="U49">
        <v>97.216925586816501</v>
      </c>
      <c r="V49">
        <v>97.698113893954599</v>
      </c>
      <c r="W49">
        <v>97.847563040925294</v>
      </c>
      <c r="X49">
        <v>97.845886671763594</v>
      </c>
      <c r="Y49">
        <v>99.106700230250297</v>
      </c>
      <c r="Z49">
        <v>98.957180717558998</v>
      </c>
      <c r="AA49">
        <v>97.944562560949905</v>
      </c>
      <c r="AB49">
        <v>99.091426835691095</v>
      </c>
      <c r="AC49">
        <v>100.61926520145801</v>
      </c>
      <c r="AD49">
        <v>100.812259516628</v>
      </c>
      <c r="AE49">
        <v>100</v>
      </c>
      <c r="AF49">
        <v>102.78845294313101</v>
      </c>
    </row>
    <row r="50" spans="1:32" x14ac:dyDescent="0.3">
      <c r="A50" t="s">
        <v>88</v>
      </c>
      <c r="B50" t="s">
        <v>296</v>
      </c>
      <c r="C50" t="s">
        <v>200</v>
      </c>
      <c r="D50" t="s">
        <v>297</v>
      </c>
      <c r="E50" t="s">
        <v>201</v>
      </c>
      <c r="F50">
        <v>96.504965710722601</v>
      </c>
      <c r="G50">
        <v>96.930490907131002</v>
      </c>
      <c r="H50">
        <v>98.072425748196807</v>
      </c>
      <c r="I50">
        <v>97.729809650160604</v>
      </c>
      <c r="J50">
        <v>97.283128549766502</v>
      </c>
      <c r="K50">
        <v>97.449337354412407</v>
      </c>
      <c r="L50">
        <v>96.864113761915803</v>
      </c>
      <c r="M50">
        <v>96.344025466323899</v>
      </c>
      <c r="N50">
        <v>96.786145184648902</v>
      </c>
      <c r="O50">
        <v>97.092617702731999</v>
      </c>
      <c r="P50">
        <v>97.528263152579697</v>
      </c>
      <c r="Q50">
        <v>98.760990111735694</v>
      </c>
      <c r="R50">
        <v>98.957727517839203</v>
      </c>
      <c r="S50">
        <v>100.237342687454</v>
      </c>
      <c r="T50">
        <v>95.979784337286901</v>
      </c>
      <c r="U50">
        <v>97.216925586816501</v>
      </c>
      <c r="V50">
        <v>97.698113893954599</v>
      </c>
      <c r="W50">
        <v>97.847563040925294</v>
      </c>
      <c r="X50">
        <v>97.845886671763594</v>
      </c>
      <c r="Y50">
        <v>99.106700230250297</v>
      </c>
      <c r="Z50">
        <v>98.957180717558998</v>
      </c>
      <c r="AA50">
        <v>97.944562560949905</v>
      </c>
      <c r="AB50">
        <v>99.091426835691095</v>
      </c>
      <c r="AC50">
        <v>100.61926520145801</v>
      </c>
      <c r="AD50">
        <v>100.812259516628</v>
      </c>
      <c r="AE50">
        <v>100</v>
      </c>
      <c r="AF50">
        <v>102.78845294313101</v>
      </c>
    </row>
    <row r="51" spans="1:32" x14ac:dyDescent="0.3">
      <c r="A51" t="s">
        <v>88</v>
      </c>
      <c r="B51" t="s">
        <v>298</v>
      </c>
      <c r="C51" t="s">
        <v>200</v>
      </c>
      <c r="D51" t="s">
        <v>299</v>
      </c>
      <c r="E51" t="s">
        <v>201</v>
      </c>
    </row>
    <row r="52" spans="1:32" x14ac:dyDescent="0.3">
      <c r="A52" t="s">
        <v>88</v>
      </c>
      <c r="B52" t="s">
        <v>300</v>
      </c>
      <c r="C52" t="s">
        <v>200</v>
      </c>
      <c r="D52" t="s">
        <v>301</v>
      </c>
      <c r="E52" t="s">
        <v>201</v>
      </c>
    </row>
    <row r="53" spans="1:32" x14ac:dyDescent="0.3">
      <c r="A53" t="s">
        <v>88</v>
      </c>
      <c r="B53" t="s">
        <v>302</v>
      </c>
      <c r="C53" t="s">
        <v>200</v>
      </c>
      <c r="D53" t="s">
        <v>303</v>
      </c>
      <c r="E53" t="s">
        <v>201</v>
      </c>
      <c r="F53">
        <v>96.504965710722601</v>
      </c>
      <c r="G53">
        <v>96.930490907130903</v>
      </c>
      <c r="H53">
        <v>98.072425748196807</v>
      </c>
      <c r="I53">
        <v>97.729809650160604</v>
      </c>
      <c r="J53">
        <v>97.283128549766502</v>
      </c>
      <c r="K53">
        <v>97.449337354412407</v>
      </c>
      <c r="L53">
        <v>96.864113761915803</v>
      </c>
      <c r="M53">
        <v>96.344025466323899</v>
      </c>
      <c r="N53">
        <v>96.786145184648902</v>
      </c>
      <c r="O53">
        <v>97.092617702731999</v>
      </c>
      <c r="P53">
        <v>97.528263152579697</v>
      </c>
      <c r="Q53">
        <v>98.760990111735694</v>
      </c>
      <c r="R53">
        <v>98.957727517839203</v>
      </c>
      <c r="S53">
        <v>100.237342687454</v>
      </c>
      <c r="T53">
        <v>95.979784337286901</v>
      </c>
      <c r="U53">
        <v>97.216925586816501</v>
      </c>
      <c r="V53">
        <v>97.698113893954499</v>
      </c>
      <c r="W53">
        <v>97.847563040925195</v>
      </c>
      <c r="X53">
        <v>97.845886671763594</v>
      </c>
      <c r="Y53">
        <v>99.106700230250198</v>
      </c>
      <c r="Z53">
        <v>98.957180717558998</v>
      </c>
      <c r="AA53">
        <v>97.944562560949905</v>
      </c>
      <c r="AB53">
        <v>99.091426835691095</v>
      </c>
      <c r="AC53">
        <v>100.61926520145801</v>
      </c>
      <c r="AD53">
        <v>100.812259516628</v>
      </c>
      <c r="AE53">
        <v>100</v>
      </c>
      <c r="AF53">
        <v>102.78845294313101</v>
      </c>
    </row>
    <row r="54" spans="1:32" x14ac:dyDescent="0.3">
      <c r="A54" t="s">
        <v>88</v>
      </c>
      <c r="B54" t="s">
        <v>304</v>
      </c>
      <c r="C54" t="s">
        <v>200</v>
      </c>
      <c r="D54" t="s">
        <v>305</v>
      </c>
      <c r="E54" t="s">
        <v>201</v>
      </c>
      <c r="F54">
        <v>96.504965710722601</v>
      </c>
      <c r="G54">
        <v>96.930490907130903</v>
      </c>
      <c r="H54">
        <v>98.072425748196807</v>
      </c>
      <c r="I54">
        <v>97.729809650160604</v>
      </c>
      <c r="J54">
        <v>97.283128549766502</v>
      </c>
      <c r="K54">
        <v>97.449337354412407</v>
      </c>
      <c r="L54">
        <v>96.864113761915803</v>
      </c>
      <c r="M54">
        <v>96.344025466323899</v>
      </c>
      <c r="N54">
        <v>96.786145184648902</v>
      </c>
      <c r="O54">
        <v>97.092617702731999</v>
      </c>
      <c r="P54">
        <v>97.528263152579697</v>
      </c>
      <c r="Q54">
        <v>98.760990111735694</v>
      </c>
      <c r="R54">
        <v>98.957727517839203</v>
      </c>
      <c r="S54">
        <v>100.237342687454</v>
      </c>
      <c r="T54">
        <v>95.979784337286901</v>
      </c>
      <c r="U54">
        <v>97.216925586816501</v>
      </c>
      <c r="V54">
        <v>97.698113893954499</v>
      </c>
      <c r="W54">
        <v>97.847563040925195</v>
      </c>
      <c r="X54">
        <v>97.845886671763594</v>
      </c>
      <c r="Y54">
        <v>99.106700230250198</v>
      </c>
      <c r="Z54">
        <v>98.957180717558998</v>
      </c>
      <c r="AA54">
        <v>97.944562560949905</v>
      </c>
      <c r="AB54">
        <v>99.091426835691095</v>
      </c>
      <c r="AC54">
        <v>100.61926520145801</v>
      </c>
      <c r="AD54">
        <v>100.812259516628</v>
      </c>
      <c r="AE54">
        <v>100</v>
      </c>
      <c r="AF54">
        <v>102.78845294313101</v>
      </c>
    </row>
    <row r="55" spans="1:32" x14ac:dyDescent="0.3">
      <c r="A55" t="s">
        <v>88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88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88</v>
      </c>
      <c r="B57" t="s">
        <v>310</v>
      </c>
      <c r="C57" t="s">
        <v>200</v>
      </c>
      <c r="D57" t="s">
        <v>311</v>
      </c>
      <c r="E57" t="s">
        <v>201</v>
      </c>
      <c r="F57">
        <v>96.504965710722502</v>
      </c>
      <c r="G57">
        <v>96.930490907130903</v>
      </c>
      <c r="H57">
        <v>98.072425748196807</v>
      </c>
      <c r="I57">
        <v>97.729809650160604</v>
      </c>
      <c r="J57">
        <v>97.283128549766502</v>
      </c>
      <c r="K57">
        <v>97.449337354412407</v>
      </c>
      <c r="L57">
        <v>96.864113761915803</v>
      </c>
      <c r="M57">
        <v>96.344025466323899</v>
      </c>
      <c r="N57">
        <v>96.786145184648802</v>
      </c>
      <c r="O57">
        <v>97.092617702731999</v>
      </c>
      <c r="P57">
        <v>97.528263152579598</v>
      </c>
      <c r="Q57">
        <v>98.760990111735694</v>
      </c>
      <c r="R57">
        <v>98.957727517839203</v>
      </c>
      <c r="S57">
        <v>100.237342687454</v>
      </c>
      <c r="T57">
        <v>95.979784337286901</v>
      </c>
      <c r="U57">
        <v>97.216925586816501</v>
      </c>
      <c r="V57">
        <v>97.698113893954499</v>
      </c>
      <c r="W57">
        <v>97.847563040925294</v>
      </c>
      <c r="X57">
        <v>97.845886671763594</v>
      </c>
      <c r="Y57">
        <v>99.106700230250297</v>
      </c>
      <c r="Z57">
        <v>98.957180717558998</v>
      </c>
      <c r="AA57">
        <v>97.944562560949805</v>
      </c>
      <c r="AB57">
        <v>99.091426835691095</v>
      </c>
      <c r="AC57">
        <v>100.61926520145801</v>
      </c>
      <c r="AD57">
        <v>100.812259516628</v>
      </c>
      <c r="AE57">
        <v>100</v>
      </c>
      <c r="AF57">
        <v>102.78845294313101</v>
      </c>
    </row>
    <row r="58" spans="1:32" x14ac:dyDescent="0.3">
      <c r="A58" t="s">
        <v>88</v>
      </c>
      <c r="B58" t="s">
        <v>312</v>
      </c>
      <c r="C58" t="s">
        <v>200</v>
      </c>
      <c r="D58" t="s">
        <v>313</v>
      </c>
      <c r="E58" t="s">
        <v>201</v>
      </c>
      <c r="F58">
        <v>96.504965710722502</v>
      </c>
      <c r="G58">
        <v>96.930490907130903</v>
      </c>
      <c r="H58">
        <v>98.072425748196807</v>
      </c>
      <c r="I58">
        <v>97.729809650160604</v>
      </c>
      <c r="J58">
        <v>97.283128549766502</v>
      </c>
      <c r="K58">
        <v>97.449337354412407</v>
      </c>
      <c r="L58">
        <v>96.864113761915803</v>
      </c>
      <c r="M58">
        <v>96.344025466323899</v>
      </c>
      <c r="N58">
        <v>96.786145184648802</v>
      </c>
      <c r="O58">
        <v>97.092617702731999</v>
      </c>
      <c r="P58">
        <v>97.528263152579598</v>
      </c>
      <c r="Q58">
        <v>98.760990111735694</v>
      </c>
      <c r="R58">
        <v>98.957727517839203</v>
      </c>
      <c r="S58">
        <v>100.237342687454</v>
      </c>
      <c r="T58">
        <v>95.979784337286901</v>
      </c>
      <c r="U58">
        <v>97.216925586816501</v>
      </c>
      <c r="V58">
        <v>97.698113893954499</v>
      </c>
      <c r="W58">
        <v>97.847563040925294</v>
      </c>
      <c r="X58">
        <v>97.845886671763594</v>
      </c>
      <c r="Y58">
        <v>99.106700230250297</v>
      </c>
      <c r="Z58">
        <v>98.957180717558998</v>
      </c>
      <c r="AA58">
        <v>97.944562560949805</v>
      </c>
      <c r="AB58">
        <v>99.091426835691095</v>
      </c>
      <c r="AC58">
        <v>100.61926520145801</v>
      </c>
      <c r="AD58">
        <v>100.812259516628</v>
      </c>
      <c r="AE58">
        <v>100</v>
      </c>
      <c r="AF58">
        <v>102.78845294313101</v>
      </c>
    </row>
    <row r="59" spans="1:32" x14ac:dyDescent="0.3">
      <c r="A59" t="s">
        <v>88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90</v>
      </c>
      <c r="B2" t="s">
        <v>197</v>
      </c>
      <c r="C2" t="s">
        <v>200</v>
      </c>
      <c r="D2" t="s">
        <v>198</v>
      </c>
      <c r="E2" t="s">
        <v>201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90</v>
      </c>
      <c r="B3" t="s">
        <v>202</v>
      </c>
      <c r="C3" t="s">
        <v>200</v>
      </c>
      <c r="D3" t="s">
        <v>203</v>
      </c>
      <c r="E3" t="s">
        <v>201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90</v>
      </c>
      <c r="B4" t="s">
        <v>204</v>
      </c>
      <c r="C4" t="s">
        <v>200</v>
      </c>
      <c r="D4" t="s">
        <v>205</v>
      </c>
      <c r="E4" t="s">
        <v>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90</v>
      </c>
      <c r="B5" t="s">
        <v>206</v>
      </c>
      <c r="C5" t="s">
        <v>200</v>
      </c>
      <c r="D5" t="s">
        <v>207</v>
      </c>
      <c r="E5" t="s">
        <v>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90</v>
      </c>
      <c r="B6" t="s">
        <v>208</v>
      </c>
      <c r="C6" t="s">
        <v>200</v>
      </c>
      <c r="D6" t="s">
        <v>209</v>
      </c>
      <c r="E6" t="s">
        <v>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90</v>
      </c>
      <c r="B7" t="s">
        <v>210</v>
      </c>
      <c r="C7" t="s">
        <v>200</v>
      </c>
      <c r="D7" t="s">
        <v>211</v>
      </c>
      <c r="E7" t="s">
        <v>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90</v>
      </c>
      <c r="B8" t="s">
        <v>212</v>
      </c>
      <c r="C8" t="s">
        <v>200</v>
      </c>
      <c r="D8" t="s">
        <v>213</v>
      </c>
      <c r="E8" t="s">
        <v>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90</v>
      </c>
      <c r="B9" t="s">
        <v>214</v>
      </c>
      <c r="C9" t="s">
        <v>200</v>
      </c>
      <c r="D9" t="s">
        <v>215</v>
      </c>
      <c r="E9" t="s">
        <v>201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90</v>
      </c>
      <c r="B10" t="s">
        <v>216</v>
      </c>
      <c r="C10" t="s">
        <v>200</v>
      </c>
      <c r="D10" t="s">
        <v>217</v>
      </c>
      <c r="E10" t="s">
        <v>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90</v>
      </c>
      <c r="B11" t="s">
        <v>218</v>
      </c>
      <c r="C11" t="s">
        <v>200</v>
      </c>
      <c r="D11" t="s">
        <v>219</v>
      </c>
      <c r="E11" t="s">
        <v>201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90</v>
      </c>
      <c r="B12" t="s">
        <v>220</v>
      </c>
      <c r="C12" t="s">
        <v>200</v>
      </c>
      <c r="D12" t="s">
        <v>221</v>
      </c>
      <c r="E12" t="s">
        <v>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90</v>
      </c>
      <c r="B13" t="s">
        <v>222</v>
      </c>
      <c r="C13" t="s">
        <v>200</v>
      </c>
      <c r="D13" t="s">
        <v>223</v>
      </c>
      <c r="E13" t="s">
        <v>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90</v>
      </c>
      <c r="B14" t="s">
        <v>224</v>
      </c>
      <c r="C14" t="s">
        <v>200</v>
      </c>
      <c r="D14" t="s">
        <v>225</v>
      </c>
      <c r="E14" t="s">
        <v>201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90</v>
      </c>
      <c r="B15" t="s">
        <v>226</v>
      </c>
      <c r="C15" t="s">
        <v>200</v>
      </c>
      <c r="D15" t="s">
        <v>227</v>
      </c>
      <c r="E15" t="s">
        <v>201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90</v>
      </c>
      <c r="B16" t="s">
        <v>228</v>
      </c>
      <c r="C16" t="s">
        <v>200</v>
      </c>
      <c r="D16" t="s">
        <v>229</v>
      </c>
      <c r="E16" t="s">
        <v>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90</v>
      </c>
      <c r="B17" t="s">
        <v>230</v>
      </c>
      <c r="C17" t="s">
        <v>200</v>
      </c>
      <c r="D17" t="s">
        <v>231</v>
      </c>
      <c r="E17" t="s">
        <v>201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90</v>
      </c>
      <c r="B18" t="s">
        <v>232</v>
      </c>
      <c r="C18" t="s">
        <v>200</v>
      </c>
      <c r="D18" t="s">
        <v>233</v>
      </c>
      <c r="E18" t="s">
        <v>201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90</v>
      </c>
      <c r="B19" t="s">
        <v>234</v>
      </c>
      <c r="C19" t="s">
        <v>200</v>
      </c>
      <c r="D19" t="s">
        <v>235</v>
      </c>
      <c r="E19" t="s">
        <v>201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90</v>
      </c>
      <c r="B20" t="s">
        <v>236</v>
      </c>
      <c r="C20" t="s">
        <v>200</v>
      </c>
      <c r="D20" t="s">
        <v>237</v>
      </c>
      <c r="E20" t="s">
        <v>201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90</v>
      </c>
      <c r="B21" t="s">
        <v>238</v>
      </c>
      <c r="C21" t="s">
        <v>200</v>
      </c>
      <c r="D21" t="s">
        <v>239</v>
      </c>
      <c r="E21" t="s">
        <v>201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90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90</v>
      </c>
      <c r="B23" t="s">
        <v>242</v>
      </c>
      <c r="C23" t="s">
        <v>200</v>
      </c>
      <c r="D23" t="s">
        <v>243</v>
      </c>
      <c r="E23" t="s">
        <v>201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90</v>
      </c>
      <c r="B24" t="s">
        <v>244</v>
      </c>
      <c r="C24" t="s">
        <v>200</v>
      </c>
      <c r="D24" t="s">
        <v>245</v>
      </c>
      <c r="E24" t="s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90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90</v>
      </c>
      <c r="B26" t="s">
        <v>248</v>
      </c>
      <c r="C26" t="s">
        <v>200</v>
      </c>
      <c r="D26" t="s">
        <v>249</v>
      </c>
      <c r="E26" t="s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90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90</v>
      </c>
      <c r="B28" t="s">
        <v>252</v>
      </c>
      <c r="C28" t="s">
        <v>200</v>
      </c>
      <c r="D28" t="s">
        <v>253</v>
      </c>
      <c r="E28" t="s">
        <v>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90</v>
      </c>
      <c r="B29" t="s">
        <v>254</v>
      </c>
      <c r="C29" t="s">
        <v>200</v>
      </c>
      <c r="D29" t="s">
        <v>255</v>
      </c>
      <c r="E29" t="s">
        <v>201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90</v>
      </c>
      <c r="B30" t="s">
        <v>256</v>
      </c>
      <c r="C30" t="s">
        <v>200</v>
      </c>
      <c r="D30" t="s">
        <v>257</v>
      </c>
      <c r="E30" t="s">
        <v>201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90</v>
      </c>
      <c r="B31" t="s">
        <v>258</v>
      </c>
      <c r="C31" t="s">
        <v>200</v>
      </c>
      <c r="D31" t="s">
        <v>259</v>
      </c>
      <c r="E31" t="s">
        <v>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90</v>
      </c>
      <c r="B32" t="s">
        <v>260</v>
      </c>
      <c r="C32" t="s">
        <v>200</v>
      </c>
      <c r="D32" t="s">
        <v>261</v>
      </c>
      <c r="E32" t="s">
        <v>201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90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90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90</v>
      </c>
      <c r="B35" t="s">
        <v>266</v>
      </c>
      <c r="C35" t="s">
        <v>200</v>
      </c>
      <c r="D35" t="s">
        <v>267</v>
      </c>
      <c r="E35" t="s">
        <v>201</v>
      </c>
      <c r="F35">
        <v>98.448598363903699</v>
      </c>
      <c r="G35">
        <v>98.598357239406894</v>
      </c>
      <c r="H35">
        <v>98.818346076151897</v>
      </c>
      <c r="I35">
        <v>99.305006489921695</v>
      </c>
      <c r="J35">
        <v>98.926512359114199</v>
      </c>
      <c r="K35">
        <v>98.528384082822001</v>
      </c>
      <c r="L35">
        <v>98.401803538601698</v>
      </c>
      <c r="M35">
        <v>98.348828193363104</v>
      </c>
      <c r="N35">
        <v>98.219682622352096</v>
      </c>
      <c r="O35">
        <v>98.177192729310505</v>
      </c>
      <c r="P35">
        <v>98.238344203683198</v>
      </c>
      <c r="Q35">
        <v>98.164828501334497</v>
      </c>
      <c r="R35">
        <v>98.074078871363398</v>
      </c>
      <c r="S35">
        <v>97.892463015529799</v>
      </c>
      <c r="T35">
        <v>97.745102681012796</v>
      </c>
      <c r="U35">
        <v>97.646002208365601</v>
      </c>
      <c r="V35">
        <v>98.086338029265093</v>
      </c>
      <c r="W35">
        <v>97.927260939350504</v>
      </c>
      <c r="X35">
        <v>97.853260120880194</v>
      </c>
      <c r="Y35">
        <v>98.7817570735494</v>
      </c>
      <c r="Z35">
        <v>98.804831532104302</v>
      </c>
      <c r="AA35">
        <v>98.770544141173502</v>
      </c>
      <c r="AB35">
        <v>98.996732151734506</v>
      </c>
      <c r="AC35">
        <v>99.405395788924693</v>
      </c>
      <c r="AD35">
        <v>99.330637754779801</v>
      </c>
      <c r="AE35">
        <v>100</v>
      </c>
      <c r="AF35">
        <v>99.965818536643098</v>
      </c>
    </row>
    <row r="36" spans="1:32" x14ac:dyDescent="0.3">
      <c r="A36" t="s">
        <v>90</v>
      </c>
      <c r="B36" t="s">
        <v>268</v>
      </c>
      <c r="C36" t="s">
        <v>200</v>
      </c>
      <c r="D36" t="s">
        <v>269</v>
      </c>
      <c r="E36" t="s">
        <v>201</v>
      </c>
      <c r="F36">
        <v>98.448598363903699</v>
      </c>
      <c r="G36">
        <v>98.598357239406894</v>
      </c>
      <c r="H36">
        <v>98.818346076151897</v>
      </c>
      <c r="I36">
        <v>99.305006489921695</v>
      </c>
      <c r="J36">
        <v>98.926512359114199</v>
      </c>
      <c r="K36">
        <v>98.528384082822001</v>
      </c>
      <c r="L36">
        <v>98.401803538601698</v>
      </c>
      <c r="M36">
        <v>98.348828193363104</v>
      </c>
      <c r="N36">
        <v>98.219682622352096</v>
      </c>
      <c r="O36">
        <v>98.177192729310505</v>
      </c>
      <c r="P36">
        <v>98.238344203683198</v>
      </c>
      <c r="Q36">
        <v>98.164828501334497</v>
      </c>
      <c r="R36">
        <v>98.074078871363398</v>
      </c>
      <c r="S36">
        <v>97.892463015529799</v>
      </c>
      <c r="T36">
        <v>97.745102681012796</v>
      </c>
      <c r="U36">
        <v>97.646002208365601</v>
      </c>
      <c r="V36">
        <v>98.086338029265093</v>
      </c>
      <c r="W36">
        <v>97.927260939350504</v>
      </c>
      <c r="X36">
        <v>97.853260120880194</v>
      </c>
      <c r="Y36">
        <v>98.7817570735494</v>
      </c>
      <c r="Z36">
        <v>98.804831532104302</v>
      </c>
      <c r="AA36">
        <v>98.770544141173502</v>
      </c>
      <c r="AB36">
        <v>98.996732151734506</v>
      </c>
      <c r="AC36">
        <v>99.405395788924693</v>
      </c>
      <c r="AD36">
        <v>99.330637754779801</v>
      </c>
      <c r="AE36">
        <v>100</v>
      </c>
      <c r="AF36">
        <v>99.965818536643098</v>
      </c>
    </row>
    <row r="37" spans="1:32" x14ac:dyDescent="0.3">
      <c r="A37" t="s">
        <v>90</v>
      </c>
      <c r="B37" t="s">
        <v>270</v>
      </c>
      <c r="C37" t="s">
        <v>200</v>
      </c>
      <c r="D37" t="s">
        <v>271</v>
      </c>
      <c r="E37" t="s">
        <v>201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90</v>
      </c>
      <c r="B38" t="s">
        <v>272</v>
      </c>
      <c r="C38" t="s">
        <v>200</v>
      </c>
      <c r="D38" t="s">
        <v>273</v>
      </c>
      <c r="E38" t="s">
        <v>201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90</v>
      </c>
      <c r="B39" t="s">
        <v>274</v>
      </c>
      <c r="C39" t="s">
        <v>200</v>
      </c>
      <c r="D39" t="s">
        <v>275</v>
      </c>
      <c r="E39" t="s">
        <v>201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90</v>
      </c>
      <c r="B40" t="s">
        <v>276</v>
      </c>
      <c r="C40" t="s">
        <v>200</v>
      </c>
      <c r="D40" t="s">
        <v>277</v>
      </c>
      <c r="E40" t="s">
        <v>201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90</v>
      </c>
      <c r="B41" t="s">
        <v>278</v>
      </c>
      <c r="C41" t="s">
        <v>200</v>
      </c>
      <c r="D41" t="s">
        <v>279</v>
      </c>
      <c r="E41" t="s">
        <v>201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90</v>
      </c>
      <c r="B42" t="s">
        <v>280</v>
      </c>
      <c r="C42" t="s">
        <v>200</v>
      </c>
      <c r="D42" t="s">
        <v>281</v>
      </c>
      <c r="E42" t="s">
        <v>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90</v>
      </c>
      <c r="B43" t="s">
        <v>282</v>
      </c>
      <c r="C43" t="s">
        <v>200</v>
      </c>
      <c r="D43" t="s">
        <v>283</v>
      </c>
      <c r="E43" t="s">
        <v>201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90</v>
      </c>
      <c r="B44" t="s">
        <v>284</v>
      </c>
      <c r="C44" t="s">
        <v>200</v>
      </c>
      <c r="D44" t="s">
        <v>285</v>
      </c>
      <c r="E44" t="s">
        <v>201</v>
      </c>
      <c r="F44">
        <v>98.448598363903699</v>
      </c>
      <c r="G44">
        <v>98.598357239406894</v>
      </c>
      <c r="H44">
        <v>98.818346076151897</v>
      </c>
      <c r="I44">
        <v>99.305006489921695</v>
      </c>
      <c r="J44">
        <v>98.926512359114199</v>
      </c>
      <c r="K44">
        <v>98.528384082822001</v>
      </c>
      <c r="L44">
        <v>98.401803538601698</v>
      </c>
      <c r="M44">
        <v>98.348828193363104</v>
      </c>
      <c r="N44">
        <v>98.219682622352096</v>
      </c>
      <c r="O44">
        <v>98.177192729310505</v>
      </c>
      <c r="P44">
        <v>98.238344203683198</v>
      </c>
      <c r="Q44">
        <v>98.164828501334497</v>
      </c>
      <c r="R44">
        <v>98.074078871363497</v>
      </c>
      <c r="S44">
        <v>97.892463015529799</v>
      </c>
      <c r="T44">
        <v>97.745102681012796</v>
      </c>
      <c r="U44">
        <v>97.646002208365601</v>
      </c>
      <c r="V44">
        <v>98.086338029265093</v>
      </c>
      <c r="W44">
        <v>97.927260939350504</v>
      </c>
      <c r="X44">
        <v>97.853260120880194</v>
      </c>
      <c r="Y44">
        <v>98.7817570735494</v>
      </c>
      <c r="Z44">
        <v>98.804831532104302</v>
      </c>
      <c r="AA44">
        <v>98.770544141173502</v>
      </c>
      <c r="AB44">
        <v>98.996732151734506</v>
      </c>
      <c r="AC44">
        <v>99.405395788924693</v>
      </c>
      <c r="AD44">
        <v>99.330637754779801</v>
      </c>
      <c r="AE44">
        <v>100</v>
      </c>
      <c r="AF44">
        <v>99.965818536643098</v>
      </c>
    </row>
    <row r="45" spans="1:32" x14ac:dyDescent="0.3">
      <c r="A45" t="s">
        <v>90</v>
      </c>
      <c r="B45" t="s">
        <v>286</v>
      </c>
      <c r="C45" t="s">
        <v>200</v>
      </c>
      <c r="D45" t="s">
        <v>287</v>
      </c>
      <c r="E45" t="s">
        <v>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90</v>
      </c>
      <c r="B46" t="s">
        <v>288</v>
      </c>
      <c r="C46" t="s">
        <v>200</v>
      </c>
      <c r="D46" t="s">
        <v>289</v>
      </c>
      <c r="E46" t="s">
        <v>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90</v>
      </c>
      <c r="B47" t="s">
        <v>290</v>
      </c>
      <c r="C47" t="s">
        <v>200</v>
      </c>
      <c r="D47" t="s">
        <v>291</v>
      </c>
      <c r="E47" t="s">
        <v>201</v>
      </c>
      <c r="F47">
        <v>86.125425376762294</v>
      </c>
      <c r="G47">
        <v>86.600784313725498</v>
      </c>
      <c r="H47">
        <v>88.251771296754001</v>
      </c>
      <c r="I47">
        <v>87.284201036736505</v>
      </c>
      <c r="J47">
        <v>85.886480908152706</v>
      </c>
      <c r="K47">
        <v>84.456327985739804</v>
      </c>
      <c r="L47">
        <v>80.784313725490193</v>
      </c>
      <c r="M47">
        <v>77.677224736048302</v>
      </c>
      <c r="N47">
        <v>74.570135746606297</v>
      </c>
      <c r="O47">
        <v>71.463046757164406</v>
      </c>
      <c r="P47">
        <v>69.867514573396903</v>
      </c>
      <c r="Q47">
        <v>69.243697478991606</v>
      </c>
      <c r="R47">
        <v>69.033868092691606</v>
      </c>
      <c r="S47">
        <v>70.142068803569302</v>
      </c>
      <c r="T47">
        <v>70.502673796791399</v>
      </c>
      <c r="U47">
        <v>69.981760145918898</v>
      </c>
      <c r="V47">
        <v>70.564611386723399</v>
      </c>
      <c r="W47">
        <v>71.199734130940499</v>
      </c>
      <c r="X47">
        <v>72.498743086978394</v>
      </c>
      <c r="Y47">
        <v>77.009345794392502</v>
      </c>
      <c r="Z47">
        <v>80.784313725490193</v>
      </c>
      <c r="AA47">
        <v>85.0586160390082</v>
      </c>
      <c r="AB47">
        <v>89.141311697092604</v>
      </c>
      <c r="AC47">
        <v>92.901960784313701</v>
      </c>
      <c r="AD47">
        <v>96.636330003699598</v>
      </c>
      <c r="AE47">
        <v>100</v>
      </c>
      <c r="AF47">
        <v>101.696565150883</v>
      </c>
    </row>
    <row r="48" spans="1:32" x14ac:dyDescent="0.3">
      <c r="A48" t="s">
        <v>90</v>
      </c>
      <c r="B48" t="s">
        <v>292</v>
      </c>
      <c r="C48" t="s">
        <v>200</v>
      </c>
      <c r="D48" t="s">
        <v>293</v>
      </c>
      <c r="E48" t="s">
        <v>201</v>
      </c>
      <c r="F48">
        <v>86.125425376762294</v>
      </c>
      <c r="G48">
        <v>86.600784313725498</v>
      </c>
      <c r="H48">
        <v>88.251771296754001</v>
      </c>
      <c r="I48">
        <v>87.284201036736505</v>
      </c>
      <c r="J48">
        <v>85.886480908152706</v>
      </c>
      <c r="K48">
        <v>84.456327985739804</v>
      </c>
      <c r="L48">
        <v>80.784313725490193</v>
      </c>
      <c r="M48">
        <v>77.677224736048302</v>
      </c>
      <c r="N48">
        <v>74.570135746606297</v>
      </c>
      <c r="O48">
        <v>71.463046757164406</v>
      </c>
      <c r="P48">
        <v>69.867514573396903</v>
      </c>
      <c r="Q48">
        <v>69.243697478991606</v>
      </c>
      <c r="R48">
        <v>69.033868092691606</v>
      </c>
      <c r="S48">
        <v>70.142068803569302</v>
      </c>
      <c r="T48">
        <v>70.502673796791399</v>
      </c>
      <c r="U48">
        <v>69.981760145918898</v>
      </c>
      <c r="V48">
        <v>70.564611386723399</v>
      </c>
      <c r="W48">
        <v>71.199734130940499</v>
      </c>
      <c r="X48">
        <v>72.498743086978394</v>
      </c>
      <c r="Y48">
        <v>77.009345794392502</v>
      </c>
      <c r="Z48">
        <v>80.784313725490193</v>
      </c>
      <c r="AA48">
        <v>85.0586160390082</v>
      </c>
      <c r="AB48">
        <v>89.141311697092604</v>
      </c>
      <c r="AC48">
        <v>92.901960784313701</v>
      </c>
      <c r="AD48">
        <v>96.636330003699598</v>
      </c>
      <c r="AE48">
        <v>100</v>
      </c>
      <c r="AF48">
        <v>101.696565150883</v>
      </c>
    </row>
    <row r="49" spans="1:32" x14ac:dyDescent="0.3">
      <c r="A49" t="s">
        <v>90</v>
      </c>
      <c r="B49" t="s">
        <v>294</v>
      </c>
      <c r="C49" t="s">
        <v>200</v>
      </c>
      <c r="D49" t="s">
        <v>295</v>
      </c>
      <c r="E49" t="s">
        <v>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90</v>
      </c>
      <c r="B50" t="s">
        <v>296</v>
      </c>
      <c r="C50" t="s">
        <v>200</v>
      </c>
      <c r="D50" t="s">
        <v>297</v>
      </c>
      <c r="E50" t="s">
        <v>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90</v>
      </c>
      <c r="B51" t="s">
        <v>298</v>
      </c>
      <c r="C51" t="s">
        <v>200</v>
      </c>
      <c r="D51" t="s">
        <v>299</v>
      </c>
      <c r="E51" t="s">
        <v>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90</v>
      </c>
      <c r="B52" t="s">
        <v>300</v>
      </c>
      <c r="C52" t="s">
        <v>200</v>
      </c>
      <c r="D52" t="s">
        <v>301</v>
      </c>
      <c r="E52" t="s">
        <v>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90</v>
      </c>
      <c r="B53" t="s">
        <v>302</v>
      </c>
      <c r="C53" t="s">
        <v>200</v>
      </c>
      <c r="D53" t="s">
        <v>303</v>
      </c>
      <c r="E53" t="s">
        <v>201</v>
      </c>
      <c r="F53">
        <v>98.448598363903699</v>
      </c>
      <c r="G53">
        <v>98.598357239406894</v>
      </c>
      <c r="H53">
        <v>98.818346076151897</v>
      </c>
      <c r="I53">
        <v>99.305006489921695</v>
      </c>
      <c r="J53">
        <v>98.926512359114298</v>
      </c>
      <c r="K53">
        <v>98.528384082822001</v>
      </c>
      <c r="L53">
        <v>98.401803538601698</v>
      </c>
      <c r="M53">
        <v>98.348828193363104</v>
      </c>
      <c r="N53">
        <v>98.219682622352195</v>
      </c>
      <c r="O53">
        <v>98.177192729310505</v>
      </c>
      <c r="P53">
        <v>98.238344203683198</v>
      </c>
      <c r="Q53">
        <v>98.164828501334497</v>
      </c>
      <c r="R53">
        <v>98.074078871363398</v>
      </c>
      <c r="S53">
        <v>97.892463015529799</v>
      </c>
      <c r="T53">
        <v>97.745102681012796</v>
      </c>
      <c r="U53">
        <v>97.646002208365601</v>
      </c>
      <c r="V53">
        <v>98.086338029265093</v>
      </c>
      <c r="W53">
        <v>97.927260939350504</v>
      </c>
      <c r="X53">
        <v>97.853260120880194</v>
      </c>
      <c r="Y53">
        <v>98.7817570735494</v>
      </c>
      <c r="Z53">
        <v>98.804831532104302</v>
      </c>
      <c r="AA53">
        <v>98.770544141173502</v>
      </c>
      <c r="AB53">
        <v>98.996732151734506</v>
      </c>
      <c r="AC53">
        <v>99.405395788924693</v>
      </c>
      <c r="AD53">
        <v>99.330637754779801</v>
      </c>
      <c r="AE53">
        <v>100</v>
      </c>
      <c r="AF53">
        <v>99.965818536643098</v>
      </c>
    </row>
    <row r="54" spans="1:32" x14ac:dyDescent="0.3">
      <c r="A54" t="s">
        <v>90</v>
      </c>
      <c r="B54" t="s">
        <v>304</v>
      </c>
      <c r="C54" t="s">
        <v>200</v>
      </c>
      <c r="D54" t="s">
        <v>305</v>
      </c>
      <c r="E54" t="s">
        <v>201</v>
      </c>
      <c r="F54">
        <v>98.448598363903699</v>
      </c>
      <c r="G54">
        <v>98.598357239406894</v>
      </c>
      <c r="H54">
        <v>98.818346076151897</v>
      </c>
      <c r="I54">
        <v>99.305006489921695</v>
      </c>
      <c r="J54">
        <v>98.926512359114298</v>
      </c>
      <c r="K54">
        <v>98.528384082822001</v>
      </c>
      <c r="L54">
        <v>98.401803538601698</v>
      </c>
      <c r="M54">
        <v>98.348828193363104</v>
      </c>
      <c r="N54">
        <v>98.219682622352195</v>
      </c>
      <c r="O54">
        <v>98.177192729310505</v>
      </c>
      <c r="P54">
        <v>98.238344203683198</v>
      </c>
      <c r="Q54">
        <v>98.164828501334497</v>
      </c>
      <c r="R54">
        <v>98.074078871363398</v>
      </c>
      <c r="S54">
        <v>97.892463015529799</v>
      </c>
      <c r="T54">
        <v>97.745102681012796</v>
      </c>
      <c r="U54">
        <v>97.646002208365601</v>
      </c>
      <c r="V54">
        <v>98.086338029265093</v>
      </c>
      <c r="W54">
        <v>97.927260939350504</v>
      </c>
      <c r="X54">
        <v>97.853260120880194</v>
      </c>
      <c r="Y54">
        <v>98.7817570735494</v>
      </c>
      <c r="Z54">
        <v>98.804831532104302</v>
      </c>
      <c r="AA54">
        <v>98.770544141173502</v>
      </c>
      <c r="AB54">
        <v>98.996732151734506</v>
      </c>
      <c r="AC54">
        <v>99.405395788924693</v>
      </c>
      <c r="AD54">
        <v>99.330637754779801</v>
      </c>
      <c r="AE54">
        <v>100</v>
      </c>
      <c r="AF54">
        <v>99.965818536643098</v>
      </c>
    </row>
    <row r="55" spans="1:32" x14ac:dyDescent="0.3">
      <c r="A55" t="s">
        <v>90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90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90</v>
      </c>
      <c r="B57" t="s">
        <v>310</v>
      </c>
      <c r="C57" t="s">
        <v>200</v>
      </c>
      <c r="D57" t="s">
        <v>311</v>
      </c>
      <c r="E57" t="s">
        <v>201</v>
      </c>
      <c r="F57">
        <v>98.002195976022307</v>
      </c>
      <c r="G57">
        <v>98.158205110390597</v>
      </c>
      <c r="H57">
        <v>98.397579377971098</v>
      </c>
      <c r="I57">
        <v>98.823355455085604</v>
      </c>
      <c r="J57">
        <v>98.437968497659995</v>
      </c>
      <c r="K57">
        <v>98.003509595939803</v>
      </c>
      <c r="L57">
        <v>97.841137524005603</v>
      </c>
      <c r="M57">
        <v>97.764096856728898</v>
      </c>
      <c r="N57">
        <v>97.634815184603397</v>
      </c>
      <c r="O57">
        <v>97.547260861297602</v>
      </c>
      <c r="P57">
        <v>97.619732188430703</v>
      </c>
      <c r="Q57">
        <v>97.547579758929203</v>
      </c>
      <c r="R57">
        <v>97.423945393639201</v>
      </c>
      <c r="S57">
        <v>97.098459833402103</v>
      </c>
      <c r="T57">
        <v>96.889543961960598</v>
      </c>
      <c r="U57">
        <v>96.847397878907998</v>
      </c>
      <c r="V57">
        <v>97.293525711219004</v>
      </c>
      <c r="W57">
        <v>97.139079572172804</v>
      </c>
      <c r="X57">
        <v>97.036423821484902</v>
      </c>
      <c r="Y57">
        <v>98.1046183528683</v>
      </c>
      <c r="Z57">
        <v>98.238916256157594</v>
      </c>
      <c r="AA57">
        <v>98.3167600883733</v>
      </c>
      <c r="AB57">
        <v>98.768856292382594</v>
      </c>
      <c r="AC57">
        <v>99.333532376769298</v>
      </c>
      <c r="AD57">
        <v>99.331586234009606</v>
      </c>
      <c r="AE57">
        <v>100</v>
      </c>
      <c r="AF57">
        <v>100.203229655033</v>
      </c>
    </row>
    <row r="58" spans="1:32" x14ac:dyDescent="0.3">
      <c r="A58" t="s">
        <v>90</v>
      </c>
      <c r="B58" t="s">
        <v>312</v>
      </c>
      <c r="C58" t="s">
        <v>200</v>
      </c>
      <c r="D58" t="s">
        <v>313</v>
      </c>
      <c r="E58" t="s">
        <v>201</v>
      </c>
      <c r="F58">
        <v>98.002195976022307</v>
      </c>
      <c r="G58">
        <v>98.158205110390597</v>
      </c>
      <c r="H58">
        <v>98.397579377971098</v>
      </c>
      <c r="I58">
        <v>98.823355455085604</v>
      </c>
      <c r="J58">
        <v>98.437968497659995</v>
      </c>
      <c r="K58">
        <v>98.003509595939803</v>
      </c>
      <c r="L58">
        <v>97.841137524005603</v>
      </c>
      <c r="M58">
        <v>97.764096856728898</v>
      </c>
      <c r="N58">
        <v>97.634815184603397</v>
      </c>
      <c r="O58">
        <v>97.547260861297602</v>
      </c>
      <c r="P58">
        <v>97.619732188430703</v>
      </c>
      <c r="Q58">
        <v>97.547579758929203</v>
      </c>
      <c r="R58">
        <v>97.423945393639201</v>
      </c>
      <c r="S58">
        <v>97.098459833402103</v>
      </c>
      <c r="T58">
        <v>96.889543961960598</v>
      </c>
      <c r="U58">
        <v>96.847397878907998</v>
      </c>
      <c r="V58">
        <v>97.293525711219004</v>
      </c>
      <c r="W58">
        <v>97.139079572172804</v>
      </c>
      <c r="X58">
        <v>97.036423821484902</v>
      </c>
      <c r="Y58">
        <v>98.1046183528683</v>
      </c>
      <c r="Z58">
        <v>98.238916256157594</v>
      </c>
      <c r="AA58">
        <v>98.3167600883733</v>
      </c>
      <c r="AB58">
        <v>98.768856292382594</v>
      </c>
      <c r="AC58">
        <v>99.333532376769298</v>
      </c>
      <c r="AD58">
        <v>99.331586234009606</v>
      </c>
      <c r="AE58">
        <v>100</v>
      </c>
      <c r="AF58">
        <v>100.203229655033</v>
      </c>
    </row>
    <row r="59" spans="1:32" x14ac:dyDescent="0.3">
      <c r="A59" t="s">
        <v>90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F59"/>
  <sheetViews>
    <sheetView workbookViewId="0">
      <pane xSplit="2" ySplit="1" topLeftCell="R39" activePane="bottomRight" state="frozen"/>
      <selection pane="topRight" activeCell="C1" sqref="C1"/>
      <selection pane="bottomLeft" activeCell="A2" sqref="A2"/>
      <selection pane="bottomRight" sqref="A1:AF1"/>
    </sheetView>
  </sheetViews>
  <sheetFormatPr defaultColWidth="11.5546875" defaultRowHeight="14.4" x14ac:dyDescent="0.3"/>
  <cols>
    <col min="4" max="4" width="48.33203125" customWidth="1"/>
  </cols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92</v>
      </c>
      <c r="B2" t="s">
        <v>197</v>
      </c>
      <c r="C2" t="s">
        <v>200</v>
      </c>
      <c r="D2" t="s">
        <v>198</v>
      </c>
      <c r="E2" t="s">
        <v>201</v>
      </c>
      <c r="F2">
        <v>104.01848164049601</v>
      </c>
      <c r="G2">
        <v>103.719762670161</v>
      </c>
      <c r="H2">
        <v>103.77748932687901</v>
      </c>
      <c r="I2">
        <v>102.09443727442201</v>
      </c>
      <c r="J2">
        <v>100.09480356552601</v>
      </c>
      <c r="K2">
        <v>99.1267595918263</v>
      </c>
      <c r="L2">
        <v>98.074184380904697</v>
      </c>
      <c r="M2">
        <v>95.602138829658401</v>
      </c>
      <c r="N2">
        <v>94.786565602755203</v>
      </c>
      <c r="O2">
        <v>94.498281681875298</v>
      </c>
      <c r="P2">
        <v>95.0258353849364</v>
      </c>
      <c r="Q2">
        <v>95.690661368877599</v>
      </c>
      <c r="R2">
        <v>95.604150038823605</v>
      </c>
      <c r="S2">
        <v>95.313720664988097</v>
      </c>
      <c r="T2">
        <v>94.330036085133798</v>
      </c>
      <c r="U2">
        <v>94.201785330345302</v>
      </c>
      <c r="V2">
        <v>93.749967930149595</v>
      </c>
      <c r="W2">
        <v>93.715830523994896</v>
      </c>
      <c r="X2">
        <v>95.232666490098694</v>
      </c>
      <c r="Y2">
        <v>97.030233117044801</v>
      </c>
      <c r="Z2">
        <v>98.6405481854176</v>
      </c>
      <c r="AA2">
        <v>99.675175891456007</v>
      </c>
      <c r="AB2">
        <v>100.46299525208499</v>
      </c>
      <c r="AC2">
        <v>101.139608769059</v>
      </c>
      <c r="AD2">
        <v>101.560501229162</v>
      </c>
      <c r="AE2">
        <v>100</v>
      </c>
    </row>
    <row r="3" spans="1:32" x14ac:dyDescent="0.3">
      <c r="A3" t="s">
        <v>92</v>
      </c>
      <c r="B3" t="s">
        <v>202</v>
      </c>
      <c r="C3" t="s">
        <v>200</v>
      </c>
      <c r="D3" t="s">
        <v>203</v>
      </c>
      <c r="E3" t="s">
        <v>201</v>
      </c>
      <c r="F3">
        <v>103.38116792758299</v>
      </c>
      <c r="G3">
        <v>102.827439068027</v>
      </c>
      <c r="H3">
        <v>103.02834903734799</v>
      </c>
      <c r="I3">
        <v>102.127119536284</v>
      </c>
      <c r="J3">
        <v>100.455342323078</v>
      </c>
      <c r="K3">
        <v>99.311081949005498</v>
      </c>
      <c r="L3">
        <v>97.895448526534594</v>
      </c>
      <c r="M3">
        <v>96.247142212564995</v>
      </c>
      <c r="N3">
        <v>95.013267374487896</v>
      </c>
      <c r="O3">
        <v>94.539304429855093</v>
      </c>
      <c r="P3">
        <v>95.027972856564404</v>
      </c>
      <c r="Q3">
        <v>95.739961134043696</v>
      </c>
      <c r="R3">
        <v>96.028878371022302</v>
      </c>
      <c r="S3">
        <v>97.203156408039504</v>
      </c>
      <c r="T3">
        <v>95.512914864587898</v>
      </c>
      <c r="U3">
        <v>94.617738067283497</v>
      </c>
      <c r="V3">
        <v>94.403348734866398</v>
      </c>
      <c r="W3">
        <v>94.5096168861471</v>
      </c>
      <c r="X3">
        <v>95.310023988276001</v>
      </c>
      <c r="Y3">
        <v>96.998335902850499</v>
      </c>
      <c r="Z3">
        <v>97.812642276910296</v>
      </c>
      <c r="AA3">
        <v>97.011054623831996</v>
      </c>
      <c r="AB3">
        <v>97.834980002031699</v>
      </c>
      <c r="AC3">
        <v>98.805449855536594</v>
      </c>
      <c r="AD3">
        <v>99.834606773138006</v>
      </c>
      <c r="AE3">
        <v>100</v>
      </c>
    </row>
    <row r="4" spans="1:32" x14ac:dyDescent="0.3">
      <c r="A4" t="s">
        <v>92</v>
      </c>
      <c r="B4" t="s">
        <v>204</v>
      </c>
      <c r="C4" t="s">
        <v>200</v>
      </c>
      <c r="D4" t="s">
        <v>205</v>
      </c>
      <c r="E4" t="s">
        <v>201</v>
      </c>
      <c r="F4">
        <v>110.47622190884201</v>
      </c>
      <c r="G4">
        <v>109.333383814196</v>
      </c>
      <c r="H4">
        <v>109.37070125055099</v>
      </c>
      <c r="I4">
        <v>108.253646165052</v>
      </c>
      <c r="J4">
        <v>106.756917117443</v>
      </c>
      <c r="K4">
        <v>105.787638474994</v>
      </c>
      <c r="L4">
        <v>104.02241794001</v>
      </c>
      <c r="M4">
        <v>102.19051282222701</v>
      </c>
      <c r="N4">
        <v>100.724944938177</v>
      </c>
      <c r="O4">
        <v>99.849988658304</v>
      </c>
      <c r="P4">
        <v>99.777184528777994</v>
      </c>
      <c r="Q4">
        <v>100.409206603698</v>
      </c>
      <c r="R4">
        <v>100.40482376193199</v>
      </c>
      <c r="S4">
        <v>101.04768573969</v>
      </c>
      <c r="T4">
        <v>98.099180794709397</v>
      </c>
      <c r="U4">
        <v>97.696669934714294</v>
      </c>
      <c r="V4">
        <v>97.313032943426805</v>
      </c>
      <c r="W4">
        <v>97.159272534179195</v>
      </c>
      <c r="X4">
        <v>97.444156755595401</v>
      </c>
      <c r="Y4">
        <v>98.789345214144603</v>
      </c>
      <c r="Z4">
        <v>99.194818019459007</v>
      </c>
      <c r="AA4">
        <v>98.334679229869295</v>
      </c>
      <c r="AB4">
        <v>98.9731229660661</v>
      </c>
      <c r="AC4">
        <v>99.853790807095606</v>
      </c>
      <c r="AD4">
        <v>100.286542327501</v>
      </c>
      <c r="AE4">
        <v>100</v>
      </c>
    </row>
    <row r="5" spans="1:32" x14ac:dyDescent="0.3">
      <c r="A5" t="s">
        <v>92</v>
      </c>
      <c r="B5" t="s">
        <v>206</v>
      </c>
      <c r="C5" t="s">
        <v>200</v>
      </c>
      <c r="D5" t="s">
        <v>207</v>
      </c>
      <c r="E5" t="s">
        <v>201</v>
      </c>
      <c r="F5">
        <v>112.78231118108</v>
      </c>
      <c r="G5">
        <v>111.55095216826</v>
      </c>
      <c r="H5">
        <v>111.512779728952</v>
      </c>
      <c r="I5">
        <v>109.975847350967</v>
      </c>
      <c r="J5">
        <v>108.109047525531</v>
      </c>
      <c r="K5">
        <v>107.108300529346</v>
      </c>
      <c r="L5">
        <v>105.121410435643</v>
      </c>
      <c r="M5">
        <v>102.840737431398</v>
      </c>
      <c r="N5">
        <v>100.93624635100301</v>
      </c>
      <c r="O5">
        <v>99.6882257880998</v>
      </c>
      <c r="P5">
        <v>99.451135581324806</v>
      </c>
      <c r="Q5">
        <v>99.969523892756698</v>
      </c>
      <c r="R5">
        <v>100.006418076046</v>
      </c>
      <c r="S5">
        <v>100.621958553447</v>
      </c>
      <c r="T5">
        <v>98.003113799789105</v>
      </c>
      <c r="U5">
        <v>96.890609150706993</v>
      </c>
      <c r="V5">
        <v>96.470804095785496</v>
      </c>
      <c r="W5">
        <v>96.197285860166502</v>
      </c>
      <c r="X5">
        <v>96.796412328026307</v>
      </c>
      <c r="Y5">
        <v>98.354349445695107</v>
      </c>
      <c r="Z5">
        <v>99.042256326055195</v>
      </c>
      <c r="AA5">
        <v>98.144616651670106</v>
      </c>
      <c r="AB5">
        <v>98.688874483769496</v>
      </c>
      <c r="AC5">
        <v>99.419126414471705</v>
      </c>
      <c r="AD5">
        <v>100.044501419875</v>
      </c>
      <c r="AE5">
        <v>100</v>
      </c>
    </row>
    <row r="6" spans="1:32" x14ac:dyDescent="0.3">
      <c r="A6" t="s">
        <v>92</v>
      </c>
      <c r="B6" t="s">
        <v>208</v>
      </c>
      <c r="C6" t="s">
        <v>200</v>
      </c>
      <c r="D6" t="s">
        <v>209</v>
      </c>
      <c r="E6" t="s">
        <v>201</v>
      </c>
      <c r="F6">
        <v>116.220075364509</v>
      </c>
      <c r="G6">
        <v>115.033772970521</v>
      </c>
      <c r="H6">
        <v>114.953691717327</v>
      </c>
      <c r="I6">
        <v>114.105153302845</v>
      </c>
      <c r="J6">
        <v>112.28347683053801</v>
      </c>
      <c r="K6">
        <v>110.858076987356</v>
      </c>
      <c r="L6">
        <v>108.76822382101901</v>
      </c>
      <c r="M6">
        <v>106.41698119693</v>
      </c>
      <c r="N6">
        <v>104.1578856564</v>
      </c>
      <c r="O6">
        <v>102.728763445843</v>
      </c>
      <c r="P6">
        <v>102.33183775505699</v>
      </c>
      <c r="Q6">
        <v>102.701338575853</v>
      </c>
      <c r="R6">
        <v>102.49792938752201</v>
      </c>
      <c r="S6">
        <v>102.45826870233699</v>
      </c>
      <c r="T6">
        <v>99.8649296973703</v>
      </c>
      <c r="U6">
        <v>98.467407780339599</v>
      </c>
      <c r="V6">
        <v>97.594179343417395</v>
      </c>
      <c r="W6">
        <v>97.375775502206693</v>
      </c>
      <c r="X6">
        <v>97.776470605757794</v>
      </c>
      <c r="Y6">
        <v>99.052761453711099</v>
      </c>
      <c r="Z6">
        <v>99.638605287622696</v>
      </c>
      <c r="AA6">
        <v>98.773616462466194</v>
      </c>
      <c r="AB6">
        <v>99.133122179572695</v>
      </c>
      <c r="AC6">
        <v>99.758865073698104</v>
      </c>
      <c r="AD6">
        <v>100.13387450790999</v>
      </c>
      <c r="AE6">
        <v>100</v>
      </c>
    </row>
    <row r="7" spans="1:32" x14ac:dyDescent="0.3">
      <c r="A7" t="s">
        <v>92</v>
      </c>
      <c r="B7" t="s">
        <v>210</v>
      </c>
      <c r="C7" t="s">
        <v>200</v>
      </c>
      <c r="D7" t="s">
        <v>211</v>
      </c>
      <c r="E7" t="s">
        <v>201</v>
      </c>
      <c r="F7">
        <v>114.39079934947399</v>
      </c>
      <c r="G7">
        <v>112.908424795689</v>
      </c>
      <c r="H7">
        <v>112.63012686042001</v>
      </c>
      <c r="I7">
        <v>111.30080141233999</v>
      </c>
      <c r="J7">
        <v>109.368155816871</v>
      </c>
      <c r="K7">
        <v>108.032523140113</v>
      </c>
      <c r="L7">
        <v>105.885598059343</v>
      </c>
      <c r="M7">
        <v>103.453179225813</v>
      </c>
      <c r="N7">
        <v>101.174458242415</v>
      </c>
      <c r="O7">
        <v>99.890653570265698</v>
      </c>
      <c r="P7">
        <v>99.649647123473002</v>
      </c>
      <c r="Q7">
        <v>100.004922258032</v>
      </c>
      <c r="R7">
        <v>99.948439840172796</v>
      </c>
      <c r="S7">
        <v>100.490355913889</v>
      </c>
      <c r="T7">
        <v>97.987359318648203</v>
      </c>
      <c r="U7">
        <v>96.716145389901101</v>
      </c>
      <c r="V7">
        <v>96.152940857483003</v>
      </c>
      <c r="W7">
        <v>95.769352010827902</v>
      </c>
      <c r="X7">
        <v>96.352031587142207</v>
      </c>
      <c r="Y7">
        <v>97.906408573084207</v>
      </c>
      <c r="Z7">
        <v>98.648197129480806</v>
      </c>
      <c r="AA7">
        <v>97.835176897697494</v>
      </c>
      <c r="AB7">
        <v>98.432198356375196</v>
      </c>
      <c r="AC7">
        <v>99.202367656636895</v>
      </c>
      <c r="AD7">
        <v>99.917384963643798</v>
      </c>
      <c r="AE7">
        <v>100</v>
      </c>
    </row>
    <row r="8" spans="1:32" x14ac:dyDescent="0.3">
      <c r="A8" t="s">
        <v>92</v>
      </c>
      <c r="B8" t="s">
        <v>212</v>
      </c>
      <c r="C8" t="s">
        <v>200</v>
      </c>
      <c r="D8" t="s">
        <v>213</v>
      </c>
      <c r="E8" t="s">
        <v>201</v>
      </c>
      <c r="F8">
        <v>109.55156883203399</v>
      </c>
      <c r="G8">
        <v>108.55276439093301</v>
      </c>
      <c r="H8">
        <v>109.054915785661</v>
      </c>
      <c r="I8">
        <v>107.781931671697</v>
      </c>
      <c r="J8">
        <v>106.215325638225</v>
      </c>
      <c r="K8">
        <v>105.502899755624</v>
      </c>
      <c r="L8">
        <v>103.806296626384</v>
      </c>
      <c r="M8">
        <v>101.837722669738</v>
      </c>
      <c r="N8">
        <v>99.826365757497896</v>
      </c>
      <c r="O8">
        <v>98.872375575593793</v>
      </c>
      <c r="P8">
        <v>98.857222397128396</v>
      </c>
      <c r="Q8">
        <v>99.486879058170004</v>
      </c>
      <c r="R8">
        <v>99.661583803237207</v>
      </c>
      <c r="S8">
        <v>100.46864348008501</v>
      </c>
      <c r="T8">
        <v>98.365124263459904</v>
      </c>
      <c r="U8">
        <v>97.494800147203705</v>
      </c>
      <c r="V8">
        <v>96.983027327176998</v>
      </c>
      <c r="W8">
        <v>96.951611616970496</v>
      </c>
      <c r="X8">
        <v>97.282101165605098</v>
      </c>
      <c r="Y8">
        <v>98.696259477486095</v>
      </c>
      <c r="Z8">
        <v>99.324043448899801</v>
      </c>
      <c r="AA8">
        <v>98.481136475634301</v>
      </c>
      <c r="AB8">
        <v>98.933421072239199</v>
      </c>
      <c r="AC8">
        <v>99.62117427618</v>
      </c>
      <c r="AD8">
        <v>100.153073677859</v>
      </c>
      <c r="AE8">
        <v>100</v>
      </c>
    </row>
    <row r="9" spans="1:32" x14ac:dyDescent="0.3">
      <c r="A9" t="s">
        <v>92</v>
      </c>
      <c r="B9" t="s">
        <v>214</v>
      </c>
      <c r="C9" t="s">
        <v>200</v>
      </c>
      <c r="D9" t="s">
        <v>215</v>
      </c>
      <c r="E9" t="s">
        <v>201</v>
      </c>
      <c r="F9">
        <v>106.78357528607501</v>
      </c>
      <c r="G9">
        <v>105.88614650481</v>
      </c>
      <c r="H9">
        <v>106.181587249009</v>
      </c>
      <c r="I9">
        <v>105.008826502039</v>
      </c>
      <c r="J9">
        <v>103.727573578818</v>
      </c>
      <c r="K9">
        <v>103.061359127752</v>
      </c>
      <c r="L9">
        <v>101.49113661768401</v>
      </c>
      <c r="M9">
        <v>99.895925973333306</v>
      </c>
      <c r="N9">
        <v>98.765491290264805</v>
      </c>
      <c r="O9">
        <v>98.268173875356098</v>
      </c>
      <c r="P9">
        <v>98.424557831932702</v>
      </c>
      <c r="Q9">
        <v>99.308187811259302</v>
      </c>
      <c r="R9">
        <v>99.497818912327602</v>
      </c>
      <c r="S9">
        <v>100.58037213852199</v>
      </c>
      <c r="T9">
        <v>97.468249375176399</v>
      </c>
      <c r="U9">
        <v>97.346922647262701</v>
      </c>
      <c r="V9">
        <v>97.225302364331995</v>
      </c>
      <c r="W9">
        <v>97.217315957734698</v>
      </c>
      <c r="X9">
        <v>97.447077949657896</v>
      </c>
      <c r="Y9">
        <v>98.828391955985495</v>
      </c>
      <c r="Z9">
        <v>99.077000132004699</v>
      </c>
      <c r="AA9">
        <v>98.158770801083605</v>
      </c>
      <c r="AB9">
        <v>98.969714174813703</v>
      </c>
      <c r="AC9">
        <v>100.00986062346399</v>
      </c>
      <c r="AD9">
        <v>100.420447959554</v>
      </c>
      <c r="AE9">
        <v>100</v>
      </c>
    </row>
    <row r="10" spans="1:32" x14ac:dyDescent="0.3">
      <c r="A10" t="s">
        <v>92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92</v>
      </c>
      <c r="B11" t="s">
        <v>218</v>
      </c>
      <c r="C11" t="s">
        <v>200</v>
      </c>
      <c r="D11" t="s">
        <v>219</v>
      </c>
      <c r="E11" t="s">
        <v>201</v>
      </c>
      <c r="F11">
        <v>106.061892307021</v>
      </c>
      <c r="G11">
        <v>105.121105752652</v>
      </c>
      <c r="H11">
        <v>105.370982784869</v>
      </c>
      <c r="I11">
        <v>104.325596957282</v>
      </c>
      <c r="J11">
        <v>103.169880180907</v>
      </c>
      <c r="K11">
        <v>102.578680443379</v>
      </c>
      <c r="L11">
        <v>100.971635937681</v>
      </c>
      <c r="M11">
        <v>99.398771278267702</v>
      </c>
      <c r="N11">
        <v>98.203423083432895</v>
      </c>
      <c r="O11">
        <v>97.700254395996694</v>
      </c>
      <c r="P11">
        <v>97.842520993117802</v>
      </c>
      <c r="Q11">
        <v>98.794739495867702</v>
      </c>
      <c r="R11">
        <v>99.021772678489498</v>
      </c>
      <c r="S11">
        <v>100.114362641873</v>
      </c>
      <c r="T11">
        <v>96.671994859122904</v>
      </c>
      <c r="U11">
        <v>96.888301698268506</v>
      </c>
      <c r="V11">
        <v>96.966704911209703</v>
      </c>
      <c r="W11">
        <v>96.844385949640497</v>
      </c>
      <c r="X11">
        <v>97.197757181959801</v>
      </c>
      <c r="Y11">
        <v>98.672440336524204</v>
      </c>
      <c r="Z11">
        <v>98.975364936886805</v>
      </c>
      <c r="AA11">
        <v>98.041288816220302</v>
      </c>
      <c r="AB11">
        <v>98.813125368020707</v>
      </c>
      <c r="AC11">
        <v>99.860562768594804</v>
      </c>
      <c r="AD11">
        <v>100.331027903985</v>
      </c>
      <c r="AE11">
        <v>100</v>
      </c>
    </row>
    <row r="12" spans="1:32" x14ac:dyDescent="0.3">
      <c r="A12" t="s">
        <v>92</v>
      </c>
      <c r="B12" t="s">
        <v>220</v>
      </c>
      <c r="C12" t="s">
        <v>200</v>
      </c>
      <c r="D12" t="s">
        <v>221</v>
      </c>
      <c r="E12" t="s">
        <v>201</v>
      </c>
      <c r="F12">
        <v>110.982135790287</v>
      </c>
      <c r="G12">
        <v>110.14651927104499</v>
      </c>
      <c r="H12">
        <v>110.25726892669501</v>
      </c>
      <c r="I12">
        <v>109.185037986577</v>
      </c>
      <c r="J12">
        <v>107.512426399708</v>
      </c>
      <c r="K12">
        <v>106.35285221020899</v>
      </c>
      <c r="L12">
        <v>104.55842064260599</v>
      </c>
      <c r="M12">
        <v>102.663001426996</v>
      </c>
      <c r="N12">
        <v>101.046673611812</v>
      </c>
      <c r="O12">
        <v>100.044666183407</v>
      </c>
      <c r="P12">
        <v>100.013607926936</v>
      </c>
      <c r="Q12">
        <v>100.518365422876</v>
      </c>
      <c r="R12">
        <v>100.531594090722</v>
      </c>
      <c r="S12">
        <v>101.203291398004</v>
      </c>
      <c r="T12">
        <v>98.764708966823605</v>
      </c>
      <c r="U12">
        <v>98.000354358847801</v>
      </c>
      <c r="V12">
        <v>97.4215021480709</v>
      </c>
      <c r="W12">
        <v>97.407288053937606</v>
      </c>
      <c r="X12">
        <v>97.848372424390007</v>
      </c>
      <c r="Y12">
        <v>99.120362060668796</v>
      </c>
      <c r="Z12">
        <v>99.648796879222601</v>
      </c>
      <c r="AA12">
        <v>98.679962197349298</v>
      </c>
      <c r="AB12">
        <v>99.166005242813796</v>
      </c>
      <c r="AC12">
        <v>99.838748774898505</v>
      </c>
      <c r="AD12">
        <v>100.26141968604099</v>
      </c>
      <c r="AE12">
        <v>100</v>
      </c>
    </row>
    <row r="13" spans="1:32" x14ac:dyDescent="0.3">
      <c r="A13" t="s">
        <v>92</v>
      </c>
      <c r="B13" t="s">
        <v>222</v>
      </c>
      <c r="C13" t="s">
        <v>200</v>
      </c>
      <c r="D13" t="s">
        <v>223</v>
      </c>
      <c r="E13" t="s">
        <v>201</v>
      </c>
      <c r="F13">
        <v>110.84591297846799</v>
      </c>
      <c r="G13">
        <v>109.72849529230599</v>
      </c>
      <c r="H13">
        <v>109.733441647294</v>
      </c>
      <c r="I13">
        <v>108.512466411285</v>
      </c>
      <c r="J13">
        <v>106.732871041358</v>
      </c>
      <c r="K13">
        <v>105.60288357526299</v>
      </c>
      <c r="L13">
        <v>103.67757035995901</v>
      </c>
      <c r="M13">
        <v>101.604727762537</v>
      </c>
      <c r="N13">
        <v>99.977586259221596</v>
      </c>
      <c r="O13">
        <v>99.002202844154993</v>
      </c>
      <c r="P13">
        <v>98.990305109466107</v>
      </c>
      <c r="Q13">
        <v>99.533533845023001</v>
      </c>
      <c r="R13">
        <v>99.607903338902005</v>
      </c>
      <c r="S13">
        <v>100.358757932709</v>
      </c>
      <c r="T13">
        <v>98.019665977736494</v>
      </c>
      <c r="U13">
        <v>97.133996626398499</v>
      </c>
      <c r="V13">
        <v>96.711251617415698</v>
      </c>
      <c r="W13">
        <v>96.591726991491697</v>
      </c>
      <c r="X13">
        <v>97.094303209674393</v>
      </c>
      <c r="Y13">
        <v>98.491496782587006</v>
      </c>
      <c r="Z13">
        <v>99.099750599768896</v>
      </c>
      <c r="AA13">
        <v>98.267073357925995</v>
      </c>
      <c r="AB13">
        <v>98.783897907352895</v>
      </c>
      <c r="AC13">
        <v>99.492496204575403</v>
      </c>
      <c r="AD13">
        <v>100.08005467842101</v>
      </c>
      <c r="AE13">
        <v>100</v>
      </c>
    </row>
    <row r="14" spans="1:32" x14ac:dyDescent="0.3">
      <c r="A14" t="s">
        <v>92</v>
      </c>
      <c r="B14" t="s">
        <v>224</v>
      </c>
      <c r="C14" t="s">
        <v>200</v>
      </c>
      <c r="D14" t="s">
        <v>225</v>
      </c>
      <c r="E14" t="s">
        <v>201</v>
      </c>
      <c r="F14">
        <v>111.008553779412</v>
      </c>
      <c r="G14">
        <v>109.768629911546</v>
      </c>
      <c r="H14">
        <v>109.68042399258201</v>
      </c>
      <c r="I14">
        <v>108.46654591690201</v>
      </c>
      <c r="J14">
        <v>107.058791961759</v>
      </c>
      <c r="K14">
        <v>106.11084721390201</v>
      </c>
      <c r="L14">
        <v>104.450876172097</v>
      </c>
      <c r="M14">
        <v>102.84496707968999</v>
      </c>
      <c r="N14">
        <v>101.97047183658201</v>
      </c>
      <c r="O14">
        <v>101.219895184832</v>
      </c>
      <c r="P14">
        <v>101.152140300143</v>
      </c>
      <c r="Q14">
        <v>101.737372432014</v>
      </c>
      <c r="R14">
        <v>101.57507388409</v>
      </c>
      <c r="S14">
        <v>102.03863936912001</v>
      </c>
      <c r="T14">
        <v>98.601101820326306</v>
      </c>
      <c r="U14">
        <v>98.516737165339705</v>
      </c>
      <c r="V14">
        <v>98.179247985486299</v>
      </c>
      <c r="W14">
        <v>97.847831012475595</v>
      </c>
      <c r="X14">
        <v>97.967969895600206</v>
      </c>
      <c r="Y14">
        <v>99.224549558962295</v>
      </c>
      <c r="Z14">
        <v>99.514415813577301</v>
      </c>
      <c r="AA14">
        <v>98.553249768598306</v>
      </c>
      <c r="AB14">
        <v>99.244956456051199</v>
      </c>
      <c r="AC14">
        <v>100.135789848927</v>
      </c>
      <c r="AD14">
        <v>100.45268437767</v>
      </c>
      <c r="AE14">
        <v>100</v>
      </c>
    </row>
    <row r="15" spans="1:32" x14ac:dyDescent="0.3">
      <c r="A15" t="s">
        <v>92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92</v>
      </c>
      <c r="B16" t="s">
        <v>228</v>
      </c>
      <c r="C16" t="s">
        <v>200</v>
      </c>
      <c r="D16" t="s">
        <v>229</v>
      </c>
      <c r="E16" t="s">
        <v>201</v>
      </c>
      <c r="F16">
        <v>113.03598540018299</v>
      </c>
      <c r="G16">
        <v>111.218928549685</v>
      </c>
      <c r="H16">
        <v>111.005171154208</v>
      </c>
      <c r="I16">
        <v>110.04178011145601</v>
      </c>
      <c r="J16">
        <v>108.79384965429701</v>
      </c>
      <c r="K16">
        <v>107.761367812629</v>
      </c>
      <c r="L16">
        <v>105.801592836957</v>
      </c>
      <c r="M16">
        <v>103.76387792764</v>
      </c>
      <c r="N16">
        <v>101.48586202374401</v>
      </c>
      <c r="O16">
        <v>100.41561019748301</v>
      </c>
      <c r="P16">
        <v>100.11363637389999</v>
      </c>
      <c r="Q16">
        <v>100.78708320292</v>
      </c>
      <c r="R16">
        <v>100.775209036788</v>
      </c>
      <c r="S16">
        <v>101.23463954657601</v>
      </c>
      <c r="T16">
        <v>98.024780909380794</v>
      </c>
      <c r="U16">
        <v>97.436279333738796</v>
      </c>
      <c r="V16">
        <v>96.809765437379298</v>
      </c>
      <c r="W16">
        <v>96.391786707956697</v>
      </c>
      <c r="X16">
        <v>96.421438821179805</v>
      </c>
      <c r="Y16">
        <v>97.849426166544404</v>
      </c>
      <c r="Z16">
        <v>98.230030105464294</v>
      </c>
      <c r="AA16">
        <v>97.821002927656806</v>
      </c>
      <c r="AB16">
        <v>98.450506890806494</v>
      </c>
      <c r="AC16">
        <v>99.468001056582807</v>
      </c>
      <c r="AD16">
        <v>99.921163806216796</v>
      </c>
      <c r="AE16">
        <v>100</v>
      </c>
    </row>
    <row r="17" spans="1:31" x14ac:dyDescent="0.3">
      <c r="A17" t="s">
        <v>92</v>
      </c>
      <c r="B17" t="s">
        <v>230</v>
      </c>
      <c r="C17" t="s">
        <v>200</v>
      </c>
      <c r="D17" t="s">
        <v>231</v>
      </c>
      <c r="E17" t="s">
        <v>201</v>
      </c>
      <c r="F17">
        <v>109.003422254124</v>
      </c>
      <c r="G17">
        <v>108.10413390104399</v>
      </c>
      <c r="H17">
        <v>108.28579113093799</v>
      </c>
      <c r="I17">
        <v>107.436345199998</v>
      </c>
      <c r="J17">
        <v>105.970429691539</v>
      </c>
      <c r="K17">
        <v>105.00470946941201</v>
      </c>
      <c r="L17">
        <v>103.3986009656</v>
      </c>
      <c r="M17">
        <v>101.718128583904</v>
      </c>
      <c r="N17">
        <v>100.430349405315</v>
      </c>
      <c r="O17">
        <v>99.563348036628497</v>
      </c>
      <c r="P17">
        <v>99.504895882783501</v>
      </c>
      <c r="Q17">
        <v>100.169566901623</v>
      </c>
      <c r="R17">
        <v>100.16512533954</v>
      </c>
      <c r="S17">
        <v>100.745436342131</v>
      </c>
      <c r="T17">
        <v>98.005262796719194</v>
      </c>
      <c r="U17">
        <v>97.800048734595507</v>
      </c>
      <c r="V17">
        <v>97.376458181584596</v>
      </c>
      <c r="W17">
        <v>97.409865152172401</v>
      </c>
      <c r="X17">
        <v>97.675913652706598</v>
      </c>
      <c r="Y17">
        <v>98.929330193907006</v>
      </c>
      <c r="Z17">
        <v>99.318204352486006</v>
      </c>
      <c r="AA17">
        <v>98.451062004970396</v>
      </c>
      <c r="AB17">
        <v>99.092926854008198</v>
      </c>
      <c r="AC17">
        <v>99.9455789742767</v>
      </c>
      <c r="AD17">
        <v>100.33207138021299</v>
      </c>
      <c r="AE17">
        <v>100</v>
      </c>
    </row>
    <row r="18" spans="1:31" x14ac:dyDescent="0.3">
      <c r="A18" t="s">
        <v>92</v>
      </c>
      <c r="B18" t="s">
        <v>232</v>
      </c>
      <c r="C18" t="s">
        <v>200</v>
      </c>
      <c r="D18" t="s">
        <v>233</v>
      </c>
      <c r="E18" t="s">
        <v>201</v>
      </c>
      <c r="F18">
        <v>108.224606117733</v>
      </c>
      <c r="G18">
        <v>107.499787242745</v>
      </c>
      <c r="H18">
        <v>107.751778608065</v>
      </c>
      <c r="I18">
        <v>106.844614590628</v>
      </c>
      <c r="J18">
        <v>105.37001006399301</v>
      </c>
      <c r="K18">
        <v>104.496859866685</v>
      </c>
      <c r="L18">
        <v>102.91540329317</v>
      </c>
      <c r="M18">
        <v>101.272456598278</v>
      </c>
      <c r="N18">
        <v>100.03654354791701</v>
      </c>
      <c r="O18">
        <v>99.303687462184996</v>
      </c>
      <c r="P18">
        <v>99.334208087207102</v>
      </c>
      <c r="Q18">
        <v>100.022268215484</v>
      </c>
      <c r="R18">
        <v>100.038953721653</v>
      </c>
      <c r="S18">
        <v>100.74627633466</v>
      </c>
      <c r="T18">
        <v>97.841739095140497</v>
      </c>
      <c r="U18">
        <v>97.815500012428402</v>
      </c>
      <c r="V18">
        <v>97.514697990244102</v>
      </c>
      <c r="W18">
        <v>97.572012481418199</v>
      </c>
      <c r="X18">
        <v>97.828302155875406</v>
      </c>
      <c r="Y18">
        <v>99.081373633623897</v>
      </c>
      <c r="Z18">
        <v>99.401964559248</v>
      </c>
      <c r="AA18">
        <v>98.478704235878098</v>
      </c>
      <c r="AB18">
        <v>99.143267815791305</v>
      </c>
      <c r="AC18">
        <v>100.07168237227501</v>
      </c>
      <c r="AD18">
        <v>100.447601036257</v>
      </c>
      <c r="AE18">
        <v>100</v>
      </c>
    </row>
    <row r="19" spans="1:31" x14ac:dyDescent="0.3">
      <c r="A19" t="s">
        <v>92</v>
      </c>
      <c r="B19" t="s">
        <v>234</v>
      </c>
      <c r="C19" t="s">
        <v>200</v>
      </c>
      <c r="D19" t="s">
        <v>235</v>
      </c>
      <c r="E19" t="s">
        <v>201</v>
      </c>
      <c r="F19">
        <v>122.57144328596</v>
      </c>
      <c r="G19">
        <v>120.124132038125</v>
      </c>
      <c r="H19">
        <v>119.563216073178</v>
      </c>
      <c r="I19">
        <v>117.977576565864</v>
      </c>
      <c r="J19">
        <v>116.36358924046399</v>
      </c>
      <c r="K19">
        <v>114.945711315691</v>
      </c>
      <c r="L19">
        <v>112.253602824588</v>
      </c>
      <c r="M19">
        <v>109.567051265218</v>
      </c>
      <c r="N19">
        <v>106.51178371496</v>
      </c>
      <c r="O19">
        <v>104.66561202021001</v>
      </c>
      <c r="P19">
        <v>103.895382122214</v>
      </c>
      <c r="Q19">
        <v>104.137501731358</v>
      </c>
      <c r="R19">
        <v>103.676984524611</v>
      </c>
      <c r="S19">
        <v>103.41192042340499</v>
      </c>
      <c r="T19">
        <v>100.13875299522201</v>
      </c>
      <c r="U19">
        <v>98.762195231036102</v>
      </c>
      <c r="V19">
        <v>97.729309054379698</v>
      </c>
      <c r="W19">
        <v>97.2159954392842</v>
      </c>
      <c r="X19">
        <v>97.5839516751861</v>
      </c>
      <c r="Y19">
        <v>98.925065555257405</v>
      </c>
      <c r="Z19">
        <v>99.572279253321696</v>
      </c>
      <c r="AA19">
        <v>98.642143102696707</v>
      </c>
      <c r="AB19">
        <v>99.071250496500696</v>
      </c>
      <c r="AC19">
        <v>99.798463236473594</v>
      </c>
      <c r="AD19">
        <v>100.16185223565201</v>
      </c>
      <c r="AE19">
        <v>100</v>
      </c>
    </row>
    <row r="20" spans="1:31" x14ac:dyDescent="0.3">
      <c r="A20" t="s">
        <v>92</v>
      </c>
      <c r="B20" t="s">
        <v>236</v>
      </c>
      <c r="C20" t="s">
        <v>200</v>
      </c>
      <c r="D20" t="s">
        <v>237</v>
      </c>
      <c r="E20" t="s">
        <v>201</v>
      </c>
      <c r="F20">
        <v>98.676158570975105</v>
      </c>
      <c r="G20">
        <v>98.407707754799702</v>
      </c>
      <c r="H20">
        <v>98.917782073392601</v>
      </c>
      <c r="I20">
        <v>97.515259120156301</v>
      </c>
      <c r="J20">
        <v>95.606608369059003</v>
      </c>
      <c r="K20">
        <v>95.259494751630001</v>
      </c>
      <c r="L20">
        <v>94.006100515020094</v>
      </c>
      <c r="M20">
        <v>92.476314815484798</v>
      </c>
      <c r="N20">
        <v>91.865279869310498</v>
      </c>
      <c r="O20">
        <v>91.790856105882796</v>
      </c>
      <c r="P20">
        <v>92.522516957794494</v>
      </c>
      <c r="Q20">
        <v>93.572876707813805</v>
      </c>
      <c r="R20">
        <v>94.396781910528006</v>
      </c>
      <c r="S20">
        <v>96.828662518649693</v>
      </c>
      <c r="T20">
        <v>95.001251133366296</v>
      </c>
      <c r="U20">
        <v>94.220349300768106</v>
      </c>
      <c r="V20">
        <v>93.993058256219499</v>
      </c>
      <c r="W20">
        <v>94.133274112633799</v>
      </c>
      <c r="X20">
        <v>94.8263455848478</v>
      </c>
      <c r="Y20">
        <v>96.7415087628506</v>
      </c>
      <c r="Z20">
        <v>97.576717308588997</v>
      </c>
      <c r="AA20">
        <v>96.7686495283982</v>
      </c>
      <c r="AB20">
        <v>97.611567442112204</v>
      </c>
      <c r="AC20">
        <v>98.6068354402708</v>
      </c>
      <c r="AD20">
        <v>99.739461686328895</v>
      </c>
      <c r="AE20">
        <v>100</v>
      </c>
    </row>
    <row r="21" spans="1:31" x14ac:dyDescent="0.3">
      <c r="A21" t="s">
        <v>92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92</v>
      </c>
      <c r="B22" t="s">
        <v>240</v>
      </c>
      <c r="C22" t="s">
        <v>200</v>
      </c>
      <c r="D22" t="s">
        <v>241</v>
      </c>
      <c r="E22" t="s">
        <v>201</v>
      </c>
      <c r="F22">
        <v>88.561914528601903</v>
      </c>
      <c r="G22">
        <v>88.743705713628998</v>
      </c>
      <c r="H22">
        <v>89.786857002094393</v>
      </c>
      <c r="I22">
        <v>88.265201601996097</v>
      </c>
      <c r="J22">
        <v>86.591295719691104</v>
      </c>
      <c r="K22">
        <v>86.807846459354494</v>
      </c>
      <c r="L22">
        <v>85.803492795760206</v>
      </c>
      <c r="M22">
        <v>84.636346876165405</v>
      </c>
      <c r="N22">
        <v>84.692974605761606</v>
      </c>
      <c r="O22">
        <v>85.333300566312005</v>
      </c>
      <c r="P22">
        <v>86.581836114816795</v>
      </c>
      <c r="Q22">
        <v>88.031784101852395</v>
      </c>
      <c r="R22">
        <v>89.388461020362399</v>
      </c>
      <c r="S22">
        <v>93.202620118628005</v>
      </c>
      <c r="T22">
        <v>90.947924838674297</v>
      </c>
      <c r="U22">
        <v>90.555231439924896</v>
      </c>
      <c r="V22">
        <v>91.129597477559003</v>
      </c>
      <c r="W22">
        <v>91.196746370722494</v>
      </c>
      <c r="X22">
        <v>92.176349361541398</v>
      </c>
      <c r="Y22">
        <v>94.707931719584295</v>
      </c>
      <c r="Z22">
        <v>95.645745937469698</v>
      </c>
      <c r="AA22">
        <v>94.990073210741002</v>
      </c>
      <c r="AB22">
        <v>96.327073166625098</v>
      </c>
      <c r="AC22">
        <v>97.817812725045499</v>
      </c>
      <c r="AD22">
        <v>99.419094877285801</v>
      </c>
      <c r="AE22">
        <v>100</v>
      </c>
    </row>
    <row r="23" spans="1:31" x14ac:dyDescent="0.3">
      <c r="A23" t="s">
        <v>92</v>
      </c>
      <c r="B23" t="s">
        <v>242</v>
      </c>
      <c r="C23" t="s">
        <v>200</v>
      </c>
      <c r="D23" t="s">
        <v>243</v>
      </c>
      <c r="E23" t="s">
        <v>201</v>
      </c>
      <c r="F23">
        <v>117.341114528402</v>
      </c>
      <c r="G23">
        <v>115.19449329434801</v>
      </c>
      <c r="H23">
        <v>114.19733217762401</v>
      </c>
      <c r="I23">
        <v>112.189359405925</v>
      </c>
      <c r="J23">
        <v>109.94572440931</v>
      </c>
      <c r="K23">
        <v>107.952336504749</v>
      </c>
      <c r="L23">
        <v>105.75141936420999</v>
      </c>
      <c r="M23">
        <v>103.456617848657</v>
      </c>
      <c r="N23">
        <v>101.420000916226</v>
      </c>
      <c r="O23">
        <v>100.137024833556</v>
      </c>
      <c r="P23">
        <v>99.994671603014595</v>
      </c>
      <c r="Q23">
        <v>100.175639711024</v>
      </c>
      <c r="R23">
        <v>100.03148881320701</v>
      </c>
      <c r="S23">
        <v>100.368084262671</v>
      </c>
      <c r="T23">
        <v>98.819495739064095</v>
      </c>
      <c r="U23">
        <v>97.7814364666486</v>
      </c>
      <c r="V23">
        <v>96.862324466723393</v>
      </c>
      <c r="W23">
        <v>96.751122026827602</v>
      </c>
      <c r="X23">
        <v>97.780461847097797</v>
      </c>
      <c r="Y23">
        <v>99.149946301886999</v>
      </c>
      <c r="Z23">
        <v>100.02083060640599</v>
      </c>
      <c r="AA23">
        <v>98.965820192570405</v>
      </c>
      <c r="AB23">
        <v>99.209252548525996</v>
      </c>
      <c r="AC23">
        <v>99.491633240452401</v>
      </c>
      <c r="AD23">
        <v>99.855620328113503</v>
      </c>
      <c r="AE23">
        <v>100</v>
      </c>
    </row>
    <row r="24" spans="1:31" x14ac:dyDescent="0.3">
      <c r="A24" t="s">
        <v>92</v>
      </c>
      <c r="B24" t="s">
        <v>244</v>
      </c>
      <c r="C24" t="s">
        <v>200</v>
      </c>
      <c r="D24" t="s">
        <v>245</v>
      </c>
      <c r="E24" t="s">
        <v>201</v>
      </c>
      <c r="F24">
        <v>119.20264563882201</v>
      </c>
      <c r="G24">
        <v>116.717822146646</v>
      </c>
      <c r="H24">
        <v>115.700126854446</v>
      </c>
      <c r="I24">
        <v>113.39180438177</v>
      </c>
      <c r="J24">
        <v>111.19191320000201</v>
      </c>
      <c r="K24">
        <v>109.600663001184</v>
      </c>
      <c r="L24">
        <v>107.182146589703</v>
      </c>
      <c r="M24">
        <v>104.505920886761</v>
      </c>
      <c r="N24">
        <v>102.141825054695</v>
      </c>
      <c r="O24">
        <v>100.613066091664</v>
      </c>
      <c r="P24">
        <v>100.120455326978</v>
      </c>
      <c r="Q24">
        <v>100.06061768365301</v>
      </c>
      <c r="R24">
        <v>99.791236079533803</v>
      </c>
      <c r="S24">
        <v>99.888742819705499</v>
      </c>
      <c r="T24">
        <v>97.639661669789305</v>
      </c>
      <c r="U24">
        <v>96.199838075014299</v>
      </c>
      <c r="V24">
        <v>95.712153031116898</v>
      </c>
      <c r="W24">
        <v>94.991509968404898</v>
      </c>
      <c r="X24">
        <v>95.777909254320804</v>
      </c>
      <c r="Y24">
        <v>97.421000072843498</v>
      </c>
      <c r="Z24">
        <v>98.252791697766597</v>
      </c>
      <c r="AA24">
        <v>97.592090320048499</v>
      </c>
      <c r="AB24">
        <v>98.184148823282996</v>
      </c>
      <c r="AC24">
        <v>98.939987134863003</v>
      </c>
      <c r="AD24">
        <v>99.664159683300397</v>
      </c>
      <c r="AE24">
        <v>100</v>
      </c>
    </row>
    <row r="25" spans="1:31" x14ac:dyDescent="0.3">
      <c r="A25" t="s">
        <v>92</v>
      </c>
      <c r="B25" t="s">
        <v>246</v>
      </c>
      <c r="C25" t="s">
        <v>200</v>
      </c>
      <c r="D25" t="s">
        <v>247</v>
      </c>
      <c r="E25" t="s">
        <v>201</v>
      </c>
      <c r="F25">
        <v>121.827441394871</v>
      </c>
      <c r="G25">
        <v>120.169376916473</v>
      </c>
      <c r="H25">
        <v>119.724500330998</v>
      </c>
      <c r="I25">
        <v>118.55421671093799</v>
      </c>
      <c r="J25">
        <v>116.338482575806</v>
      </c>
      <c r="K25">
        <v>114.365389183581</v>
      </c>
      <c r="L25">
        <v>111.805792987979</v>
      </c>
      <c r="M25">
        <v>109.29431263562201</v>
      </c>
      <c r="N25">
        <v>106.70197354962301</v>
      </c>
      <c r="O25">
        <v>105.003317799066</v>
      </c>
      <c r="P25">
        <v>104.676525218561</v>
      </c>
      <c r="Q25">
        <v>104.624150411061</v>
      </c>
      <c r="R25">
        <v>104.291776468235</v>
      </c>
      <c r="S25">
        <v>103.824391615968</v>
      </c>
      <c r="T25">
        <v>102.14028205315</v>
      </c>
      <c r="U25">
        <v>100.309255093955</v>
      </c>
      <c r="V25">
        <v>98.365350266323105</v>
      </c>
      <c r="W25">
        <v>98.007263195747896</v>
      </c>
      <c r="X25">
        <v>98.7489779179826</v>
      </c>
      <c r="Y25">
        <v>99.903988868460502</v>
      </c>
      <c r="Z25">
        <v>100.79882364270399</v>
      </c>
      <c r="AA25">
        <v>99.618641993781196</v>
      </c>
      <c r="AB25">
        <v>99.644854234327298</v>
      </c>
      <c r="AC25">
        <v>99.817107142168695</v>
      </c>
      <c r="AD25">
        <v>99.928835530870202</v>
      </c>
      <c r="AE25">
        <v>100</v>
      </c>
    </row>
    <row r="26" spans="1:31" x14ac:dyDescent="0.3">
      <c r="A26" t="s">
        <v>92</v>
      </c>
      <c r="B26" t="s">
        <v>248</v>
      </c>
      <c r="C26" t="s">
        <v>200</v>
      </c>
      <c r="D26" t="s">
        <v>249</v>
      </c>
      <c r="E26" t="s">
        <v>201</v>
      </c>
      <c r="F26">
        <v>114.469906477224</v>
      </c>
      <c r="G26">
        <v>112.564759875302</v>
      </c>
      <c r="H26">
        <v>111.896070340969</v>
      </c>
      <c r="I26">
        <v>109.805775553259</v>
      </c>
      <c r="J26">
        <v>107.781461680305</v>
      </c>
      <c r="K26">
        <v>106.598168688375</v>
      </c>
      <c r="L26">
        <v>104.460453781428</v>
      </c>
      <c r="M26">
        <v>102.029479365992</v>
      </c>
      <c r="N26">
        <v>99.905278014772705</v>
      </c>
      <c r="O26">
        <v>98.788255596777404</v>
      </c>
      <c r="P26">
        <v>98.501014467601294</v>
      </c>
      <c r="Q26">
        <v>98.646400225987705</v>
      </c>
      <c r="R26">
        <v>98.579153383061893</v>
      </c>
      <c r="S26">
        <v>99.028395078628407</v>
      </c>
      <c r="T26">
        <v>96.764082037204005</v>
      </c>
      <c r="U26">
        <v>95.460035656385401</v>
      </c>
      <c r="V26">
        <v>95.129384280124597</v>
      </c>
      <c r="W26">
        <v>94.433127691846494</v>
      </c>
      <c r="X26">
        <v>95.123384189583902</v>
      </c>
      <c r="Y26">
        <v>96.835678332049199</v>
      </c>
      <c r="Z26">
        <v>97.635755322456404</v>
      </c>
      <c r="AA26">
        <v>97.164696782889806</v>
      </c>
      <c r="AB26">
        <v>97.8566223608521</v>
      </c>
      <c r="AC26">
        <v>98.753659174185998</v>
      </c>
      <c r="AD26">
        <v>99.5957127243299</v>
      </c>
      <c r="AE26">
        <v>100</v>
      </c>
    </row>
    <row r="27" spans="1:31" x14ac:dyDescent="0.3">
      <c r="A27" t="s">
        <v>92</v>
      </c>
      <c r="B27" t="s">
        <v>250</v>
      </c>
      <c r="C27" t="s">
        <v>200</v>
      </c>
      <c r="D27" t="s">
        <v>251</v>
      </c>
      <c r="E27" t="s">
        <v>201</v>
      </c>
      <c r="F27">
        <v>123.40153564632899</v>
      </c>
      <c r="G27">
        <v>120.179920181846</v>
      </c>
      <c r="H27">
        <v>118.61794840682001</v>
      </c>
      <c r="I27">
        <v>116.007093588457</v>
      </c>
      <c r="J27">
        <v>113.639430876807</v>
      </c>
      <c r="K27">
        <v>111.753320472063</v>
      </c>
      <c r="L27">
        <v>109.122496801384</v>
      </c>
      <c r="M27">
        <v>106.21621291521301</v>
      </c>
      <c r="N27">
        <v>103.675746720898</v>
      </c>
      <c r="O27">
        <v>101.86899271758099</v>
      </c>
      <c r="P27">
        <v>101.199592940605</v>
      </c>
      <c r="Q27">
        <v>100.972628034384</v>
      </c>
      <c r="R27">
        <v>100.531989891178</v>
      </c>
      <c r="S27">
        <v>100.372072420547</v>
      </c>
      <c r="T27">
        <v>98.074009522197997</v>
      </c>
      <c r="U27">
        <v>96.537324444606895</v>
      </c>
      <c r="V27">
        <v>95.971824198126399</v>
      </c>
      <c r="W27">
        <v>95.221425514463405</v>
      </c>
      <c r="X27">
        <v>96.080817025382999</v>
      </c>
      <c r="Y27">
        <v>97.701202738830403</v>
      </c>
      <c r="Z27">
        <v>98.552645783808501</v>
      </c>
      <c r="AA27">
        <v>97.778740056954703</v>
      </c>
      <c r="AB27">
        <v>98.319289503970495</v>
      </c>
      <c r="AC27">
        <v>98.999835934583601</v>
      </c>
      <c r="AD27">
        <v>99.696528987912401</v>
      </c>
      <c r="AE27">
        <v>100</v>
      </c>
    </row>
    <row r="28" spans="1:31" x14ac:dyDescent="0.3">
      <c r="A28" t="s">
        <v>92</v>
      </c>
      <c r="B28" t="s">
        <v>252</v>
      </c>
      <c r="C28" t="s">
        <v>200</v>
      </c>
      <c r="D28" t="s">
        <v>253</v>
      </c>
      <c r="E28" t="s">
        <v>201</v>
      </c>
      <c r="F28">
        <v>101.08214872799</v>
      </c>
      <c r="G28">
        <v>100.968720207404</v>
      </c>
      <c r="H28">
        <v>101.43594121463499</v>
      </c>
      <c r="I28">
        <v>99.909129516993005</v>
      </c>
      <c r="J28">
        <v>97.945362548504605</v>
      </c>
      <c r="K28">
        <v>97.445660578180707</v>
      </c>
      <c r="L28">
        <v>96.290002662129794</v>
      </c>
      <c r="M28">
        <v>94.845049014899601</v>
      </c>
      <c r="N28">
        <v>94.156884922661305</v>
      </c>
      <c r="O28">
        <v>93.999123513085806</v>
      </c>
      <c r="P28">
        <v>94.454876501586696</v>
      </c>
      <c r="Q28">
        <v>95.0125051901761</v>
      </c>
      <c r="R28">
        <v>95.331860077670697</v>
      </c>
      <c r="S28">
        <v>96.931263746132799</v>
      </c>
      <c r="T28">
        <v>95.141565499189795</v>
      </c>
      <c r="U28">
        <v>94.280999585758195</v>
      </c>
      <c r="V28">
        <v>93.937142120848605</v>
      </c>
      <c r="W28">
        <v>93.468773284740195</v>
      </c>
      <c r="X28">
        <v>94.495175209264104</v>
      </c>
      <c r="Y28">
        <v>96.506616770254695</v>
      </c>
      <c r="Z28">
        <v>97.477610718344394</v>
      </c>
      <c r="AA28">
        <v>96.635860973772495</v>
      </c>
      <c r="AB28">
        <v>97.4950266875138</v>
      </c>
      <c r="AC28">
        <v>98.438221791016701</v>
      </c>
      <c r="AD28">
        <v>99.475436738073199</v>
      </c>
      <c r="AE28">
        <v>100</v>
      </c>
    </row>
    <row r="29" spans="1:31" x14ac:dyDescent="0.3">
      <c r="A29" t="s">
        <v>92</v>
      </c>
      <c r="B29" t="s">
        <v>254</v>
      </c>
      <c r="C29" t="s">
        <v>200</v>
      </c>
      <c r="D29" t="s">
        <v>255</v>
      </c>
      <c r="E29" t="s">
        <v>201</v>
      </c>
      <c r="F29">
        <v>103.39942860526899</v>
      </c>
      <c r="G29">
        <v>103.28755774126201</v>
      </c>
      <c r="H29">
        <v>103.802791937821</v>
      </c>
      <c r="I29">
        <v>102.40800067983299</v>
      </c>
      <c r="J29">
        <v>100.41634781657</v>
      </c>
      <c r="K29">
        <v>99.588295063667502</v>
      </c>
      <c r="L29">
        <v>98.394464446163099</v>
      </c>
      <c r="M29">
        <v>96.939850118644003</v>
      </c>
      <c r="N29">
        <v>96.116420637319294</v>
      </c>
      <c r="O29">
        <v>95.769826480939798</v>
      </c>
      <c r="P29">
        <v>96.1323456961169</v>
      </c>
      <c r="Q29">
        <v>96.671771951791399</v>
      </c>
      <c r="R29">
        <v>97.127650018001205</v>
      </c>
      <c r="S29">
        <v>98.209641785775801</v>
      </c>
      <c r="T29">
        <v>96.367270322147704</v>
      </c>
      <c r="U29">
        <v>95.282407453028696</v>
      </c>
      <c r="V29">
        <v>94.676880478886702</v>
      </c>
      <c r="W29">
        <v>94.006248400188298</v>
      </c>
      <c r="X29">
        <v>94.908506849314094</v>
      </c>
      <c r="Y29">
        <v>96.8029317384905</v>
      </c>
      <c r="Z29">
        <v>97.761456121173595</v>
      </c>
      <c r="AA29">
        <v>96.899560953419297</v>
      </c>
      <c r="AB29">
        <v>97.729912826259707</v>
      </c>
      <c r="AC29">
        <v>98.571065116833907</v>
      </c>
      <c r="AD29">
        <v>99.528828587050995</v>
      </c>
      <c r="AE29">
        <v>100</v>
      </c>
    </row>
    <row r="30" spans="1:31" x14ac:dyDescent="0.3">
      <c r="A30" t="s">
        <v>92</v>
      </c>
      <c r="B30" t="s">
        <v>256</v>
      </c>
      <c r="C30" t="s">
        <v>200</v>
      </c>
      <c r="D30" t="s">
        <v>257</v>
      </c>
      <c r="E30" t="s">
        <v>201</v>
      </c>
      <c r="F30">
        <v>98.724440119843507</v>
      </c>
      <c r="G30">
        <v>98.848404710834501</v>
      </c>
      <c r="H30">
        <v>99.805582098178704</v>
      </c>
      <c r="I30">
        <v>98.458928702802098</v>
      </c>
      <c r="J30">
        <v>96.648678192736199</v>
      </c>
      <c r="K30">
        <v>96.334684398007894</v>
      </c>
      <c r="L30">
        <v>95.226023430373999</v>
      </c>
      <c r="M30">
        <v>93.989147267756294</v>
      </c>
      <c r="N30">
        <v>93.282247647567004</v>
      </c>
      <c r="O30">
        <v>93.118064386794899</v>
      </c>
      <c r="P30">
        <v>93.553740131943897</v>
      </c>
      <c r="Q30">
        <v>94.2651132242693</v>
      </c>
      <c r="R30">
        <v>94.769965242088105</v>
      </c>
      <c r="S30">
        <v>96.540873652625294</v>
      </c>
      <c r="T30">
        <v>95.338826891996504</v>
      </c>
      <c r="U30">
        <v>94.847376610601899</v>
      </c>
      <c r="V30">
        <v>94.345941306894005</v>
      </c>
      <c r="W30">
        <v>94.447355352507699</v>
      </c>
      <c r="X30">
        <v>95.823028201035299</v>
      </c>
      <c r="Y30">
        <v>97.599757349034803</v>
      </c>
      <c r="Z30">
        <v>98.625056552018904</v>
      </c>
      <c r="AA30">
        <v>97.560734607752593</v>
      </c>
      <c r="AB30">
        <v>98.168544551678707</v>
      </c>
      <c r="AC30">
        <v>98.800114678500904</v>
      </c>
      <c r="AD30">
        <v>99.558274074250605</v>
      </c>
      <c r="AE30">
        <v>100</v>
      </c>
    </row>
    <row r="31" spans="1:31" x14ac:dyDescent="0.3">
      <c r="A31" t="s">
        <v>92</v>
      </c>
      <c r="B31" t="s">
        <v>258</v>
      </c>
      <c r="C31" t="s">
        <v>200</v>
      </c>
      <c r="D31" t="s">
        <v>259</v>
      </c>
      <c r="E31" t="s">
        <v>201</v>
      </c>
      <c r="F31">
        <v>101.757525200936</v>
      </c>
      <c r="G31">
        <v>101.738106436875</v>
      </c>
      <c r="H31">
        <v>102.40126373127001</v>
      </c>
      <c r="I31">
        <v>101.390059988533</v>
      </c>
      <c r="J31">
        <v>99.594054050442494</v>
      </c>
      <c r="K31">
        <v>98.416102643441704</v>
      </c>
      <c r="L31">
        <v>97.356537766642404</v>
      </c>
      <c r="M31">
        <v>96.2635563905542</v>
      </c>
      <c r="N31">
        <v>95.070772305961199</v>
      </c>
      <c r="O31">
        <v>94.576642172770306</v>
      </c>
      <c r="P31">
        <v>94.829966491334602</v>
      </c>
      <c r="Q31">
        <v>95.194058582850005</v>
      </c>
      <c r="R31">
        <v>95.491905528922203</v>
      </c>
      <c r="S31">
        <v>96.700208662046904</v>
      </c>
      <c r="T31">
        <v>95.853077215038198</v>
      </c>
      <c r="U31">
        <v>95.471471509898606</v>
      </c>
      <c r="V31">
        <v>94.751028995336299</v>
      </c>
      <c r="W31">
        <v>94.707868473166002</v>
      </c>
      <c r="X31">
        <v>96.393271623976005</v>
      </c>
      <c r="Y31">
        <v>98.137813937851007</v>
      </c>
      <c r="Z31">
        <v>99.245236345449797</v>
      </c>
      <c r="AA31">
        <v>98.030808654178699</v>
      </c>
      <c r="AB31">
        <v>98.499911480217406</v>
      </c>
      <c r="AC31">
        <v>98.922950402578493</v>
      </c>
      <c r="AD31">
        <v>99.477471569006795</v>
      </c>
      <c r="AE31">
        <v>100</v>
      </c>
    </row>
    <row r="32" spans="1:31" x14ac:dyDescent="0.3">
      <c r="A32" t="s">
        <v>92</v>
      </c>
      <c r="B32" t="s">
        <v>260</v>
      </c>
      <c r="C32" t="s">
        <v>200</v>
      </c>
      <c r="D32" t="s">
        <v>261</v>
      </c>
      <c r="E32" t="s">
        <v>201</v>
      </c>
      <c r="F32">
        <v>93.133081684170406</v>
      </c>
      <c r="G32">
        <v>93.121171098381495</v>
      </c>
      <c r="H32">
        <v>94.037487681550104</v>
      </c>
      <c r="I32">
        <v>92.628086555332203</v>
      </c>
      <c r="J32">
        <v>90.950606688901004</v>
      </c>
      <c r="K32">
        <v>90.897794438064807</v>
      </c>
      <c r="L32">
        <v>89.755912201931693</v>
      </c>
      <c r="M32">
        <v>88.450463647189295</v>
      </c>
      <c r="N32">
        <v>88.046776775882805</v>
      </c>
      <c r="O32">
        <v>88.344901154893407</v>
      </c>
      <c r="P32">
        <v>89.226923303426204</v>
      </c>
      <c r="Q32">
        <v>90.450956214332805</v>
      </c>
      <c r="R32">
        <v>91.507628679857007</v>
      </c>
      <c r="S32">
        <v>94.440740614013706</v>
      </c>
      <c r="T32">
        <v>92.130005491117998</v>
      </c>
      <c r="U32">
        <v>91.4742967234709</v>
      </c>
      <c r="V32">
        <v>91.7532076491797</v>
      </c>
      <c r="W32">
        <v>91.571543524956596</v>
      </c>
      <c r="X32">
        <v>92.438176587860099</v>
      </c>
      <c r="Y32">
        <v>94.806124945085003</v>
      </c>
      <c r="Z32">
        <v>95.7335444622246</v>
      </c>
      <c r="AA32">
        <v>95.201805156719601</v>
      </c>
      <c r="AB32">
        <v>96.440780834234204</v>
      </c>
      <c r="AC32">
        <v>97.870011637690894</v>
      </c>
      <c r="AD32">
        <v>99.346286283377594</v>
      </c>
      <c r="AE32">
        <v>100</v>
      </c>
    </row>
    <row r="33" spans="1:31" x14ac:dyDescent="0.3">
      <c r="A33" t="s">
        <v>92</v>
      </c>
      <c r="B33" t="s">
        <v>262</v>
      </c>
      <c r="C33" t="s">
        <v>200</v>
      </c>
      <c r="D33" t="s">
        <v>263</v>
      </c>
      <c r="E33" t="s">
        <v>201</v>
      </c>
      <c r="F33">
        <v>134.77407840501101</v>
      </c>
      <c r="G33">
        <v>133.53099238932401</v>
      </c>
      <c r="H33">
        <v>131.33743229895401</v>
      </c>
      <c r="I33">
        <v>127.378528514764</v>
      </c>
      <c r="J33">
        <v>123.73793169439899</v>
      </c>
      <c r="K33">
        <v>123.394664595145</v>
      </c>
      <c r="L33">
        <v>122.21509539434599</v>
      </c>
      <c r="M33">
        <v>119.13561027937</v>
      </c>
      <c r="N33">
        <v>118.51569832009601</v>
      </c>
      <c r="O33">
        <v>117.144770079125</v>
      </c>
      <c r="P33">
        <v>116.13457093792</v>
      </c>
      <c r="Q33">
        <v>114.510930265111</v>
      </c>
      <c r="R33">
        <v>113.227603391389</v>
      </c>
      <c r="S33">
        <v>110.417416660524</v>
      </c>
      <c r="T33">
        <v>107.17052815254399</v>
      </c>
      <c r="U33">
        <v>103.650705732188</v>
      </c>
      <c r="V33">
        <v>100.852760856987</v>
      </c>
      <c r="W33">
        <v>97.271875353255197</v>
      </c>
      <c r="X33">
        <v>97.371337331831896</v>
      </c>
      <c r="Y33">
        <v>98.721722015337093</v>
      </c>
      <c r="Z33">
        <v>99.6740110212248</v>
      </c>
      <c r="AA33">
        <v>98.590487298017905</v>
      </c>
      <c r="AB33">
        <v>98.853583259317105</v>
      </c>
      <c r="AC33">
        <v>99.198191520193703</v>
      </c>
      <c r="AD33">
        <v>99.524887821737394</v>
      </c>
      <c r="AE33">
        <v>100</v>
      </c>
    </row>
    <row r="34" spans="1:31" x14ac:dyDescent="0.3">
      <c r="A34" t="s">
        <v>92</v>
      </c>
      <c r="B34" t="s">
        <v>264</v>
      </c>
      <c r="C34" t="s">
        <v>200</v>
      </c>
      <c r="D34" t="s">
        <v>265</v>
      </c>
      <c r="E34" t="s">
        <v>201</v>
      </c>
      <c r="F34">
        <v>102.82401203089501</v>
      </c>
      <c r="G34">
        <v>102.712193775168</v>
      </c>
      <c r="H34">
        <v>103.171103703673</v>
      </c>
      <c r="I34">
        <v>101.780904396899</v>
      </c>
      <c r="J34">
        <v>99.925442791139005</v>
      </c>
      <c r="K34">
        <v>99.1792533436561</v>
      </c>
      <c r="L34">
        <v>97.851399618431998</v>
      </c>
      <c r="M34">
        <v>96.296668142443394</v>
      </c>
      <c r="N34">
        <v>95.041636545833697</v>
      </c>
      <c r="O34">
        <v>94.595626943975404</v>
      </c>
      <c r="P34">
        <v>94.9049490946216</v>
      </c>
      <c r="Q34">
        <v>95.5045241685512</v>
      </c>
      <c r="R34">
        <v>95.970920353293806</v>
      </c>
      <c r="S34">
        <v>97.291916403051601</v>
      </c>
      <c r="T34">
        <v>95.5223303275353</v>
      </c>
      <c r="U34">
        <v>94.400965399580798</v>
      </c>
      <c r="V34">
        <v>94.505019912871205</v>
      </c>
      <c r="W34">
        <v>94.298069251687593</v>
      </c>
      <c r="X34">
        <v>95.073298992426501</v>
      </c>
      <c r="Y34">
        <v>96.761503629509406</v>
      </c>
      <c r="Z34">
        <v>97.535697514615805</v>
      </c>
      <c r="AA34">
        <v>97.001582717209104</v>
      </c>
      <c r="AB34">
        <v>97.736034618876403</v>
      </c>
      <c r="AC34">
        <v>98.663299004974505</v>
      </c>
      <c r="AD34">
        <v>99.656099149266197</v>
      </c>
      <c r="AE34">
        <v>100</v>
      </c>
    </row>
    <row r="35" spans="1:31" x14ac:dyDescent="0.3">
      <c r="A35" t="s">
        <v>92</v>
      </c>
      <c r="B35" t="s">
        <v>266</v>
      </c>
      <c r="C35" t="s">
        <v>200</v>
      </c>
      <c r="D35" t="s">
        <v>267</v>
      </c>
      <c r="E35" t="s">
        <v>201</v>
      </c>
      <c r="F35">
        <v>138.45506924052501</v>
      </c>
      <c r="G35">
        <v>136.080415388549</v>
      </c>
      <c r="H35">
        <v>133.961130712261</v>
      </c>
      <c r="I35">
        <v>130.96025241276899</v>
      </c>
      <c r="J35">
        <v>127.775461443932</v>
      </c>
      <c r="K35">
        <v>127.00216423169501</v>
      </c>
      <c r="L35">
        <v>125.32090187748901</v>
      </c>
      <c r="M35">
        <v>121.494831219408</v>
      </c>
      <c r="N35">
        <v>118.689229990957</v>
      </c>
      <c r="O35">
        <v>116.406621928786</v>
      </c>
      <c r="P35">
        <v>114.82596688903</v>
      </c>
      <c r="Q35">
        <v>112.82616224234999</v>
      </c>
      <c r="R35">
        <v>110.85415365953099</v>
      </c>
      <c r="S35">
        <v>108.986480681454</v>
      </c>
      <c r="T35">
        <v>105.35864695507399</v>
      </c>
      <c r="U35">
        <v>102.688151636252</v>
      </c>
      <c r="V35">
        <v>100.331865642102</v>
      </c>
      <c r="W35">
        <v>96.760182129579206</v>
      </c>
      <c r="X35">
        <v>96.163205640508195</v>
      </c>
      <c r="Y35">
        <v>97.608781305283799</v>
      </c>
      <c r="Z35">
        <v>98.257162360468399</v>
      </c>
      <c r="AA35">
        <v>97.988127206150494</v>
      </c>
      <c r="AB35">
        <v>98.382996993979901</v>
      </c>
      <c r="AC35">
        <v>99.097905618180903</v>
      </c>
      <c r="AD35">
        <v>99.371290737171904</v>
      </c>
      <c r="AE35">
        <v>100</v>
      </c>
    </row>
    <row r="36" spans="1:31" x14ac:dyDescent="0.3">
      <c r="A36" t="s">
        <v>92</v>
      </c>
      <c r="B36" t="s">
        <v>268</v>
      </c>
      <c r="C36" t="s">
        <v>200</v>
      </c>
      <c r="D36" t="s">
        <v>269</v>
      </c>
      <c r="E36" t="s">
        <v>201</v>
      </c>
      <c r="F36">
        <v>128.759956863361</v>
      </c>
      <c r="G36">
        <v>123.78055730525899</v>
      </c>
      <c r="H36">
        <v>121.578086246881</v>
      </c>
      <c r="I36">
        <v>119.304422411849</v>
      </c>
      <c r="J36">
        <v>117.33503059645101</v>
      </c>
      <c r="K36">
        <v>115.509653748948</v>
      </c>
      <c r="L36">
        <v>112.89191994042299</v>
      </c>
      <c r="M36">
        <v>110.230164638457</v>
      </c>
      <c r="N36">
        <v>107.5017880414</v>
      </c>
      <c r="O36">
        <v>105.854875497349</v>
      </c>
      <c r="P36">
        <v>104.98428945977901</v>
      </c>
      <c r="Q36">
        <v>104.395733010969</v>
      </c>
      <c r="R36">
        <v>103.673799900502</v>
      </c>
      <c r="S36">
        <v>102.94640260715499</v>
      </c>
      <c r="T36">
        <v>100.753492276763</v>
      </c>
      <c r="U36">
        <v>99.331023064929298</v>
      </c>
      <c r="V36">
        <v>98.610893268902899</v>
      </c>
      <c r="W36">
        <v>97.254342112443993</v>
      </c>
      <c r="X36">
        <v>97.329485401738907</v>
      </c>
      <c r="Y36">
        <v>98.607794855470502</v>
      </c>
      <c r="Z36">
        <v>99.025779252472404</v>
      </c>
      <c r="AA36">
        <v>98.551594789817898</v>
      </c>
      <c r="AB36">
        <v>98.833951203915106</v>
      </c>
      <c r="AC36">
        <v>99.371369455470798</v>
      </c>
      <c r="AD36">
        <v>99.535477509784897</v>
      </c>
      <c r="AE36">
        <v>100</v>
      </c>
    </row>
    <row r="37" spans="1:31" x14ac:dyDescent="0.3">
      <c r="A37" t="s">
        <v>92</v>
      </c>
      <c r="B37" t="s">
        <v>270</v>
      </c>
      <c r="C37" t="s">
        <v>200</v>
      </c>
      <c r="D37" t="s">
        <v>271</v>
      </c>
      <c r="E37" t="s">
        <v>201</v>
      </c>
      <c r="F37">
        <v>153.76296804652</v>
      </c>
      <c r="G37">
        <v>152.372961687973</v>
      </c>
      <c r="H37">
        <v>148.90648603398</v>
      </c>
      <c r="I37">
        <v>144.08136473746501</v>
      </c>
      <c r="J37">
        <v>139.15802098043901</v>
      </c>
      <c r="K37">
        <v>138.70409347149999</v>
      </c>
      <c r="L37">
        <v>137.81780336112499</v>
      </c>
      <c r="M37">
        <v>133.11023577297999</v>
      </c>
      <c r="N37">
        <v>132.484895796687</v>
      </c>
      <c r="O37">
        <v>130.67989490394999</v>
      </c>
      <c r="P37">
        <v>128.672730014557</v>
      </c>
      <c r="Q37">
        <v>124.06353556342501</v>
      </c>
      <c r="R37">
        <v>120.006162267753</v>
      </c>
      <c r="S37">
        <v>116.468567506799</v>
      </c>
      <c r="T37">
        <v>112.37495670042399</v>
      </c>
      <c r="U37">
        <v>108.27459000279001</v>
      </c>
      <c r="V37">
        <v>104.48285881778401</v>
      </c>
      <c r="W37">
        <v>98.469937590606193</v>
      </c>
      <c r="X37">
        <v>97.433342755181201</v>
      </c>
      <c r="Y37">
        <v>98.745220069440194</v>
      </c>
      <c r="Z37">
        <v>99.501589722584797</v>
      </c>
      <c r="AA37">
        <v>98.563883920454302</v>
      </c>
      <c r="AB37">
        <v>98.832350329351797</v>
      </c>
      <c r="AC37">
        <v>99.353159169604595</v>
      </c>
      <c r="AD37">
        <v>99.528130917174593</v>
      </c>
      <c r="AE37">
        <v>100</v>
      </c>
    </row>
    <row r="38" spans="1:31" x14ac:dyDescent="0.3">
      <c r="A38" t="s">
        <v>92</v>
      </c>
      <c r="B38" t="s">
        <v>272</v>
      </c>
      <c r="C38" t="s">
        <v>200</v>
      </c>
      <c r="D38" t="s">
        <v>273</v>
      </c>
      <c r="E38" t="s">
        <v>201</v>
      </c>
      <c r="F38">
        <v>119.661591643295</v>
      </c>
      <c r="G38">
        <v>118.211681162541</v>
      </c>
      <c r="H38">
        <v>119.506305927078</v>
      </c>
      <c r="I38">
        <v>120.10441983336401</v>
      </c>
      <c r="J38">
        <v>119.926389852128</v>
      </c>
      <c r="K38">
        <v>119.059829722774</v>
      </c>
      <c r="L38">
        <v>116.424950526212</v>
      </c>
      <c r="M38">
        <v>113.10298847638499</v>
      </c>
      <c r="N38">
        <v>107.83521116763499</v>
      </c>
      <c r="O38">
        <v>104.940999039429</v>
      </c>
      <c r="P38">
        <v>103.414612476336</v>
      </c>
      <c r="Q38">
        <v>103.42483676595</v>
      </c>
      <c r="R38">
        <v>103.23958564460401</v>
      </c>
      <c r="S38">
        <v>102.700362449263</v>
      </c>
      <c r="T38">
        <v>98.845830319765795</v>
      </c>
      <c r="U38">
        <v>97.068278964337196</v>
      </c>
      <c r="V38">
        <v>95.6485000042357</v>
      </c>
      <c r="W38">
        <v>94.496929954298494</v>
      </c>
      <c r="X38">
        <v>94.154268648299606</v>
      </c>
      <c r="Y38">
        <v>95.852025459043702</v>
      </c>
      <c r="Z38">
        <v>96.484047382878003</v>
      </c>
      <c r="AA38">
        <v>97.114644286490602</v>
      </c>
      <c r="AB38">
        <v>97.713086835700196</v>
      </c>
      <c r="AC38">
        <v>98.669696671487003</v>
      </c>
      <c r="AD38">
        <v>99.102413761075397</v>
      </c>
      <c r="AE38">
        <v>100</v>
      </c>
    </row>
    <row r="39" spans="1:31" x14ac:dyDescent="0.3">
      <c r="A39" t="s">
        <v>92</v>
      </c>
      <c r="B39" t="s">
        <v>274</v>
      </c>
      <c r="C39" t="s">
        <v>200</v>
      </c>
      <c r="D39" t="s">
        <v>275</v>
      </c>
      <c r="E39" t="s">
        <v>201</v>
      </c>
      <c r="F39">
        <v>149.24165304719801</v>
      </c>
      <c r="G39">
        <v>141.82732860818501</v>
      </c>
      <c r="H39">
        <v>139.07267393492199</v>
      </c>
      <c r="I39">
        <v>136.618478185453</v>
      </c>
      <c r="J39">
        <v>135.41147542150901</v>
      </c>
      <c r="K39">
        <v>132.61703455220601</v>
      </c>
      <c r="L39">
        <v>127.666744112286</v>
      </c>
      <c r="M39">
        <v>122.554844308141</v>
      </c>
      <c r="N39">
        <v>115.22318524229399</v>
      </c>
      <c r="O39">
        <v>111.037100710818</v>
      </c>
      <c r="P39">
        <v>108.716125955566</v>
      </c>
      <c r="Q39">
        <v>108.322541236326</v>
      </c>
      <c r="R39">
        <v>107.09578242366</v>
      </c>
      <c r="S39">
        <v>105.03661815844499</v>
      </c>
      <c r="T39">
        <v>100.253318612919</v>
      </c>
      <c r="U39">
        <v>97.721770293877995</v>
      </c>
      <c r="V39">
        <v>95.884217768191206</v>
      </c>
      <c r="W39">
        <v>94.218573712498298</v>
      </c>
      <c r="X39">
        <v>94.064052714591199</v>
      </c>
      <c r="Y39">
        <v>95.764619832399902</v>
      </c>
      <c r="Z39">
        <v>96.511497164183893</v>
      </c>
      <c r="AA39">
        <v>96.992723811414905</v>
      </c>
      <c r="AB39">
        <v>97.444059675603597</v>
      </c>
      <c r="AC39">
        <v>98.444416194544701</v>
      </c>
      <c r="AD39">
        <v>99.009224867415597</v>
      </c>
      <c r="AE39">
        <v>100</v>
      </c>
    </row>
    <row r="40" spans="1:31" x14ac:dyDescent="0.3">
      <c r="A40" t="s">
        <v>92</v>
      </c>
      <c r="B40" t="s">
        <v>276</v>
      </c>
      <c r="C40" t="s">
        <v>200</v>
      </c>
      <c r="D40" t="s">
        <v>277</v>
      </c>
      <c r="E40" t="s">
        <v>201</v>
      </c>
      <c r="F40">
        <v>91.515606813945396</v>
      </c>
      <c r="G40">
        <v>91.822504552424206</v>
      </c>
      <c r="H40">
        <v>93.206925284346895</v>
      </c>
      <c r="I40">
        <v>91.527000101116798</v>
      </c>
      <c r="J40">
        <v>90.268491906846293</v>
      </c>
      <c r="K40">
        <v>90.173959889301699</v>
      </c>
      <c r="L40">
        <v>89.115723958382901</v>
      </c>
      <c r="M40">
        <v>87.936708116297794</v>
      </c>
      <c r="N40">
        <v>87.677661562354103</v>
      </c>
      <c r="O40">
        <v>87.835799838692793</v>
      </c>
      <c r="P40">
        <v>88.1859596144091</v>
      </c>
      <c r="Q40">
        <v>89.363468792721704</v>
      </c>
      <c r="R40">
        <v>90.983424157637202</v>
      </c>
      <c r="S40">
        <v>93.335478009315295</v>
      </c>
      <c r="T40">
        <v>91.313894850820802</v>
      </c>
      <c r="U40">
        <v>90.450956198336101</v>
      </c>
      <c r="V40">
        <v>90.662285232107394</v>
      </c>
      <c r="W40">
        <v>90.082937014795306</v>
      </c>
      <c r="X40">
        <v>91.604868558410999</v>
      </c>
      <c r="Y40">
        <v>94.450913260598995</v>
      </c>
      <c r="Z40">
        <v>95.314206334106998</v>
      </c>
      <c r="AA40">
        <v>94.823998840718204</v>
      </c>
      <c r="AB40">
        <v>96.364988495419396</v>
      </c>
      <c r="AC40">
        <v>97.894238830291897</v>
      </c>
      <c r="AD40">
        <v>99.173753739201899</v>
      </c>
      <c r="AE40">
        <v>100</v>
      </c>
    </row>
    <row r="41" spans="1:31" x14ac:dyDescent="0.3">
      <c r="A41" t="s">
        <v>92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92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92</v>
      </c>
      <c r="B43" t="s">
        <v>282</v>
      </c>
      <c r="C43" t="s">
        <v>200</v>
      </c>
      <c r="D43" t="s">
        <v>283</v>
      </c>
      <c r="E43" t="s">
        <v>201</v>
      </c>
      <c r="F43">
        <v>121.725031495309</v>
      </c>
      <c r="G43">
        <v>119.469448300778</v>
      </c>
      <c r="H43">
        <v>118.37947349633301</v>
      </c>
      <c r="I43">
        <v>116.83198113719099</v>
      </c>
      <c r="J43">
        <v>115.52515963799399</v>
      </c>
      <c r="K43">
        <v>114.40941570477</v>
      </c>
      <c r="L43">
        <v>112.31638589006801</v>
      </c>
      <c r="M43">
        <v>109.49339817448001</v>
      </c>
      <c r="N43">
        <v>106.526902534428</v>
      </c>
      <c r="O43">
        <v>104.378843878135</v>
      </c>
      <c r="P43">
        <v>103.544269537516</v>
      </c>
      <c r="Q43">
        <v>103.57515190038001</v>
      </c>
      <c r="R43">
        <v>103.033473927461</v>
      </c>
      <c r="S43">
        <v>102.78790403167</v>
      </c>
      <c r="T43">
        <v>99.319414626556494</v>
      </c>
      <c r="U43">
        <v>98.260755475349896</v>
      </c>
      <c r="V43">
        <v>97.434499042631302</v>
      </c>
      <c r="W43">
        <v>97.033150800191905</v>
      </c>
      <c r="X43">
        <v>97.487012332754105</v>
      </c>
      <c r="Y43">
        <v>98.868672287300001</v>
      </c>
      <c r="Z43">
        <v>99.429564135283201</v>
      </c>
      <c r="AA43">
        <v>98.542289585893997</v>
      </c>
      <c r="AB43">
        <v>99.013633188371301</v>
      </c>
      <c r="AC43">
        <v>99.737962062091498</v>
      </c>
      <c r="AD43">
        <v>100.098501977431</v>
      </c>
      <c r="AE43">
        <v>100</v>
      </c>
    </row>
    <row r="44" spans="1:31" x14ac:dyDescent="0.3">
      <c r="A44" t="s">
        <v>92</v>
      </c>
      <c r="B44" t="s">
        <v>284</v>
      </c>
      <c r="C44" t="s">
        <v>200</v>
      </c>
      <c r="D44" t="s">
        <v>285</v>
      </c>
      <c r="E44" t="s">
        <v>201</v>
      </c>
      <c r="F44">
        <v>112.77877681672599</v>
      </c>
      <c r="G44">
        <v>111.57018425085199</v>
      </c>
      <c r="H44">
        <v>111.365490977109</v>
      </c>
      <c r="I44">
        <v>109.752243582925</v>
      </c>
      <c r="J44">
        <v>107.853237238029</v>
      </c>
      <c r="K44">
        <v>106.911624097494</v>
      </c>
      <c r="L44">
        <v>105.143353638482</v>
      </c>
      <c r="M44">
        <v>102.96258753736799</v>
      </c>
      <c r="N44">
        <v>101.252658144089</v>
      </c>
      <c r="O44">
        <v>100.19986903264</v>
      </c>
      <c r="P44">
        <v>100.02445523667799</v>
      </c>
      <c r="Q44">
        <v>100.31288330666401</v>
      </c>
      <c r="R44">
        <v>100.190045671737</v>
      </c>
      <c r="S44">
        <v>100.721913578502</v>
      </c>
      <c r="T44">
        <v>98.057950553877006</v>
      </c>
      <c r="U44">
        <v>97.091207935108301</v>
      </c>
      <c r="V44">
        <v>96.467585987467402</v>
      </c>
      <c r="W44">
        <v>95.881456101892596</v>
      </c>
      <c r="X44">
        <v>96.343330511896994</v>
      </c>
      <c r="Y44">
        <v>97.899512195115094</v>
      </c>
      <c r="Z44">
        <v>98.5554599864614</v>
      </c>
      <c r="AA44">
        <v>97.857914178270903</v>
      </c>
      <c r="AB44">
        <v>98.491701731743007</v>
      </c>
      <c r="AC44">
        <v>99.334998540112693</v>
      </c>
      <c r="AD44">
        <v>99.934657156215806</v>
      </c>
      <c r="AE44">
        <v>100</v>
      </c>
    </row>
    <row r="45" spans="1:31" x14ac:dyDescent="0.3">
      <c r="A45" t="s">
        <v>92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92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92</v>
      </c>
      <c r="B47" t="s">
        <v>290</v>
      </c>
      <c r="C47" t="s">
        <v>200</v>
      </c>
      <c r="D47" t="s">
        <v>291</v>
      </c>
      <c r="E47" t="s">
        <v>201</v>
      </c>
      <c r="F47">
        <v>89.926680290954906</v>
      </c>
      <c r="G47">
        <v>89.929790616770603</v>
      </c>
      <c r="H47">
        <v>90.669647784418601</v>
      </c>
      <c r="I47">
        <v>89.154911208452404</v>
      </c>
      <c r="J47">
        <v>87.449098548106605</v>
      </c>
      <c r="K47">
        <v>87.467532975213302</v>
      </c>
      <c r="L47">
        <v>86.490054214954995</v>
      </c>
      <c r="M47">
        <v>85.226068221933005</v>
      </c>
      <c r="N47">
        <v>85.202030848491006</v>
      </c>
      <c r="O47">
        <v>85.673862054606104</v>
      </c>
      <c r="P47">
        <v>86.7715869157649</v>
      </c>
      <c r="Q47">
        <v>88.129606264128796</v>
      </c>
      <c r="R47">
        <v>89.369717340512395</v>
      </c>
      <c r="S47">
        <v>92.803678053893094</v>
      </c>
      <c r="T47">
        <v>90.618214037676196</v>
      </c>
      <c r="U47">
        <v>90.389346227423502</v>
      </c>
      <c r="V47">
        <v>90.745238612756395</v>
      </c>
      <c r="W47">
        <v>90.585632681267299</v>
      </c>
      <c r="X47">
        <v>91.613670347826996</v>
      </c>
      <c r="Y47">
        <v>94.258361121515605</v>
      </c>
      <c r="Z47">
        <v>95.404816681839506</v>
      </c>
      <c r="AA47">
        <v>94.939295403902804</v>
      </c>
      <c r="AB47">
        <v>96.358606997084493</v>
      </c>
      <c r="AC47">
        <v>97.923958811706598</v>
      </c>
      <c r="AD47">
        <v>99.346773445592603</v>
      </c>
      <c r="AE47">
        <v>100</v>
      </c>
    </row>
    <row r="48" spans="1:31" x14ac:dyDescent="0.3">
      <c r="A48" t="s">
        <v>92</v>
      </c>
      <c r="B48" t="s">
        <v>292</v>
      </c>
      <c r="C48" t="s">
        <v>200</v>
      </c>
      <c r="D48" t="s">
        <v>293</v>
      </c>
      <c r="E48" t="s">
        <v>201</v>
      </c>
      <c r="F48">
        <v>94.9531464929252</v>
      </c>
      <c r="G48">
        <v>94.790748833722006</v>
      </c>
      <c r="H48">
        <v>95.433728024859604</v>
      </c>
      <c r="I48">
        <v>93.970938372772906</v>
      </c>
      <c r="J48">
        <v>92.290346948083197</v>
      </c>
      <c r="K48">
        <v>92.111840069880103</v>
      </c>
      <c r="L48">
        <v>90.9732179255425</v>
      </c>
      <c r="M48">
        <v>89.622950098051305</v>
      </c>
      <c r="N48">
        <v>89.259416300029798</v>
      </c>
      <c r="O48">
        <v>89.386797794842806</v>
      </c>
      <c r="P48">
        <v>90.174343126389601</v>
      </c>
      <c r="Q48">
        <v>91.317368291645494</v>
      </c>
      <c r="R48">
        <v>92.237389858738396</v>
      </c>
      <c r="S48">
        <v>94.819955169041705</v>
      </c>
      <c r="T48">
        <v>92.488829662617704</v>
      </c>
      <c r="U48">
        <v>92.092451545861707</v>
      </c>
      <c r="V48">
        <v>92.541419958008305</v>
      </c>
      <c r="W48">
        <v>92.359841989970406</v>
      </c>
      <c r="X48">
        <v>93.242673731778098</v>
      </c>
      <c r="Y48">
        <v>95.471555821471895</v>
      </c>
      <c r="Z48">
        <v>96.369419531125899</v>
      </c>
      <c r="AA48">
        <v>95.822732842371906</v>
      </c>
      <c r="AB48">
        <v>97.0164848451181</v>
      </c>
      <c r="AC48">
        <v>98.399258814336704</v>
      </c>
      <c r="AD48">
        <v>99.595205590812299</v>
      </c>
      <c r="AE48">
        <v>100</v>
      </c>
    </row>
    <row r="49" spans="1:31" x14ac:dyDescent="0.3">
      <c r="A49" t="s">
        <v>92</v>
      </c>
      <c r="B49" t="s">
        <v>294</v>
      </c>
      <c r="C49" t="s">
        <v>200</v>
      </c>
      <c r="D49" t="s">
        <v>295</v>
      </c>
      <c r="E49" t="s">
        <v>201</v>
      </c>
      <c r="F49">
        <v>98.899470664169996</v>
      </c>
      <c r="G49">
        <v>98.739044681328096</v>
      </c>
      <c r="H49">
        <v>99.357949479995298</v>
      </c>
      <c r="I49">
        <v>98.168630670873796</v>
      </c>
      <c r="J49">
        <v>96.914343550363199</v>
      </c>
      <c r="K49">
        <v>96.714165094216597</v>
      </c>
      <c r="L49">
        <v>95.645142173530203</v>
      </c>
      <c r="M49">
        <v>94.590395305466501</v>
      </c>
      <c r="N49">
        <v>94.360073738114096</v>
      </c>
      <c r="O49">
        <v>94.410845274942204</v>
      </c>
      <c r="P49">
        <v>94.922436420466596</v>
      </c>
      <c r="Q49">
        <v>95.898919639351405</v>
      </c>
      <c r="R49">
        <v>96.358797660933703</v>
      </c>
      <c r="S49">
        <v>97.857332690552298</v>
      </c>
      <c r="T49">
        <v>94.718537784624999</v>
      </c>
      <c r="U49">
        <v>94.571579721164596</v>
      </c>
      <c r="V49">
        <v>95.281057230176103</v>
      </c>
      <c r="W49">
        <v>95.001016144399998</v>
      </c>
      <c r="X49">
        <v>95.544063068510397</v>
      </c>
      <c r="Y49">
        <v>97.215763491775505</v>
      </c>
      <c r="Z49">
        <v>97.575140386040403</v>
      </c>
      <c r="AA49">
        <v>96.859605017382194</v>
      </c>
      <c r="AB49">
        <v>97.952457348101206</v>
      </c>
      <c r="AC49">
        <v>99.339090147720896</v>
      </c>
      <c r="AD49">
        <v>100.125614047968</v>
      </c>
      <c r="AE49">
        <v>100</v>
      </c>
    </row>
    <row r="50" spans="1:31" x14ac:dyDescent="0.3">
      <c r="A50" t="s">
        <v>92</v>
      </c>
      <c r="B50" t="s">
        <v>296</v>
      </c>
      <c r="C50" t="s">
        <v>200</v>
      </c>
      <c r="D50" t="s">
        <v>297</v>
      </c>
      <c r="E50" t="s">
        <v>201</v>
      </c>
      <c r="F50">
        <v>106.542285455352</v>
      </c>
      <c r="G50">
        <v>105.501265356852</v>
      </c>
      <c r="H50">
        <v>105.608491049139</v>
      </c>
      <c r="I50">
        <v>104.24660238457299</v>
      </c>
      <c r="J50">
        <v>102.453774004137</v>
      </c>
      <c r="K50">
        <v>101.44792172583</v>
      </c>
      <c r="L50">
        <v>99.624222189855502</v>
      </c>
      <c r="M50">
        <v>97.754081227227999</v>
      </c>
      <c r="N50">
        <v>95.9763374635193</v>
      </c>
      <c r="O50">
        <v>95.077139512928895</v>
      </c>
      <c r="P50">
        <v>95.192621510865294</v>
      </c>
      <c r="Q50">
        <v>95.842690952511603</v>
      </c>
      <c r="R50">
        <v>96.246268836642002</v>
      </c>
      <c r="S50">
        <v>97.396909742263801</v>
      </c>
      <c r="T50">
        <v>95.559384960556997</v>
      </c>
      <c r="U50">
        <v>94.480751348089896</v>
      </c>
      <c r="V50">
        <v>94.927462370485102</v>
      </c>
      <c r="W50">
        <v>94.7774463764937</v>
      </c>
      <c r="X50">
        <v>95.631955303307095</v>
      </c>
      <c r="Y50">
        <v>97.341228250249898</v>
      </c>
      <c r="Z50">
        <v>98.094868098562898</v>
      </c>
      <c r="AA50">
        <v>97.474322386236594</v>
      </c>
      <c r="AB50">
        <v>98.1776275869085</v>
      </c>
      <c r="AC50">
        <v>99.024567285986507</v>
      </c>
      <c r="AD50">
        <v>99.903216976127197</v>
      </c>
      <c r="AE50">
        <v>100</v>
      </c>
    </row>
    <row r="51" spans="1:31" x14ac:dyDescent="0.3">
      <c r="A51" t="s">
        <v>92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92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92</v>
      </c>
      <c r="B53" t="s">
        <v>302</v>
      </c>
      <c r="C53" t="s">
        <v>200</v>
      </c>
      <c r="D53" t="s">
        <v>303</v>
      </c>
      <c r="E53" t="s">
        <v>201</v>
      </c>
      <c r="F53">
        <v>109.45265494041</v>
      </c>
      <c r="G53">
        <v>108.61866703042401</v>
      </c>
      <c r="H53">
        <v>108.63546080775799</v>
      </c>
      <c r="I53">
        <v>107.189654420233</v>
      </c>
      <c r="J53">
        <v>105.23412147619899</v>
      </c>
      <c r="K53">
        <v>104.130043546381</v>
      </c>
      <c r="L53">
        <v>102.343275100334</v>
      </c>
      <c r="M53">
        <v>100.58237034963901</v>
      </c>
      <c r="N53">
        <v>99.058318496586594</v>
      </c>
      <c r="O53">
        <v>98.151186196424106</v>
      </c>
      <c r="P53">
        <v>98.212236171967305</v>
      </c>
      <c r="Q53">
        <v>98.666997921282203</v>
      </c>
      <c r="R53">
        <v>98.851227590451998</v>
      </c>
      <c r="S53">
        <v>99.622110398851902</v>
      </c>
      <c r="T53">
        <v>98.366323303325302</v>
      </c>
      <c r="U53">
        <v>97.227179308621402</v>
      </c>
      <c r="V53">
        <v>96.379749338055802</v>
      </c>
      <c r="W53">
        <v>96.598626545338306</v>
      </c>
      <c r="X53">
        <v>97.192438935752406</v>
      </c>
      <c r="Y53">
        <v>98.400566664915601</v>
      </c>
      <c r="Z53">
        <v>99.116476353143099</v>
      </c>
      <c r="AA53">
        <v>98.296948115527201</v>
      </c>
      <c r="AB53">
        <v>98.643511564277205</v>
      </c>
      <c r="AC53">
        <v>99.162477709404698</v>
      </c>
      <c r="AD53">
        <v>99.806099108172205</v>
      </c>
      <c r="AE53">
        <v>100</v>
      </c>
    </row>
    <row r="54" spans="1:31" x14ac:dyDescent="0.3">
      <c r="A54" t="s">
        <v>92</v>
      </c>
      <c r="B54" t="s">
        <v>304</v>
      </c>
      <c r="C54" t="s">
        <v>200</v>
      </c>
      <c r="D54" t="s">
        <v>305</v>
      </c>
      <c r="E54" t="s">
        <v>201</v>
      </c>
      <c r="F54">
        <v>109.49502071528499</v>
      </c>
      <c r="G54">
        <v>108.536769421958</v>
      </c>
      <c r="H54">
        <v>108.37017227121601</v>
      </c>
      <c r="I54">
        <v>106.63171021411399</v>
      </c>
      <c r="J54">
        <v>104.580097301854</v>
      </c>
      <c r="K54">
        <v>103.45621714647</v>
      </c>
      <c r="L54">
        <v>101.65497526562901</v>
      </c>
      <c r="M54">
        <v>99.689569565065696</v>
      </c>
      <c r="N54">
        <v>98.274143345862299</v>
      </c>
      <c r="O54">
        <v>97.4723637825374</v>
      </c>
      <c r="P54">
        <v>97.624277229420201</v>
      </c>
      <c r="Q54">
        <v>98.0813553387854</v>
      </c>
      <c r="R54">
        <v>98.231908588996504</v>
      </c>
      <c r="S54">
        <v>98.9810659789308</v>
      </c>
      <c r="T54">
        <v>97.472424613806993</v>
      </c>
      <c r="U54">
        <v>96.351263479239606</v>
      </c>
      <c r="V54">
        <v>95.723870858037699</v>
      </c>
      <c r="W54">
        <v>95.749902556331193</v>
      </c>
      <c r="X54">
        <v>96.509456034042998</v>
      </c>
      <c r="Y54">
        <v>97.929723898099795</v>
      </c>
      <c r="Z54">
        <v>98.808552502739602</v>
      </c>
      <c r="AA54">
        <v>98.262436662979297</v>
      </c>
      <c r="AB54">
        <v>98.757122959773497</v>
      </c>
      <c r="AC54">
        <v>99.374027590364705</v>
      </c>
      <c r="AD54">
        <v>100.04518192682301</v>
      </c>
      <c r="AE54">
        <v>100</v>
      </c>
    </row>
    <row r="55" spans="1:31" x14ac:dyDescent="0.3">
      <c r="A55" t="s">
        <v>92</v>
      </c>
      <c r="B55" t="s">
        <v>306</v>
      </c>
      <c r="C55" t="s">
        <v>200</v>
      </c>
      <c r="D55" t="s">
        <v>307</v>
      </c>
      <c r="E55" t="s">
        <v>201</v>
      </c>
      <c r="F55">
        <v>109.571954652047</v>
      </c>
      <c r="G55">
        <v>108.358265999132</v>
      </c>
      <c r="H55">
        <v>107.792045138413</v>
      </c>
      <c r="I55">
        <v>105.42973367745</v>
      </c>
      <c r="J55">
        <v>103.229351032769</v>
      </c>
      <c r="K55">
        <v>102.07210721979099</v>
      </c>
      <c r="L55">
        <v>100.232358851444</v>
      </c>
      <c r="M55">
        <v>97.690000477084695</v>
      </c>
      <c r="N55">
        <v>96.532509392427201</v>
      </c>
      <c r="O55">
        <v>95.942771658986899</v>
      </c>
      <c r="P55">
        <v>96.285570411961302</v>
      </c>
      <c r="Q55">
        <v>96.748822745499396</v>
      </c>
      <c r="R55">
        <v>96.833134891412797</v>
      </c>
      <c r="S55">
        <v>97.539954481693599</v>
      </c>
      <c r="T55">
        <v>95.523462013376601</v>
      </c>
      <c r="U55">
        <v>94.439586187620307</v>
      </c>
      <c r="V55">
        <v>94.276636047017902</v>
      </c>
      <c r="W55">
        <v>93.856928017513496</v>
      </c>
      <c r="X55">
        <v>94.931465021725401</v>
      </c>
      <c r="Y55">
        <v>96.773099819384399</v>
      </c>
      <c r="Z55">
        <v>98.004930915780804</v>
      </c>
      <c r="AA55">
        <v>98.014964475705099</v>
      </c>
      <c r="AB55">
        <v>98.768783685139098</v>
      </c>
      <c r="AC55">
        <v>99.579814211907006</v>
      </c>
      <c r="AD55">
        <v>100.306218144406</v>
      </c>
      <c r="AE55">
        <v>100</v>
      </c>
    </row>
    <row r="56" spans="1:31" x14ac:dyDescent="0.3">
      <c r="A56" t="s">
        <v>92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92</v>
      </c>
      <c r="B57" t="s">
        <v>310</v>
      </c>
      <c r="C57" t="s">
        <v>200</v>
      </c>
      <c r="D57" t="s">
        <v>311</v>
      </c>
      <c r="E57" t="s">
        <v>201</v>
      </c>
      <c r="F57">
        <v>105.01273078662599</v>
      </c>
      <c r="G57">
        <v>104.414623188973</v>
      </c>
      <c r="H57">
        <v>104.772223010766</v>
      </c>
      <c r="I57">
        <v>103.16268150581099</v>
      </c>
      <c r="J57">
        <v>101.440608112191</v>
      </c>
      <c r="K57">
        <v>100.841921019602</v>
      </c>
      <c r="L57">
        <v>99.349450504057302</v>
      </c>
      <c r="M57">
        <v>97.554034851697494</v>
      </c>
      <c r="N57">
        <v>96.422566036180896</v>
      </c>
      <c r="O57">
        <v>95.857379072455799</v>
      </c>
      <c r="P57">
        <v>95.9704772096607</v>
      </c>
      <c r="Q57">
        <v>96.598284751533498</v>
      </c>
      <c r="R57">
        <v>96.998924125764603</v>
      </c>
      <c r="S57">
        <v>98.2094594334135</v>
      </c>
      <c r="T57">
        <v>95.729525021415995</v>
      </c>
      <c r="U57">
        <v>94.890259844373105</v>
      </c>
      <c r="V57">
        <v>94.624232599438898</v>
      </c>
      <c r="W57">
        <v>94.1115692163727</v>
      </c>
      <c r="X57">
        <v>94.864124651475905</v>
      </c>
      <c r="Y57">
        <v>96.8040644386531</v>
      </c>
      <c r="Z57">
        <v>97.542093980900006</v>
      </c>
      <c r="AA57">
        <v>96.911635739343197</v>
      </c>
      <c r="AB57">
        <v>97.818432346452894</v>
      </c>
      <c r="AC57">
        <v>98.883157037498293</v>
      </c>
      <c r="AD57">
        <v>99.721372667631002</v>
      </c>
      <c r="AE57">
        <v>100</v>
      </c>
    </row>
    <row r="58" spans="1:31" x14ac:dyDescent="0.3">
      <c r="A58" t="s">
        <v>92</v>
      </c>
      <c r="B58" t="s">
        <v>312</v>
      </c>
      <c r="C58" t="s">
        <v>200</v>
      </c>
      <c r="D58" t="s">
        <v>313</v>
      </c>
      <c r="E58" t="s">
        <v>201</v>
      </c>
      <c r="F58">
        <v>105.01273078662599</v>
      </c>
      <c r="G58">
        <v>104.414623188973</v>
      </c>
      <c r="H58">
        <v>104.772223010766</v>
      </c>
      <c r="I58">
        <v>103.16268150581099</v>
      </c>
      <c r="J58">
        <v>101.440608112191</v>
      </c>
      <c r="K58">
        <v>100.841921019602</v>
      </c>
      <c r="L58">
        <v>99.349450504057302</v>
      </c>
      <c r="M58">
        <v>97.554034851697494</v>
      </c>
      <c r="N58">
        <v>96.422566036180896</v>
      </c>
      <c r="O58">
        <v>95.857379072455799</v>
      </c>
      <c r="P58">
        <v>95.9704772096607</v>
      </c>
      <c r="Q58">
        <v>96.598284751533498</v>
      </c>
      <c r="R58">
        <v>96.998924125764603</v>
      </c>
      <c r="S58">
        <v>98.2094594334135</v>
      </c>
      <c r="T58">
        <v>95.729525021415995</v>
      </c>
      <c r="U58">
        <v>94.890259844373105</v>
      </c>
      <c r="V58">
        <v>94.624232599438898</v>
      </c>
      <c r="W58">
        <v>94.1115692163727</v>
      </c>
      <c r="X58">
        <v>94.864124651475905</v>
      </c>
      <c r="Y58">
        <v>96.8040644386531</v>
      </c>
      <c r="Z58">
        <v>97.542093980900006</v>
      </c>
      <c r="AA58">
        <v>96.911635739343197</v>
      </c>
      <c r="AB58">
        <v>97.818432346452894</v>
      </c>
      <c r="AC58">
        <v>98.883157037498293</v>
      </c>
      <c r="AD58">
        <v>99.721372667631002</v>
      </c>
      <c r="AE58">
        <v>100</v>
      </c>
    </row>
    <row r="59" spans="1:31" x14ac:dyDescent="0.3">
      <c r="A59" t="s">
        <v>92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95</v>
      </c>
      <c r="B2" t="s">
        <v>197</v>
      </c>
      <c r="C2" t="s">
        <v>200</v>
      </c>
      <c r="D2" t="s">
        <v>198</v>
      </c>
      <c r="E2" t="s">
        <v>201</v>
      </c>
      <c r="F2">
        <v>153746.46814531201</v>
      </c>
      <c r="G2">
        <v>195979.812776615</v>
      </c>
      <c r="H2">
        <v>232035.92090936899</v>
      </c>
      <c r="I2">
        <v>262801.32392633602</v>
      </c>
      <c r="J2">
        <v>275083.29766219697</v>
      </c>
      <c r="K2">
        <v>234456.581688509</v>
      </c>
      <c r="L2">
        <v>192505.557455437</v>
      </c>
      <c r="M2">
        <v>152113.74408375801</v>
      </c>
      <c r="N2">
        <v>112119.27045828001</v>
      </c>
      <c r="O2">
        <v>85252.413577015206</v>
      </c>
      <c r="P2">
        <v>64809.670149280697</v>
      </c>
      <c r="Q2">
        <v>51871.207825367899</v>
      </c>
      <c r="R2">
        <v>43743.965906418402</v>
      </c>
      <c r="S2">
        <v>34847.539905176804</v>
      </c>
      <c r="T2">
        <v>27983.5880965293</v>
      </c>
      <c r="U2">
        <v>26858.6280366682</v>
      </c>
      <c r="V2">
        <v>27699.632816926402</v>
      </c>
      <c r="W2">
        <v>25763.781460773898</v>
      </c>
      <c r="X2">
        <v>28455.591472358199</v>
      </c>
      <c r="Y2">
        <v>29524.6667844984</v>
      </c>
      <c r="Z2">
        <v>31872.133691987401</v>
      </c>
      <c r="AA2">
        <v>26576.5236544254</v>
      </c>
      <c r="AB2">
        <v>29244.043910852499</v>
      </c>
      <c r="AC2">
        <v>27112.5693628443</v>
      </c>
      <c r="AD2">
        <v>24916.297923710801</v>
      </c>
      <c r="AE2">
        <v>26015.447767974802</v>
      </c>
    </row>
    <row r="3" spans="1:32" x14ac:dyDescent="0.3">
      <c r="A3" t="s">
        <v>95</v>
      </c>
      <c r="B3" t="s">
        <v>202</v>
      </c>
      <c r="C3" t="s">
        <v>200</v>
      </c>
      <c r="D3" t="s">
        <v>203</v>
      </c>
      <c r="E3" t="s">
        <v>201</v>
      </c>
      <c r="F3">
        <v>7757.5663763310004</v>
      </c>
      <c r="G3">
        <v>8601.7748463308108</v>
      </c>
      <c r="H3">
        <v>9654.6531462189196</v>
      </c>
      <c r="I3">
        <v>10274.693086700699</v>
      </c>
      <c r="J3">
        <v>9812.7350002048697</v>
      </c>
      <c r="K3">
        <v>9569.1239404886692</v>
      </c>
      <c r="L3">
        <v>8234.5337189453094</v>
      </c>
      <c r="M3">
        <v>8195.5635594047708</v>
      </c>
      <c r="N3">
        <v>6196.03963270245</v>
      </c>
      <c r="O3">
        <v>4781.0192437223604</v>
      </c>
      <c r="P3">
        <v>4026.5813337169998</v>
      </c>
      <c r="Q3">
        <v>3744.8273912402501</v>
      </c>
      <c r="R3">
        <v>4594.4124908213398</v>
      </c>
      <c r="S3">
        <v>4670.55653386417</v>
      </c>
      <c r="T3">
        <v>4349.4441481825997</v>
      </c>
      <c r="U3">
        <v>4058.0222177107698</v>
      </c>
      <c r="V3">
        <v>3468.2401702277598</v>
      </c>
      <c r="W3">
        <v>2734.7702086702998</v>
      </c>
      <c r="X3">
        <v>2865.2841438948499</v>
      </c>
      <c r="Y3">
        <v>3381.6548781124802</v>
      </c>
      <c r="Z3">
        <v>3487.7808991837201</v>
      </c>
      <c r="AA3">
        <v>2890.08038664998</v>
      </c>
      <c r="AB3">
        <v>3067.9433154472499</v>
      </c>
      <c r="AC3">
        <v>2674.0261306965899</v>
      </c>
      <c r="AD3">
        <v>2329.4783596398402</v>
      </c>
      <c r="AE3">
        <v>2187.8909517615698</v>
      </c>
    </row>
    <row r="4" spans="1:32" x14ac:dyDescent="0.3">
      <c r="A4" t="s">
        <v>95</v>
      </c>
      <c r="B4" t="s">
        <v>204</v>
      </c>
      <c r="C4" t="s">
        <v>200</v>
      </c>
      <c r="D4" t="s">
        <v>205</v>
      </c>
      <c r="E4" t="s">
        <v>201</v>
      </c>
      <c r="F4">
        <v>4156286.9131233199</v>
      </c>
      <c r="G4">
        <v>4954504.7292601597</v>
      </c>
      <c r="H4">
        <v>5430537.4859725405</v>
      </c>
      <c r="I4">
        <v>5616282.0633234503</v>
      </c>
      <c r="J4">
        <v>5695235.6244462896</v>
      </c>
      <c r="K4">
        <v>5566111.8249679403</v>
      </c>
      <c r="L4">
        <v>5202451.12471529</v>
      </c>
      <c r="M4">
        <v>4301635.7089444296</v>
      </c>
      <c r="N4">
        <v>3433066.26123214</v>
      </c>
      <c r="O4">
        <v>2885301.0939112199</v>
      </c>
      <c r="P4">
        <v>2750346.6074368502</v>
      </c>
      <c r="Q4">
        <v>2485208.0606557401</v>
      </c>
      <c r="R4">
        <v>2667271.6583124199</v>
      </c>
      <c r="S4">
        <v>2611705.6502088499</v>
      </c>
      <c r="T4">
        <v>2141484.29653699</v>
      </c>
      <c r="U4">
        <v>1984025.47004178</v>
      </c>
      <c r="V4">
        <v>1905633.72523024</v>
      </c>
      <c r="W4">
        <v>1757330.7151281</v>
      </c>
      <c r="X4">
        <v>1736315.8671249701</v>
      </c>
      <c r="Y4">
        <v>1809718.84471605</v>
      </c>
      <c r="Z4">
        <v>1867436.10221644</v>
      </c>
      <c r="AA4">
        <v>1728458.4347198301</v>
      </c>
      <c r="AB4">
        <v>1709038.5474194901</v>
      </c>
      <c r="AC4">
        <v>1747743.70494568</v>
      </c>
      <c r="AD4">
        <v>1755451.35754259</v>
      </c>
      <c r="AE4">
        <v>1844942.20803948</v>
      </c>
    </row>
    <row r="5" spans="1:32" x14ac:dyDescent="0.3">
      <c r="A5" t="s">
        <v>95</v>
      </c>
      <c r="B5" t="s">
        <v>206</v>
      </c>
      <c r="C5" t="s">
        <v>200</v>
      </c>
      <c r="D5" t="s">
        <v>207</v>
      </c>
      <c r="E5" t="s">
        <v>201</v>
      </c>
      <c r="F5">
        <v>387643.82386222598</v>
      </c>
      <c r="G5">
        <v>412288.61376024899</v>
      </c>
      <c r="H5">
        <v>435464.93913614698</v>
      </c>
      <c r="I5">
        <v>436371.48729737999</v>
      </c>
      <c r="J5">
        <v>447244.65613615501</v>
      </c>
      <c r="K5">
        <v>429106.02278952301</v>
      </c>
      <c r="L5">
        <v>397455.48586992401</v>
      </c>
      <c r="M5">
        <v>373215.80403252901</v>
      </c>
      <c r="N5">
        <v>313060.36832319398</v>
      </c>
      <c r="O5">
        <v>285583.63298345899</v>
      </c>
      <c r="P5">
        <v>296150.90210983402</v>
      </c>
      <c r="Q5">
        <v>283642.71348394803</v>
      </c>
      <c r="R5">
        <v>300407.31287692202</v>
      </c>
      <c r="S5">
        <v>276383.860815853</v>
      </c>
      <c r="T5">
        <v>240638.33381166501</v>
      </c>
      <c r="U5">
        <v>233829.08922649399</v>
      </c>
      <c r="V5">
        <v>236372.92971383</v>
      </c>
      <c r="W5">
        <v>215435.72223694201</v>
      </c>
      <c r="X5">
        <v>208412.775161506</v>
      </c>
      <c r="Y5">
        <v>216460.06969671801</v>
      </c>
      <c r="Z5">
        <v>217456.77646527099</v>
      </c>
      <c r="AA5">
        <v>205039.15495020701</v>
      </c>
      <c r="AB5">
        <v>216462.249919011</v>
      </c>
      <c r="AC5">
        <v>223808.731803153</v>
      </c>
      <c r="AD5">
        <v>221590.254378471</v>
      </c>
      <c r="AE5">
        <v>223191.16312475799</v>
      </c>
    </row>
    <row r="6" spans="1:32" x14ac:dyDescent="0.3">
      <c r="A6" t="s">
        <v>95</v>
      </c>
      <c r="B6" t="s">
        <v>208</v>
      </c>
      <c r="C6" t="s">
        <v>200</v>
      </c>
      <c r="D6" t="s">
        <v>209</v>
      </c>
      <c r="E6" t="s">
        <v>201</v>
      </c>
      <c r="F6">
        <v>80578.583298152706</v>
      </c>
      <c r="G6">
        <v>78621.083926142703</v>
      </c>
      <c r="H6">
        <v>79346.854742698604</v>
      </c>
      <c r="I6">
        <v>75849.873341286497</v>
      </c>
      <c r="J6">
        <v>71612.787842655802</v>
      </c>
      <c r="K6">
        <v>68712.422123921497</v>
      </c>
      <c r="L6">
        <v>63789.207698110302</v>
      </c>
      <c r="M6">
        <v>55877.148891337602</v>
      </c>
      <c r="N6">
        <v>41436.094950618397</v>
      </c>
      <c r="O6">
        <v>33271.831767235497</v>
      </c>
      <c r="P6">
        <v>32608.967106366701</v>
      </c>
      <c r="Q6">
        <v>28667.878654627399</v>
      </c>
      <c r="R6">
        <v>33055.329493357603</v>
      </c>
      <c r="S6">
        <v>37316.189902119899</v>
      </c>
      <c r="T6">
        <v>30654.352575203</v>
      </c>
      <c r="U6">
        <v>32357.8555388473</v>
      </c>
      <c r="V6">
        <v>33054.975674342997</v>
      </c>
      <c r="W6">
        <v>26286.671536807298</v>
      </c>
      <c r="X6">
        <v>24576.515415292801</v>
      </c>
      <c r="Y6">
        <v>23539.288735378701</v>
      </c>
      <c r="Z6">
        <v>22694.866676595499</v>
      </c>
      <c r="AA6">
        <v>19125.684890898901</v>
      </c>
      <c r="AB6">
        <v>17342.044608753498</v>
      </c>
      <c r="AC6">
        <v>15958.898717812101</v>
      </c>
      <c r="AD6">
        <v>17366.052143114601</v>
      </c>
      <c r="AE6">
        <v>17448.025973533298</v>
      </c>
    </row>
    <row r="7" spans="1:32" x14ac:dyDescent="0.3">
      <c r="A7" t="s">
        <v>95</v>
      </c>
      <c r="B7" t="s">
        <v>210</v>
      </c>
      <c r="C7" t="s">
        <v>200</v>
      </c>
      <c r="D7" t="s">
        <v>211</v>
      </c>
      <c r="E7" t="s">
        <v>201</v>
      </c>
      <c r="F7">
        <v>261830.94315257901</v>
      </c>
      <c r="G7">
        <v>288211.01048352697</v>
      </c>
      <c r="H7">
        <v>307641.483177863</v>
      </c>
      <c r="I7">
        <v>303910.84784380998</v>
      </c>
      <c r="J7">
        <v>296365.68156320299</v>
      </c>
      <c r="K7">
        <v>280237.03260815801</v>
      </c>
      <c r="L7">
        <v>260346.23471196101</v>
      </c>
      <c r="M7">
        <v>224048.458602497</v>
      </c>
      <c r="N7">
        <v>183502.08789620901</v>
      </c>
      <c r="O7">
        <v>148669.70407075001</v>
      </c>
      <c r="P7">
        <v>143899.753002788</v>
      </c>
      <c r="Q7">
        <v>132888.28157038</v>
      </c>
      <c r="R7">
        <v>144170.40782356099</v>
      </c>
      <c r="S7">
        <v>131369.01132658499</v>
      </c>
      <c r="T7">
        <v>110261.651312906</v>
      </c>
      <c r="U7">
        <v>107999.13791145</v>
      </c>
      <c r="V7">
        <v>97021.1354089167</v>
      </c>
      <c r="W7">
        <v>81857.353934265004</v>
      </c>
      <c r="X7">
        <v>80027.078156088406</v>
      </c>
      <c r="Y7">
        <v>79395.901276781704</v>
      </c>
      <c r="Z7">
        <v>79686.241132342504</v>
      </c>
      <c r="AA7">
        <v>68915.008695472905</v>
      </c>
      <c r="AB7">
        <v>62196.016450499701</v>
      </c>
      <c r="AC7">
        <v>59661.0630878347</v>
      </c>
      <c r="AD7">
        <v>57112.936104406697</v>
      </c>
      <c r="AE7">
        <v>62804.454125845201</v>
      </c>
    </row>
    <row r="8" spans="1:32" x14ac:dyDescent="0.3">
      <c r="A8" t="s">
        <v>95</v>
      </c>
      <c r="B8" t="s">
        <v>212</v>
      </c>
      <c r="C8" t="s">
        <v>200</v>
      </c>
      <c r="D8" t="s">
        <v>213</v>
      </c>
      <c r="E8" t="s">
        <v>201</v>
      </c>
      <c r="F8">
        <v>65524.196920444803</v>
      </c>
      <c r="G8">
        <v>80620.111125142095</v>
      </c>
      <c r="H8">
        <v>72007.272748439107</v>
      </c>
      <c r="I8">
        <v>65416.727416625901</v>
      </c>
      <c r="J8">
        <v>64904.320576449398</v>
      </c>
      <c r="K8">
        <v>54345.131781794</v>
      </c>
      <c r="L8">
        <v>42720.5750187093</v>
      </c>
      <c r="M8">
        <v>37819.545289255402</v>
      </c>
      <c r="N8">
        <v>31673.568198856501</v>
      </c>
      <c r="O8">
        <v>27942.205261061601</v>
      </c>
      <c r="P8">
        <v>24888.896250173901</v>
      </c>
      <c r="Q8">
        <v>24365.135625565701</v>
      </c>
      <c r="R8">
        <v>25246.970361439598</v>
      </c>
      <c r="S8">
        <v>27645.8448130215</v>
      </c>
      <c r="T8">
        <v>24117.003866829102</v>
      </c>
      <c r="U8">
        <v>21098.041890545901</v>
      </c>
      <c r="V8">
        <v>16720.242455131702</v>
      </c>
      <c r="W8">
        <v>14596.2660732405</v>
      </c>
      <c r="X8">
        <v>15183.634269419699</v>
      </c>
      <c r="Y8">
        <v>16704.738692476902</v>
      </c>
      <c r="Z8">
        <v>19274.103879143</v>
      </c>
      <c r="AA8">
        <v>17577.333501536701</v>
      </c>
      <c r="AB8">
        <v>17914.9311192403</v>
      </c>
      <c r="AC8">
        <v>17418.9783176415</v>
      </c>
      <c r="AD8">
        <v>16131.5330324877</v>
      </c>
      <c r="AE8">
        <v>18511.6119573623</v>
      </c>
    </row>
    <row r="9" spans="1:32" x14ac:dyDescent="0.3">
      <c r="A9" t="s">
        <v>95</v>
      </c>
      <c r="B9" t="s">
        <v>214</v>
      </c>
      <c r="C9" t="s">
        <v>200</v>
      </c>
      <c r="D9" t="s">
        <v>215</v>
      </c>
      <c r="E9" t="s">
        <v>201</v>
      </c>
      <c r="F9">
        <v>294234.40585862502</v>
      </c>
      <c r="G9">
        <v>388582.11321737501</v>
      </c>
      <c r="H9">
        <v>443031.92468131601</v>
      </c>
      <c r="I9">
        <v>470556.169937559</v>
      </c>
      <c r="J9">
        <v>469303.09471951303</v>
      </c>
      <c r="K9">
        <v>431604.81722031703</v>
      </c>
      <c r="L9">
        <v>393565.38460731402</v>
      </c>
      <c r="M9">
        <v>334949.12201746798</v>
      </c>
      <c r="N9">
        <v>271753.13440298301</v>
      </c>
      <c r="O9">
        <v>220015.76646772199</v>
      </c>
      <c r="P9">
        <v>207223.439279135</v>
      </c>
      <c r="Q9">
        <v>180501.612243098</v>
      </c>
      <c r="R9">
        <v>192868.58930741801</v>
      </c>
      <c r="S9">
        <v>200426.606954166</v>
      </c>
      <c r="T9">
        <v>162770.72438726501</v>
      </c>
      <c r="U9">
        <v>152898.21607674001</v>
      </c>
      <c r="V9">
        <v>148723.24136844999</v>
      </c>
      <c r="W9">
        <v>129380.496781163</v>
      </c>
      <c r="X9">
        <v>121657.17217581</v>
      </c>
      <c r="Y9">
        <v>121861.84570444599</v>
      </c>
      <c r="Z9">
        <v>119776.870287584</v>
      </c>
      <c r="AA9">
        <v>104125.745797528</v>
      </c>
      <c r="AB9">
        <v>99506.167097277503</v>
      </c>
      <c r="AC9">
        <v>106086.92882507799</v>
      </c>
      <c r="AD9">
        <v>121992.96312726699</v>
      </c>
      <c r="AE9">
        <v>134508.29986418301</v>
      </c>
    </row>
    <row r="10" spans="1:32" x14ac:dyDescent="0.3">
      <c r="A10" t="s">
        <v>95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95</v>
      </c>
      <c r="B11" t="s">
        <v>218</v>
      </c>
      <c r="C11" t="s">
        <v>200</v>
      </c>
      <c r="D11" t="s">
        <v>219</v>
      </c>
      <c r="E11" t="s">
        <v>201</v>
      </c>
      <c r="F11">
        <v>118112.56990548399</v>
      </c>
      <c r="G11">
        <v>159611.53269468501</v>
      </c>
      <c r="H11">
        <v>197982.670923586</v>
      </c>
      <c r="I11">
        <v>210160.81038439699</v>
      </c>
      <c r="J11">
        <v>227113.63467401001</v>
      </c>
      <c r="K11">
        <v>226319.50392743599</v>
      </c>
      <c r="L11">
        <v>220901.07789557599</v>
      </c>
      <c r="M11">
        <v>200170.20265028501</v>
      </c>
      <c r="N11">
        <v>174406.23835449899</v>
      </c>
      <c r="O11">
        <v>149471.13497266499</v>
      </c>
      <c r="P11">
        <v>138554.63068105301</v>
      </c>
      <c r="Q11">
        <v>127217.71780457901</v>
      </c>
      <c r="R11">
        <v>127771.42659093899</v>
      </c>
      <c r="S11">
        <v>121640.23555377001</v>
      </c>
      <c r="T11">
        <v>105782.286202292</v>
      </c>
      <c r="U11">
        <v>99453.436415748205</v>
      </c>
      <c r="V11">
        <v>100714.78774363799</v>
      </c>
      <c r="W11">
        <v>117295.909207473</v>
      </c>
      <c r="X11">
        <v>137240.54399808901</v>
      </c>
      <c r="Y11">
        <v>153869.07625432301</v>
      </c>
      <c r="Z11">
        <v>155025.873556771</v>
      </c>
      <c r="AA11">
        <v>154171.92665200701</v>
      </c>
      <c r="AB11">
        <v>153741.261076378</v>
      </c>
      <c r="AC11">
        <v>153688.9430115</v>
      </c>
      <c r="AD11">
        <v>152754.95648128801</v>
      </c>
      <c r="AE11">
        <v>166705.913835185</v>
      </c>
    </row>
    <row r="12" spans="1:32" x14ac:dyDescent="0.3">
      <c r="A12" t="s">
        <v>95</v>
      </c>
      <c r="B12" t="s">
        <v>220</v>
      </c>
      <c r="C12" t="s">
        <v>200</v>
      </c>
      <c r="D12" t="s">
        <v>221</v>
      </c>
      <c r="E12" t="s">
        <v>201</v>
      </c>
      <c r="F12">
        <v>154901.19721904001</v>
      </c>
      <c r="G12">
        <v>204710.36115826</v>
      </c>
      <c r="H12">
        <v>243795.00397782499</v>
      </c>
      <c r="I12">
        <v>264617.54647103703</v>
      </c>
      <c r="J12">
        <v>267929.84090132499</v>
      </c>
      <c r="K12">
        <v>274583.44095265301</v>
      </c>
      <c r="L12">
        <v>270884.20574404398</v>
      </c>
      <c r="M12">
        <v>226930.10828087799</v>
      </c>
      <c r="N12">
        <v>195918.739000784</v>
      </c>
      <c r="O12">
        <v>173844.58834350001</v>
      </c>
      <c r="P12">
        <v>166097.60612786701</v>
      </c>
      <c r="Q12">
        <v>157059.27146857599</v>
      </c>
      <c r="R12">
        <v>170824.69690020301</v>
      </c>
      <c r="S12">
        <v>162765.15517005301</v>
      </c>
      <c r="T12">
        <v>137161.68945822399</v>
      </c>
      <c r="U12">
        <v>128431.075057637</v>
      </c>
      <c r="V12">
        <v>117796.227643426</v>
      </c>
      <c r="W12">
        <v>102056.099606877</v>
      </c>
      <c r="X12">
        <v>100587.53193616599</v>
      </c>
      <c r="Y12">
        <v>103554.321839853</v>
      </c>
      <c r="Z12">
        <v>104430.490046292</v>
      </c>
      <c r="AA12">
        <v>92536.177772673604</v>
      </c>
      <c r="AB12">
        <v>90147.927620267699</v>
      </c>
      <c r="AC12">
        <v>94698.543462106201</v>
      </c>
      <c r="AD12">
        <v>96561.067354717306</v>
      </c>
      <c r="AE12">
        <v>105593.807989758</v>
      </c>
    </row>
    <row r="13" spans="1:32" x14ac:dyDescent="0.3">
      <c r="A13" t="s">
        <v>95</v>
      </c>
      <c r="B13" t="s">
        <v>222</v>
      </c>
      <c r="C13" t="s">
        <v>200</v>
      </c>
      <c r="D13" t="s">
        <v>223</v>
      </c>
      <c r="E13" t="s">
        <v>201</v>
      </c>
      <c r="F13">
        <v>453475.79562427499</v>
      </c>
      <c r="G13">
        <v>509352.16522730701</v>
      </c>
      <c r="H13">
        <v>527867.89018109196</v>
      </c>
      <c r="I13">
        <v>504992.923801789</v>
      </c>
      <c r="J13">
        <v>505089.06334393902</v>
      </c>
      <c r="K13">
        <v>503922.053852821</v>
      </c>
      <c r="L13">
        <v>484292.77893904003</v>
      </c>
      <c r="M13">
        <v>402621.47261739802</v>
      </c>
      <c r="N13">
        <v>300387.00659488299</v>
      </c>
      <c r="O13">
        <v>244760.036092414</v>
      </c>
      <c r="P13">
        <v>223549.74282125101</v>
      </c>
      <c r="Q13">
        <v>202818.26088127799</v>
      </c>
      <c r="R13">
        <v>234424.83078592</v>
      </c>
      <c r="S13">
        <v>242504.585084964</v>
      </c>
      <c r="T13">
        <v>204115.722249924</v>
      </c>
      <c r="U13">
        <v>189378.70770818699</v>
      </c>
      <c r="V13">
        <v>177826.763935405</v>
      </c>
      <c r="W13">
        <v>158136.33527222299</v>
      </c>
      <c r="X13">
        <v>146050.42841912599</v>
      </c>
      <c r="Y13">
        <v>153034.20559657499</v>
      </c>
      <c r="Z13">
        <v>156056.512148437</v>
      </c>
      <c r="AA13">
        <v>139842.91675259001</v>
      </c>
      <c r="AB13">
        <v>146876.32774666999</v>
      </c>
      <c r="AC13">
        <v>147671.88952947201</v>
      </c>
      <c r="AD13">
        <v>151631.41079168601</v>
      </c>
      <c r="AE13">
        <v>163764.91142818099</v>
      </c>
    </row>
    <row r="14" spans="1:32" x14ac:dyDescent="0.3">
      <c r="A14" t="s">
        <v>95</v>
      </c>
      <c r="B14" t="s">
        <v>224</v>
      </c>
      <c r="C14" t="s">
        <v>200</v>
      </c>
      <c r="D14" t="s">
        <v>225</v>
      </c>
      <c r="E14" t="s">
        <v>201</v>
      </c>
      <c r="F14">
        <v>942901.55592954298</v>
      </c>
      <c r="G14">
        <v>1136550.83923074</v>
      </c>
      <c r="H14">
        <v>1223747.8878337599</v>
      </c>
      <c r="I14">
        <v>1292702.57142282</v>
      </c>
      <c r="J14">
        <v>1314204.42211182</v>
      </c>
      <c r="K14">
        <v>1322682.16777009</v>
      </c>
      <c r="L14">
        <v>1228061.22269779</v>
      </c>
      <c r="M14">
        <v>927888.72719929297</v>
      </c>
      <c r="N14">
        <v>664632.83524269401</v>
      </c>
      <c r="O14">
        <v>530247.15833215404</v>
      </c>
      <c r="P14">
        <v>464339.51332691801</v>
      </c>
      <c r="Q14">
        <v>400483.34847436199</v>
      </c>
      <c r="R14">
        <v>405520.211567791</v>
      </c>
      <c r="S14">
        <v>400312.18920186802</v>
      </c>
      <c r="T14">
        <v>317088.13471706503</v>
      </c>
      <c r="U14">
        <v>293208.81118145399</v>
      </c>
      <c r="V14">
        <v>277074.62876777898</v>
      </c>
      <c r="W14">
        <v>255220.26115966399</v>
      </c>
      <c r="X14">
        <v>238286.327401972</v>
      </c>
      <c r="Y14">
        <v>246055.356637688</v>
      </c>
      <c r="Z14">
        <v>261019.89733773001</v>
      </c>
      <c r="AA14">
        <v>233228.73206274901</v>
      </c>
      <c r="AB14">
        <v>222025.359475234</v>
      </c>
      <c r="AC14">
        <v>235907.261356173</v>
      </c>
      <c r="AD14">
        <v>238368.226093056</v>
      </c>
      <c r="AE14">
        <v>254687.660144022</v>
      </c>
    </row>
    <row r="15" spans="1:32" x14ac:dyDescent="0.3">
      <c r="A15" t="s">
        <v>95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95</v>
      </c>
      <c r="B16" t="s">
        <v>228</v>
      </c>
      <c r="C16" t="s">
        <v>200</v>
      </c>
      <c r="D16" t="s">
        <v>229</v>
      </c>
      <c r="E16" t="s">
        <v>201</v>
      </c>
      <c r="F16">
        <v>654316.66399201995</v>
      </c>
      <c r="G16">
        <v>791467.48449235305</v>
      </c>
      <c r="H16">
        <v>876266.650872792</v>
      </c>
      <c r="I16">
        <v>881359.05241827795</v>
      </c>
      <c r="J16">
        <v>893984.02521668898</v>
      </c>
      <c r="K16">
        <v>885631.46884427802</v>
      </c>
      <c r="L16">
        <v>803852.83414375095</v>
      </c>
      <c r="M16">
        <v>639751.88226353703</v>
      </c>
      <c r="N16">
        <v>507630.33452998003</v>
      </c>
      <c r="O16">
        <v>426736.653727528</v>
      </c>
      <c r="P16">
        <v>400902.16620993498</v>
      </c>
      <c r="Q16">
        <v>352723.63541134697</v>
      </c>
      <c r="R16">
        <v>368073.79439511598</v>
      </c>
      <c r="S16">
        <v>355208.66639413498</v>
      </c>
      <c r="T16">
        <v>277434.71530868398</v>
      </c>
      <c r="U16">
        <v>258291.88447607501</v>
      </c>
      <c r="V16">
        <v>263011.81387341197</v>
      </c>
      <c r="W16">
        <v>261708.014702988</v>
      </c>
      <c r="X16">
        <v>267383.19500257203</v>
      </c>
      <c r="Y16">
        <v>285279.60265257099</v>
      </c>
      <c r="Z16">
        <v>282713.15443412698</v>
      </c>
      <c r="AA16">
        <v>269758.44961895002</v>
      </c>
      <c r="AB16">
        <v>275815.72327170603</v>
      </c>
      <c r="AC16">
        <v>282157.96807613003</v>
      </c>
      <c r="AD16">
        <v>271129.84994716098</v>
      </c>
      <c r="AE16">
        <v>269392.24448576401</v>
      </c>
    </row>
    <row r="17" spans="1:31" x14ac:dyDescent="0.3">
      <c r="A17" t="s">
        <v>95</v>
      </c>
      <c r="B17" t="s">
        <v>230</v>
      </c>
      <c r="C17" t="s">
        <v>200</v>
      </c>
      <c r="D17" t="s">
        <v>231</v>
      </c>
      <c r="E17" t="s">
        <v>201</v>
      </c>
      <c r="F17">
        <v>229998.752727938</v>
      </c>
      <c r="G17">
        <v>285644.48687847902</v>
      </c>
      <c r="H17">
        <v>314902.97269013</v>
      </c>
      <c r="I17">
        <v>335486.97597862</v>
      </c>
      <c r="J17">
        <v>338811.45984714403</v>
      </c>
      <c r="K17">
        <v>334723.57281796902</v>
      </c>
      <c r="L17">
        <v>311090.98428511299</v>
      </c>
      <c r="M17">
        <v>263520.44018311001</v>
      </c>
      <c r="N17">
        <v>213346.32540355</v>
      </c>
      <c r="O17">
        <v>193373.21284990499</v>
      </c>
      <c r="P17">
        <v>196738.88573468901</v>
      </c>
      <c r="Q17">
        <v>173664.923051255</v>
      </c>
      <c r="R17">
        <v>200332.72293203999</v>
      </c>
      <c r="S17">
        <v>210070.90104699999</v>
      </c>
      <c r="T17">
        <v>171557.58273259699</v>
      </c>
      <c r="U17">
        <v>145097.63997424499</v>
      </c>
      <c r="V17">
        <v>133853.88110476901</v>
      </c>
      <c r="W17">
        <v>120466.592386583</v>
      </c>
      <c r="X17">
        <v>113217.92628448299</v>
      </c>
      <c r="Y17">
        <v>111468.801854341</v>
      </c>
      <c r="Z17">
        <v>119393.152462832</v>
      </c>
      <c r="AA17">
        <v>106995.07817839</v>
      </c>
      <c r="AB17">
        <v>96365.7238651238</v>
      </c>
      <c r="AC17">
        <v>97970.328849224505</v>
      </c>
      <c r="AD17">
        <v>97788.213510114205</v>
      </c>
      <c r="AE17">
        <v>95855.442496812393</v>
      </c>
    </row>
    <row r="18" spans="1:31" x14ac:dyDescent="0.3">
      <c r="A18" t="s">
        <v>95</v>
      </c>
      <c r="B18" t="s">
        <v>232</v>
      </c>
      <c r="C18" t="s">
        <v>200</v>
      </c>
      <c r="D18" t="s">
        <v>233</v>
      </c>
      <c r="E18" t="s">
        <v>201</v>
      </c>
      <c r="F18">
        <v>301233.59670105501</v>
      </c>
      <c r="G18">
        <v>388330.26002316299</v>
      </c>
      <c r="H18">
        <v>469200.271352101</v>
      </c>
      <c r="I18">
        <v>527180.99207479204</v>
      </c>
      <c r="J18">
        <v>554630.05215407501</v>
      </c>
      <c r="K18">
        <v>534182.21702797501</v>
      </c>
      <c r="L18">
        <v>511237.44598199299</v>
      </c>
      <c r="M18">
        <v>437790.54016655002</v>
      </c>
      <c r="N18">
        <v>376402.98182602302</v>
      </c>
      <c r="O18">
        <v>314025.006684469</v>
      </c>
      <c r="P18">
        <v>312377.83088917501</v>
      </c>
      <c r="Q18">
        <v>282280.71877244097</v>
      </c>
      <c r="R18">
        <v>311118.78649240598</v>
      </c>
      <c r="S18">
        <v>306028.56331844802</v>
      </c>
      <c r="T18">
        <v>241728.48284143701</v>
      </c>
      <c r="U18">
        <v>202746.722834001</v>
      </c>
      <c r="V18">
        <v>186816.075532271</v>
      </c>
      <c r="W18">
        <v>174242.06828388901</v>
      </c>
      <c r="X18">
        <v>184258.69497482301</v>
      </c>
      <c r="Y18">
        <v>200299.42470316001</v>
      </c>
      <c r="Z18">
        <v>224970.54531660301</v>
      </c>
      <c r="AA18">
        <v>223678.496179348</v>
      </c>
      <c r="AB18">
        <v>227445.21632372501</v>
      </c>
      <c r="AC18">
        <v>235097.35626057399</v>
      </c>
      <c r="AD18">
        <v>236640.30454008299</v>
      </c>
      <c r="AE18">
        <v>250937.23554208799</v>
      </c>
    </row>
    <row r="19" spans="1:31" x14ac:dyDescent="0.3">
      <c r="A19" t="s">
        <v>95</v>
      </c>
      <c r="B19" t="s">
        <v>234</v>
      </c>
      <c r="C19" t="s">
        <v>200</v>
      </c>
      <c r="D19" t="s">
        <v>235</v>
      </c>
      <c r="E19" t="s">
        <v>201</v>
      </c>
      <c r="F19">
        <v>211534.827931943</v>
      </c>
      <c r="G19">
        <v>230514.667042738</v>
      </c>
      <c r="H19">
        <v>239281.663654795</v>
      </c>
      <c r="I19">
        <v>247676.084935058</v>
      </c>
      <c r="J19">
        <v>244042.58535930401</v>
      </c>
      <c r="K19">
        <v>220061.973251013</v>
      </c>
      <c r="L19">
        <v>214253.68712196001</v>
      </c>
      <c r="M19">
        <v>177052.25675029401</v>
      </c>
      <c r="N19">
        <v>158916.546507864</v>
      </c>
      <c r="O19">
        <v>137360.16235835201</v>
      </c>
      <c r="P19">
        <v>143014.27389766299</v>
      </c>
      <c r="Q19">
        <v>138894.56321427901</v>
      </c>
      <c r="R19">
        <v>153456.57878531</v>
      </c>
      <c r="S19">
        <v>140033.84062686801</v>
      </c>
      <c r="T19">
        <v>118173.617072904</v>
      </c>
      <c r="U19">
        <v>119234.85175036</v>
      </c>
      <c r="V19">
        <v>116647.022008869</v>
      </c>
      <c r="W19">
        <v>100648.923945986</v>
      </c>
      <c r="X19">
        <v>99434.043929623804</v>
      </c>
      <c r="Y19">
        <v>98196.211071737198</v>
      </c>
      <c r="Z19">
        <v>104937.618472715</v>
      </c>
      <c r="AA19">
        <v>93463.7296674768</v>
      </c>
      <c r="AB19">
        <v>83199.598845603003</v>
      </c>
      <c r="AC19">
        <v>77616.813648983807</v>
      </c>
      <c r="AD19">
        <v>76383.590038732305</v>
      </c>
      <c r="AE19">
        <v>81541.437071984299</v>
      </c>
    </row>
    <row r="20" spans="1:31" x14ac:dyDescent="0.3">
      <c r="A20" t="s">
        <v>95</v>
      </c>
      <c r="B20" t="s">
        <v>236</v>
      </c>
      <c r="C20" t="s">
        <v>200</v>
      </c>
      <c r="D20" t="s">
        <v>237</v>
      </c>
      <c r="E20" t="s">
        <v>201</v>
      </c>
      <c r="F20">
        <v>266020.77780165803</v>
      </c>
      <c r="G20">
        <v>358915.03238503699</v>
      </c>
      <c r="H20">
        <v>391897.19882701302</v>
      </c>
      <c r="I20">
        <v>406268.76063112001</v>
      </c>
      <c r="J20">
        <v>403128.71593225998</v>
      </c>
      <c r="K20">
        <v>337874.433934748</v>
      </c>
      <c r="L20">
        <v>268133.12161957403</v>
      </c>
      <c r="M20">
        <v>195824.027656694</v>
      </c>
      <c r="N20">
        <v>134419.82902876</v>
      </c>
      <c r="O20">
        <v>89606.969610365893</v>
      </c>
      <c r="P20">
        <v>66801.333562833504</v>
      </c>
      <c r="Q20">
        <v>48078.885449097099</v>
      </c>
      <c r="R20">
        <v>38637.539589859298</v>
      </c>
      <c r="S20">
        <v>32308.44151832</v>
      </c>
      <c r="T20">
        <v>26083.684966764202</v>
      </c>
      <c r="U20">
        <v>23577.171825565099</v>
      </c>
      <c r="V20">
        <v>21921.809492823901</v>
      </c>
      <c r="W20">
        <v>18784.290673404801</v>
      </c>
      <c r="X20">
        <v>19133.186301367299</v>
      </c>
      <c r="Y20">
        <v>20087.138287763399</v>
      </c>
      <c r="Z20">
        <v>22386.8255235176</v>
      </c>
      <c r="AA20">
        <v>21663.224907148899</v>
      </c>
      <c r="AB20">
        <v>23325.674442120599</v>
      </c>
      <c r="AC20">
        <v>26261.8103591363</v>
      </c>
      <c r="AD20">
        <v>25894.8284732746</v>
      </c>
      <c r="AE20">
        <v>29965.944338824102</v>
      </c>
    </row>
    <row r="21" spans="1:31" x14ac:dyDescent="0.3">
      <c r="A21" t="s">
        <v>95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95</v>
      </c>
      <c r="B22" t="s">
        <v>240</v>
      </c>
      <c r="C22" t="s">
        <v>200</v>
      </c>
      <c r="D22" t="s">
        <v>241</v>
      </c>
      <c r="E22" t="s">
        <v>201</v>
      </c>
      <c r="F22">
        <v>48420.051969708198</v>
      </c>
      <c r="G22">
        <v>31143.321651112699</v>
      </c>
      <c r="H22">
        <v>21334.3431244192</v>
      </c>
      <c r="I22">
        <v>15075.790192750799</v>
      </c>
      <c r="J22">
        <v>11248.334996720299</v>
      </c>
      <c r="K22">
        <v>7945.9803035468904</v>
      </c>
      <c r="L22">
        <v>5865.55462049167</v>
      </c>
      <c r="M22">
        <v>4449.70070922577</v>
      </c>
      <c r="N22">
        <v>3164.9176489235901</v>
      </c>
      <c r="O22">
        <v>2205.3951830432002</v>
      </c>
      <c r="P22">
        <v>1857.8948963472101</v>
      </c>
      <c r="Q22">
        <v>1436.2867033343</v>
      </c>
      <c r="R22">
        <v>1291.08384786896</v>
      </c>
      <c r="S22">
        <v>1275.0843278491</v>
      </c>
      <c r="T22">
        <v>1337.3290563917799</v>
      </c>
      <c r="U22">
        <v>1607.4890715715701</v>
      </c>
      <c r="V22">
        <v>2084.1137325537702</v>
      </c>
      <c r="W22">
        <v>2075.63993598864</v>
      </c>
      <c r="X22">
        <v>2629.2165524123898</v>
      </c>
      <c r="Y22">
        <v>3150.8141593078199</v>
      </c>
      <c r="Z22">
        <v>3765.29451341507</v>
      </c>
      <c r="AA22">
        <v>3880.1093486591299</v>
      </c>
      <c r="AB22">
        <v>4305.5036151910299</v>
      </c>
      <c r="AC22">
        <v>4987.2640020881299</v>
      </c>
      <c r="AD22">
        <v>5486.3138510123799</v>
      </c>
      <c r="AE22">
        <v>7445.5816022786103</v>
      </c>
    </row>
    <row r="23" spans="1:31" x14ac:dyDescent="0.3">
      <c r="A23" t="s">
        <v>95</v>
      </c>
      <c r="B23" t="s">
        <v>242</v>
      </c>
      <c r="C23" t="s">
        <v>200</v>
      </c>
      <c r="D23" t="s">
        <v>243</v>
      </c>
      <c r="E23" t="s">
        <v>201</v>
      </c>
      <c r="F23">
        <v>785682.89435836405</v>
      </c>
      <c r="G23">
        <v>1005762.76262959</v>
      </c>
      <c r="H23">
        <v>1089420.21493557</v>
      </c>
      <c r="I23">
        <v>1058879.93163537</v>
      </c>
      <c r="J23">
        <v>1067724.8361952701</v>
      </c>
      <c r="K23">
        <v>1009467.27185407</v>
      </c>
      <c r="L23">
        <v>877336.30185775796</v>
      </c>
      <c r="M23">
        <v>681166.440455882</v>
      </c>
      <c r="N23">
        <v>469325.30800881801</v>
      </c>
      <c r="O23">
        <v>341931.19175193802</v>
      </c>
      <c r="P23">
        <v>258934.944963521</v>
      </c>
      <c r="Q23">
        <v>204139.533366647</v>
      </c>
      <c r="R23">
        <v>207060.57699025099</v>
      </c>
      <c r="S23">
        <v>168038.344813106</v>
      </c>
      <c r="T23">
        <v>137195.46153321699</v>
      </c>
      <c r="U23">
        <v>131068.122409402</v>
      </c>
      <c r="V23">
        <v>120291.540743718</v>
      </c>
      <c r="W23">
        <v>96874.556469101197</v>
      </c>
      <c r="X23">
        <v>97436.803095768395</v>
      </c>
      <c r="Y23">
        <v>106126.018546341</v>
      </c>
      <c r="Z23">
        <v>110226.580934898</v>
      </c>
      <c r="AA23">
        <v>94034.514198210905</v>
      </c>
      <c r="AB23">
        <v>99616.399851640599</v>
      </c>
      <c r="AC23">
        <v>99439.464711397799</v>
      </c>
      <c r="AD23">
        <v>101678.665681172</v>
      </c>
      <c r="AE23">
        <v>126341.449402668</v>
      </c>
    </row>
    <row r="24" spans="1:31" x14ac:dyDescent="0.3">
      <c r="A24" t="s">
        <v>95</v>
      </c>
      <c r="B24" t="s">
        <v>244</v>
      </c>
      <c r="C24" t="s">
        <v>200</v>
      </c>
      <c r="D24" t="s">
        <v>245</v>
      </c>
      <c r="E24" t="s">
        <v>201</v>
      </c>
      <c r="F24">
        <v>3082571.7821714999</v>
      </c>
      <c r="G24">
        <v>3412355.3278945</v>
      </c>
      <c r="H24">
        <v>3592608.0717617199</v>
      </c>
      <c r="I24">
        <v>3390027.0297495602</v>
      </c>
      <c r="J24">
        <v>3344210.9627758102</v>
      </c>
      <c r="K24">
        <v>3167869.1114522698</v>
      </c>
      <c r="L24">
        <v>2769080.97605582</v>
      </c>
      <c r="M24">
        <v>2289886.3288205802</v>
      </c>
      <c r="N24">
        <v>1730880.50648201</v>
      </c>
      <c r="O24">
        <v>1480023.7982282599</v>
      </c>
      <c r="P24">
        <v>1364161.53934981</v>
      </c>
      <c r="Q24">
        <v>1244898.95112532</v>
      </c>
      <c r="R24">
        <v>1264498.98178239</v>
      </c>
      <c r="S24">
        <v>1140022.4938073</v>
      </c>
      <c r="T24">
        <v>982084.86281443899</v>
      </c>
      <c r="U24">
        <v>896921.494254775</v>
      </c>
      <c r="V24">
        <v>832583.24775539397</v>
      </c>
      <c r="W24">
        <v>715993.08951236401</v>
      </c>
      <c r="X24">
        <v>706055.40568531305</v>
      </c>
      <c r="Y24">
        <v>770272.61677031498</v>
      </c>
      <c r="Z24">
        <v>823082.82242663705</v>
      </c>
      <c r="AA24">
        <v>718734.84061682201</v>
      </c>
      <c r="AB24">
        <v>700614.46397460101</v>
      </c>
      <c r="AC24">
        <v>667022.77096022398</v>
      </c>
      <c r="AD24">
        <v>670759.91158029402</v>
      </c>
      <c r="AE24">
        <v>732966.78306201706</v>
      </c>
    </row>
    <row r="25" spans="1:31" x14ac:dyDescent="0.3">
      <c r="A25" t="s">
        <v>95</v>
      </c>
      <c r="B25" t="s">
        <v>246</v>
      </c>
      <c r="C25" t="s">
        <v>200</v>
      </c>
      <c r="D25" t="s">
        <v>247</v>
      </c>
      <c r="E25" t="s">
        <v>201</v>
      </c>
      <c r="F25">
        <v>37010.917143373998</v>
      </c>
      <c r="G25">
        <v>74612.675998448598</v>
      </c>
      <c r="H25">
        <v>102046.153145788</v>
      </c>
      <c r="I25">
        <v>87181.039901613898</v>
      </c>
      <c r="J25">
        <v>103684.267516915</v>
      </c>
      <c r="K25">
        <v>122479.71737663</v>
      </c>
      <c r="L25">
        <v>125708.899019387</v>
      </c>
      <c r="M25">
        <v>98917.614112383802</v>
      </c>
      <c r="N25">
        <v>81531.205838164096</v>
      </c>
      <c r="O25">
        <v>73485.715875203794</v>
      </c>
      <c r="P25">
        <v>66911.781471268798</v>
      </c>
      <c r="Q25">
        <v>61983.191457553898</v>
      </c>
      <c r="R25">
        <v>57044.3869147722</v>
      </c>
      <c r="S25">
        <v>66281.528826493799</v>
      </c>
      <c r="T25">
        <v>60831.1567617295</v>
      </c>
      <c r="U25">
        <v>48248.579084200603</v>
      </c>
      <c r="V25">
        <v>39967.1309421353</v>
      </c>
      <c r="W25">
        <v>29829.692855444198</v>
      </c>
      <c r="X25">
        <v>27481.304005792801</v>
      </c>
      <c r="Y25">
        <v>32911.521147340201</v>
      </c>
      <c r="Z25">
        <v>34159.0468762499</v>
      </c>
      <c r="AA25">
        <v>28297.002567755299</v>
      </c>
      <c r="AB25">
        <v>27460.865569624199</v>
      </c>
      <c r="AC25">
        <v>25916.679261034598</v>
      </c>
      <c r="AD25">
        <v>38172.700501705403</v>
      </c>
      <c r="AE25">
        <v>37119.702873842798</v>
      </c>
    </row>
    <row r="26" spans="1:31" x14ac:dyDescent="0.3">
      <c r="A26" t="s">
        <v>95</v>
      </c>
      <c r="B26" t="s">
        <v>248</v>
      </c>
      <c r="C26" t="s">
        <v>200</v>
      </c>
      <c r="D26" t="s">
        <v>249</v>
      </c>
      <c r="E26" t="s">
        <v>201</v>
      </c>
      <c r="F26">
        <v>1149531.2339522201</v>
      </c>
      <c r="G26">
        <v>1295752.33711301</v>
      </c>
      <c r="H26">
        <v>1462023.4201292701</v>
      </c>
      <c r="I26">
        <v>1378298.5247295999</v>
      </c>
      <c r="J26">
        <v>1347438.0452105501</v>
      </c>
      <c r="K26">
        <v>1216519.22978424</v>
      </c>
      <c r="L26">
        <v>1018888.5694234</v>
      </c>
      <c r="M26">
        <v>829988.00553545996</v>
      </c>
      <c r="N26">
        <v>600740.07206312602</v>
      </c>
      <c r="O26">
        <v>475370.32216385298</v>
      </c>
      <c r="P26">
        <v>414951.43904158298</v>
      </c>
      <c r="Q26">
        <v>372387.18998588301</v>
      </c>
      <c r="R26">
        <v>387252.64632032003</v>
      </c>
      <c r="S26">
        <v>355352.59574453899</v>
      </c>
      <c r="T26">
        <v>311585.83707347501</v>
      </c>
      <c r="U26">
        <v>283761.39540540101</v>
      </c>
      <c r="V26">
        <v>260222.82697781399</v>
      </c>
      <c r="W26">
        <v>220884.77986298999</v>
      </c>
      <c r="X26">
        <v>212355.127167261</v>
      </c>
      <c r="Y26">
        <v>224846.291547584</v>
      </c>
      <c r="Z26">
        <v>237109.723334863</v>
      </c>
      <c r="AA26">
        <v>202654.450398071</v>
      </c>
      <c r="AB26">
        <v>197240.67895925001</v>
      </c>
      <c r="AC26">
        <v>182263.74990902201</v>
      </c>
      <c r="AD26">
        <v>171318.99207231199</v>
      </c>
      <c r="AE26">
        <v>187328.851749981</v>
      </c>
    </row>
    <row r="27" spans="1:31" x14ac:dyDescent="0.3">
      <c r="A27" t="s">
        <v>95</v>
      </c>
      <c r="B27" t="s">
        <v>250</v>
      </c>
      <c r="C27" t="s">
        <v>200</v>
      </c>
      <c r="D27" t="s">
        <v>251</v>
      </c>
      <c r="E27" t="s">
        <v>201</v>
      </c>
      <c r="F27">
        <v>1896029.6310759</v>
      </c>
      <c r="G27">
        <v>2041990.31478304</v>
      </c>
      <c r="H27">
        <v>2028538.49848667</v>
      </c>
      <c r="I27">
        <v>1924547.46511834</v>
      </c>
      <c r="J27">
        <v>1893088.65004834</v>
      </c>
      <c r="K27">
        <v>1828870.16429141</v>
      </c>
      <c r="L27">
        <v>1624483.50761303</v>
      </c>
      <c r="M27">
        <v>1360980.7091727401</v>
      </c>
      <c r="N27">
        <v>1048609.22858072</v>
      </c>
      <c r="O27">
        <v>931167.76018920203</v>
      </c>
      <c r="P27">
        <v>882298.31883695605</v>
      </c>
      <c r="Q27">
        <v>810528.569681881</v>
      </c>
      <c r="R27">
        <v>820201.94854729297</v>
      </c>
      <c r="S27">
        <v>718388.36923627101</v>
      </c>
      <c r="T27">
        <v>609667.86897923495</v>
      </c>
      <c r="U27">
        <v>564911.51976517402</v>
      </c>
      <c r="V27">
        <v>532393.289835445</v>
      </c>
      <c r="W27">
        <v>465278.61679392902</v>
      </c>
      <c r="X27">
        <v>466218.97451226</v>
      </c>
      <c r="Y27">
        <v>512514.80407539097</v>
      </c>
      <c r="Z27">
        <v>551814.05221552495</v>
      </c>
      <c r="AA27">
        <v>487783.38765099499</v>
      </c>
      <c r="AB27">
        <v>475912.91944572597</v>
      </c>
      <c r="AC27">
        <v>458842.34179016697</v>
      </c>
      <c r="AD27">
        <v>461268.21900627698</v>
      </c>
      <c r="AE27">
        <v>508518.22843819298</v>
      </c>
    </row>
    <row r="28" spans="1:31" x14ac:dyDescent="0.3">
      <c r="A28" t="s">
        <v>95</v>
      </c>
      <c r="B28" t="s">
        <v>252</v>
      </c>
      <c r="C28" t="s">
        <v>200</v>
      </c>
      <c r="D28" t="s">
        <v>253</v>
      </c>
      <c r="E28" t="s">
        <v>201</v>
      </c>
      <c r="F28">
        <v>408744.76078042301</v>
      </c>
      <c r="G28">
        <v>433561.41212475899</v>
      </c>
      <c r="H28">
        <v>479508.51279474201</v>
      </c>
      <c r="I28">
        <v>453304.89615926298</v>
      </c>
      <c r="J28">
        <v>430538.88755986199</v>
      </c>
      <c r="K28">
        <v>378733.41961150803</v>
      </c>
      <c r="L28">
        <v>307994.81792910502</v>
      </c>
      <c r="M28">
        <v>229135.67832058799</v>
      </c>
      <c r="N28">
        <v>177384.81716302701</v>
      </c>
      <c r="O28">
        <v>148291.74331163999</v>
      </c>
      <c r="P28">
        <v>126155.670286849</v>
      </c>
      <c r="Q28">
        <v>107554.02439580399</v>
      </c>
      <c r="R28">
        <v>109775.438183348</v>
      </c>
      <c r="S28">
        <v>130020.721420772</v>
      </c>
      <c r="T28">
        <v>145478.21984809</v>
      </c>
      <c r="U28">
        <v>145684.15818460801</v>
      </c>
      <c r="V28">
        <v>136142.53739350801</v>
      </c>
      <c r="W28">
        <v>123293.994272932</v>
      </c>
      <c r="X28">
        <v>119000.37189216699</v>
      </c>
      <c r="Y28">
        <v>130931.887844221</v>
      </c>
      <c r="Z28">
        <v>127609.49206927999</v>
      </c>
      <c r="AA28">
        <v>109040.096768052</v>
      </c>
      <c r="AB28">
        <v>109166.89629277</v>
      </c>
      <c r="AC28">
        <v>118343.776650488</v>
      </c>
      <c r="AD28">
        <v>119559.08183845</v>
      </c>
      <c r="AE28">
        <v>141554.83856853301</v>
      </c>
    </row>
    <row r="29" spans="1:31" x14ac:dyDescent="0.3">
      <c r="A29" t="s">
        <v>95</v>
      </c>
      <c r="B29" t="s">
        <v>254</v>
      </c>
      <c r="C29" t="s">
        <v>200</v>
      </c>
      <c r="D29" t="s">
        <v>255</v>
      </c>
      <c r="E29" t="s">
        <v>201</v>
      </c>
      <c r="F29">
        <v>158812.639373768</v>
      </c>
      <c r="G29">
        <v>175802.55305238001</v>
      </c>
      <c r="H29">
        <v>208733.79757290101</v>
      </c>
      <c r="I29">
        <v>198104.55572000999</v>
      </c>
      <c r="J29">
        <v>180109.28062837399</v>
      </c>
      <c r="K29">
        <v>166436.12015309199</v>
      </c>
      <c r="L29">
        <v>134586.190083655</v>
      </c>
      <c r="M29">
        <v>103057.821850575</v>
      </c>
      <c r="N29">
        <v>83142.163554754196</v>
      </c>
      <c r="O29">
        <v>72946.857556167495</v>
      </c>
      <c r="P29">
        <v>63658.239502208802</v>
      </c>
      <c r="Q29">
        <v>53966.979381734804</v>
      </c>
      <c r="R29">
        <v>49184.614383013803</v>
      </c>
      <c r="S29">
        <v>63642.184096323101</v>
      </c>
      <c r="T29">
        <v>72216.050386688294</v>
      </c>
      <c r="U29">
        <v>73601.077653907094</v>
      </c>
      <c r="V29">
        <v>70866.325227088906</v>
      </c>
      <c r="W29">
        <v>63684.2388732584</v>
      </c>
      <c r="X29">
        <v>63214.513363209902</v>
      </c>
      <c r="Y29">
        <v>70162.848657737501</v>
      </c>
      <c r="Z29">
        <v>68683.877464425706</v>
      </c>
      <c r="AA29">
        <v>59010.444216760603</v>
      </c>
      <c r="AB29">
        <v>58863.386914657</v>
      </c>
      <c r="AC29">
        <v>65819.5903703191</v>
      </c>
      <c r="AD29">
        <v>69099.296149096001</v>
      </c>
      <c r="AE29">
        <v>82726.351058250802</v>
      </c>
    </row>
    <row r="30" spans="1:31" x14ac:dyDescent="0.3">
      <c r="A30" t="s">
        <v>95</v>
      </c>
      <c r="B30" t="s">
        <v>256</v>
      </c>
      <c r="C30" t="s">
        <v>200</v>
      </c>
      <c r="D30" t="s">
        <v>257</v>
      </c>
      <c r="E30" t="s">
        <v>201</v>
      </c>
      <c r="F30">
        <v>9193.5883617014606</v>
      </c>
      <c r="G30">
        <v>7446.4950442678701</v>
      </c>
      <c r="H30">
        <v>5881.2690641668996</v>
      </c>
      <c r="I30">
        <v>5161.95926772027</v>
      </c>
      <c r="J30">
        <v>4420.5383263007598</v>
      </c>
      <c r="K30">
        <v>3569.7770815426902</v>
      </c>
      <c r="L30">
        <v>2990.0100407187701</v>
      </c>
      <c r="M30">
        <v>2503.2524080829298</v>
      </c>
      <c r="N30">
        <v>2228.8687438367701</v>
      </c>
      <c r="O30">
        <v>2072.3873577136501</v>
      </c>
      <c r="P30">
        <v>1567.3916087284499</v>
      </c>
      <c r="Q30">
        <v>1209.5739751574599</v>
      </c>
      <c r="R30">
        <v>941.65884931590699</v>
      </c>
      <c r="S30">
        <v>1105.94546756865</v>
      </c>
      <c r="T30">
        <v>1424.9753911405201</v>
      </c>
      <c r="U30">
        <v>1234.0478153309</v>
      </c>
      <c r="V30">
        <v>1134.4317796248199</v>
      </c>
      <c r="W30">
        <v>947.69592508388496</v>
      </c>
      <c r="X30">
        <v>903.02723467306998</v>
      </c>
      <c r="Y30">
        <v>914.64416457418201</v>
      </c>
      <c r="Z30">
        <v>893.49048741827005</v>
      </c>
      <c r="AA30">
        <v>848.49487472666897</v>
      </c>
      <c r="AB30">
        <v>983.93609957198805</v>
      </c>
      <c r="AC30">
        <v>1069.6340105828999</v>
      </c>
      <c r="AD30">
        <v>980.66999815086501</v>
      </c>
      <c r="AE30">
        <v>1016.21340563688</v>
      </c>
    </row>
    <row r="31" spans="1:31" x14ac:dyDescent="0.3">
      <c r="A31" t="s">
        <v>95</v>
      </c>
      <c r="B31" t="s">
        <v>258</v>
      </c>
      <c r="C31" t="s">
        <v>200</v>
      </c>
      <c r="D31" t="s">
        <v>259</v>
      </c>
      <c r="E31" t="s">
        <v>201</v>
      </c>
      <c r="F31">
        <v>15992.7629198994</v>
      </c>
      <c r="G31">
        <v>14941.575998778901</v>
      </c>
      <c r="H31">
        <v>18907.5032880406</v>
      </c>
      <c r="I31">
        <v>18205.259163648399</v>
      </c>
      <c r="J31">
        <v>15341.8513310689</v>
      </c>
      <c r="K31">
        <v>13823.444712128199</v>
      </c>
      <c r="L31">
        <v>11029.0376526285</v>
      </c>
      <c r="M31">
        <v>8232.07379555226</v>
      </c>
      <c r="N31">
        <v>7024.1293983825199</v>
      </c>
      <c r="O31">
        <v>6673.1665605241196</v>
      </c>
      <c r="P31">
        <v>6336.3562376052296</v>
      </c>
      <c r="Q31">
        <v>5784.2236388785795</v>
      </c>
      <c r="R31">
        <v>6403.7533923747096</v>
      </c>
      <c r="S31">
        <v>14288.3016588219</v>
      </c>
      <c r="T31">
        <v>18321.987362656098</v>
      </c>
      <c r="U31">
        <v>16878.480922478</v>
      </c>
      <c r="V31">
        <v>13398.0548823958</v>
      </c>
      <c r="W31">
        <v>11513.3909964012</v>
      </c>
      <c r="X31">
        <v>11436.0773288491</v>
      </c>
      <c r="Y31">
        <v>11657.8677232218</v>
      </c>
      <c r="Z31">
        <v>10747.164925528101</v>
      </c>
      <c r="AA31">
        <v>9478.1322936291708</v>
      </c>
      <c r="AB31">
        <v>10559.274214024401</v>
      </c>
      <c r="AC31">
        <v>11124.9584501136</v>
      </c>
      <c r="AD31">
        <v>10646.4414835159</v>
      </c>
      <c r="AE31">
        <v>16418.153440775299</v>
      </c>
    </row>
    <row r="32" spans="1:31" x14ac:dyDescent="0.3">
      <c r="A32" t="s">
        <v>95</v>
      </c>
      <c r="B32" t="s">
        <v>260</v>
      </c>
      <c r="C32" t="s">
        <v>200</v>
      </c>
      <c r="D32" t="s">
        <v>261</v>
      </c>
      <c r="E32" t="s">
        <v>201</v>
      </c>
      <c r="F32">
        <v>122334.695605357</v>
      </c>
      <c r="G32">
        <v>111337.82461034101</v>
      </c>
      <c r="H32">
        <v>99671.378315045993</v>
      </c>
      <c r="I32">
        <v>94980.577934253393</v>
      </c>
      <c r="J32">
        <v>95235.190357388594</v>
      </c>
      <c r="K32">
        <v>87037.922702277501</v>
      </c>
      <c r="L32">
        <v>72036.888997056798</v>
      </c>
      <c r="M32">
        <v>53912.500841920599</v>
      </c>
      <c r="N32">
        <v>44915.484742105597</v>
      </c>
      <c r="O32">
        <v>39208.4000685668</v>
      </c>
      <c r="P32">
        <v>33655.8141378937</v>
      </c>
      <c r="Q32">
        <v>27747.672669232601</v>
      </c>
      <c r="R32">
        <v>25293.270665487598</v>
      </c>
      <c r="S32">
        <v>31909.632416244101</v>
      </c>
      <c r="T32">
        <v>39923.7198284388</v>
      </c>
      <c r="U32">
        <v>43342.069848768697</v>
      </c>
      <c r="V32">
        <v>43013.0691872756</v>
      </c>
      <c r="W32">
        <v>40409.197909684997</v>
      </c>
      <c r="X32">
        <v>37964.824031326403</v>
      </c>
      <c r="Y32">
        <v>43026.812536999598</v>
      </c>
      <c r="Z32">
        <v>41310.214699260199</v>
      </c>
      <c r="AA32">
        <v>34683.5444702198</v>
      </c>
      <c r="AB32">
        <v>34166.540304152601</v>
      </c>
      <c r="AC32">
        <v>36637.458611471498</v>
      </c>
      <c r="AD32">
        <v>35982.880476692997</v>
      </c>
      <c r="AE32">
        <v>39049.873713289999</v>
      </c>
    </row>
    <row r="33" spans="1:31" x14ac:dyDescent="0.3">
      <c r="A33" t="s">
        <v>95</v>
      </c>
      <c r="B33" t="s">
        <v>262</v>
      </c>
      <c r="C33" t="s">
        <v>200</v>
      </c>
      <c r="D33" t="s">
        <v>263</v>
      </c>
      <c r="E33" t="s">
        <v>201</v>
      </c>
      <c r="F33">
        <v>102411.07451969601</v>
      </c>
      <c r="G33">
        <v>124032.963418992</v>
      </c>
      <c r="H33">
        <v>146314.56455458701</v>
      </c>
      <c r="I33">
        <v>136852.54407363001</v>
      </c>
      <c r="J33">
        <v>135432.026916729</v>
      </c>
      <c r="K33">
        <v>107866.154962467</v>
      </c>
      <c r="L33">
        <v>87352.691155045701</v>
      </c>
      <c r="M33">
        <v>61430.029424458</v>
      </c>
      <c r="N33">
        <v>40074.170723947602</v>
      </c>
      <c r="O33">
        <v>27390.9317686678</v>
      </c>
      <c r="P33">
        <v>20937.8688004127</v>
      </c>
      <c r="Q33">
        <v>18845.574730800701</v>
      </c>
      <c r="R33">
        <v>27952.140893155902</v>
      </c>
      <c r="S33">
        <v>19074.657781813901</v>
      </c>
      <c r="T33">
        <v>13591.4868791667</v>
      </c>
      <c r="U33">
        <v>10628.481944123499</v>
      </c>
      <c r="V33">
        <v>7730.6563171225398</v>
      </c>
      <c r="W33">
        <v>6739.4705685035497</v>
      </c>
      <c r="X33">
        <v>5481.9299341083297</v>
      </c>
      <c r="Y33">
        <v>5169.7147616879702</v>
      </c>
      <c r="Z33">
        <v>5974.7444926477601</v>
      </c>
      <c r="AA33">
        <v>5019.4809127151902</v>
      </c>
      <c r="AB33">
        <v>4593.7587603643897</v>
      </c>
      <c r="AC33">
        <v>3692.13520800066</v>
      </c>
      <c r="AD33">
        <v>2849.7937309946601</v>
      </c>
      <c r="AE33">
        <v>2344.2469505795798</v>
      </c>
    </row>
    <row r="34" spans="1:31" x14ac:dyDescent="0.3">
      <c r="A34" t="s">
        <v>95</v>
      </c>
      <c r="B34" t="s">
        <v>264</v>
      </c>
      <c r="C34" t="s">
        <v>200</v>
      </c>
      <c r="D34" t="s">
        <v>265</v>
      </c>
      <c r="E34" t="s">
        <v>201</v>
      </c>
      <c r="F34">
        <v>63267.412687875301</v>
      </c>
      <c r="G34">
        <v>77686.554901000898</v>
      </c>
      <c r="H34">
        <v>88819.527457019707</v>
      </c>
      <c r="I34">
        <v>88038.082471007103</v>
      </c>
      <c r="J34">
        <v>100587.80076747799</v>
      </c>
      <c r="K34">
        <v>104059.615441078</v>
      </c>
      <c r="L34">
        <v>100047.265361046</v>
      </c>
      <c r="M34">
        <v>82183.024183138899</v>
      </c>
      <c r="N34">
        <v>58014.304203354797</v>
      </c>
      <c r="O34">
        <v>43432.194054457002</v>
      </c>
      <c r="P34">
        <v>33813.599886934702</v>
      </c>
      <c r="Q34">
        <v>32769.702795929203</v>
      </c>
      <c r="R34">
        <v>38806.237538163499</v>
      </c>
      <c r="S34">
        <v>35709.168809971699</v>
      </c>
      <c r="T34">
        <v>30617.624387101099</v>
      </c>
      <c r="U34">
        <v>29417.676997725201</v>
      </c>
      <c r="V34">
        <v>26279.704256289198</v>
      </c>
      <c r="W34">
        <v>20797.938337134499</v>
      </c>
      <c r="X34">
        <v>17542.194535010702</v>
      </c>
      <c r="Y34">
        <v>17680.840169039599</v>
      </c>
      <c r="Z34">
        <v>18101.2896665935</v>
      </c>
      <c r="AA34">
        <v>14548.388205401399</v>
      </c>
      <c r="AB34">
        <v>14094.949575478</v>
      </c>
      <c r="AC34">
        <v>13462.9358855104</v>
      </c>
      <c r="AD34">
        <v>12227.606375273999</v>
      </c>
      <c r="AE34">
        <v>11915.225004525701</v>
      </c>
    </row>
    <row r="35" spans="1:31" x14ac:dyDescent="0.3">
      <c r="A35" t="s">
        <v>95</v>
      </c>
      <c r="B35" t="s">
        <v>266</v>
      </c>
      <c r="C35" t="s">
        <v>200</v>
      </c>
      <c r="D35" t="s">
        <v>267</v>
      </c>
      <c r="E35" t="s">
        <v>201</v>
      </c>
      <c r="F35">
        <v>1435469.6082001801</v>
      </c>
      <c r="G35">
        <v>2051077.10757177</v>
      </c>
      <c r="H35">
        <v>2213001.8235529</v>
      </c>
      <c r="I35">
        <v>2187259.1269893399</v>
      </c>
      <c r="J35">
        <v>2317540.9128054599</v>
      </c>
      <c r="K35">
        <v>2142239.7390956199</v>
      </c>
      <c r="L35">
        <v>1984168.7730213699</v>
      </c>
      <c r="M35">
        <v>1753099.0175640299</v>
      </c>
      <c r="N35">
        <v>1585264.3048382499</v>
      </c>
      <c r="O35">
        <v>1514082.07378463</v>
      </c>
      <c r="P35">
        <v>1470596.3908688801</v>
      </c>
      <c r="Q35">
        <v>1454628.1983735501</v>
      </c>
      <c r="R35">
        <v>1327002.2380751299</v>
      </c>
      <c r="S35">
        <v>1167949.5892727701</v>
      </c>
      <c r="T35">
        <v>982758.944136807</v>
      </c>
      <c r="U35">
        <v>971770.84442469198</v>
      </c>
      <c r="V35">
        <v>940166.60477521003</v>
      </c>
      <c r="W35">
        <v>854954.45321935904</v>
      </c>
      <c r="X35">
        <v>871203.62027478102</v>
      </c>
      <c r="Y35">
        <v>963552.52413804096</v>
      </c>
      <c r="Z35">
        <v>1103119.1416730799</v>
      </c>
      <c r="AA35">
        <v>994057.06948550302</v>
      </c>
      <c r="AB35">
        <v>971687.85370864195</v>
      </c>
      <c r="AC35">
        <v>1135623.4082537701</v>
      </c>
      <c r="AD35">
        <v>1170293.2500305099</v>
      </c>
      <c r="AE35">
        <v>1207718.7492620901</v>
      </c>
    </row>
    <row r="36" spans="1:31" x14ac:dyDescent="0.3">
      <c r="A36" t="s">
        <v>95</v>
      </c>
      <c r="B36" t="s">
        <v>268</v>
      </c>
      <c r="C36" t="s">
        <v>200</v>
      </c>
      <c r="D36" t="s">
        <v>269</v>
      </c>
      <c r="E36" t="s">
        <v>201</v>
      </c>
      <c r="F36">
        <v>321380.80484533601</v>
      </c>
      <c r="G36">
        <v>822198.79044522101</v>
      </c>
      <c r="H36">
        <v>922923.50018243701</v>
      </c>
      <c r="I36">
        <v>871821.82306974696</v>
      </c>
      <c r="J36">
        <v>921389.56656471104</v>
      </c>
      <c r="K36">
        <v>816627.41530617594</v>
      </c>
      <c r="L36">
        <v>718965.24131746998</v>
      </c>
      <c r="M36">
        <v>592278.22816587402</v>
      </c>
      <c r="N36">
        <v>523576.23748768901</v>
      </c>
      <c r="O36">
        <v>418385.39650265698</v>
      </c>
      <c r="P36">
        <v>387789.77428862499</v>
      </c>
      <c r="Q36">
        <v>372502.62591054698</v>
      </c>
      <c r="R36">
        <v>352455.11312900903</v>
      </c>
      <c r="S36">
        <v>290486.41222917399</v>
      </c>
      <c r="T36">
        <v>253320.18632426401</v>
      </c>
      <c r="U36">
        <v>246401.745575134</v>
      </c>
      <c r="V36">
        <v>239921.10111565699</v>
      </c>
      <c r="W36">
        <v>233041.876316818</v>
      </c>
      <c r="X36">
        <v>243694.535449969</v>
      </c>
      <c r="Y36">
        <v>269447.77206450701</v>
      </c>
      <c r="Z36">
        <v>262997.95962243399</v>
      </c>
      <c r="AA36">
        <v>228485.60397604399</v>
      </c>
      <c r="AB36">
        <v>215338.39478817399</v>
      </c>
      <c r="AC36">
        <v>199623.04988196099</v>
      </c>
      <c r="AD36">
        <v>221867.70474587599</v>
      </c>
      <c r="AE36">
        <v>224968.73995666599</v>
      </c>
    </row>
    <row r="37" spans="1:31" x14ac:dyDescent="0.3">
      <c r="A37" t="s">
        <v>95</v>
      </c>
      <c r="B37" t="s">
        <v>270</v>
      </c>
      <c r="C37" t="s">
        <v>200</v>
      </c>
      <c r="D37" t="s">
        <v>271</v>
      </c>
      <c r="E37" t="s">
        <v>201</v>
      </c>
      <c r="F37">
        <v>676416.28981990204</v>
      </c>
      <c r="G37">
        <v>846456.25746829901</v>
      </c>
      <c r="H37">
        <v>929373.14213751699</v>
      </c>
      <c r="I37">
        <v>967049.24531771406</v>
      </c>
      <c r="J37">
        <v>1051108.6866476501</v>
      </c>
      <c r="K37">
        <v>938319.15584231797</v>
      </c>
      <c r="L37">
        <v>819977.732616639</v>
      </c>
      <c r="M37">
        <v>612297.11821830901</v>
      </c>
      <c r="N37">
        <v>413521.08088373701</v>
      </c>
      <c r="O37">
        <v>284407.985053482</v>
      </c>
      <c r="P37">
        <v>216939.69412534099</v>
      </c>
      <c r="Q37">
        <v>189725.87342276299</v>
      </c>
      <c r="R37">
        <v>186496.404867918</v>
      </c>
      <c r="S37">
        <v>161650.08008550701</v>
      </c>
      <c r="T37">
        <v>155040.05020315599</v>
      </c>
      <c r="U37">
        <v>138569.90353325501</v>
      </c>
      <c r="V37">
        <v>129696.862974989</v>
      </c>
      <c r="W37">
        <v>124197.64892756099</v>
      </c>
      <c r="X37">
        <v>124303.14440937</v>
      </c>
      <c r="Y37">
        <v>128884.74450137799</v>
      </c>
      <c r="Z37">
        <v>131190.01020482599</v>
      </c>
      <c r="AA37">
        <v>114134.267302191</v>
      </c>
      <c r="AB37">
        <v>114738.183727089</v>
      </c>
      <c r="AC37">
        <v>106080.661894084</v>
      </c>
      <c r="AD37">
        <v>103102.220717442</v>
      </c>
      <c r="AE37">
        <v>122324.280473605</v>
      </c>
    </row>
    <row r="38" spans="1:31" x14ac:dyDescent="0.3">
      <c r="A38" t="s">
        <v>95</v>
      </c>
      <c r="B38" t="s">
        <v>272</v>
      </c>
      <c r="C38" t="s">
        <v>200</v>
      </c>
      <c r="D38" t="s">
        <v>273</v>
      </c>
      <c r="E38" t="s">
        <v>201</v>
      </c>
      <c r="F38">
        <v>437672.513534942</v>
      </c>
      <c r="G38">
        <v>382422.05965824903</v>
      </c>
      <c r="H38">
        <v>360705.18123295001</v>
      </c>
      <c r="I38">
        <v>348388.05860187497</v>
      </c>
      <c r="J38">
        <v>345042.65959309501</v>
      </c>
      <c r="K38">
        <v>387293.16794712801</v>
      </c>
      <c r="L38">
        <v>445225.79908726498</v>
      </c>
      <c r="M38">
        <v>548523.67117985</v>
      </c>
      <c r="N38">
        <v>648166.98646682606</v>
      </c>
      <c r="O38">
        <v>811288.692228492</v>
      </c>
      <c r="P38">
        <v>865866.92245491105</v>
      </c>
      <c r="Q38">
        <v>892399.699040237</v>
      </c>
      <c r="R38">
        <v>788050.72007820103</v>
      </c>
      <c r="S38">
        <v>715813.09695808799</v>
      </c>
      <c r="T38">
        <v>574398.707609387</v>
      </c>
      <c r="U38">
        <v>586799.19531630306</v>
      </c>
      <c r="V38">
        <v>570548.64068456402</v>
      </c>
      <c r="W38">
        <v>497714.92797497998</v>
      </c>
      <c r="X38">
        <v>503205.94041544199</v>
      </c>
      <c r="Y38">
        <v>565220.00757215603</v>
      </c>
      <c r="Z38">
        <v>708931.17184581805</v>
      </c>
      <c r="AA38">
        <v>651437.19820726803</v>
      </c>
      <c r="AB38">
        <v>641611.27519337903</v>
      </c>
      <c r="AC38">
        <v>829919.69647772505</v>
      </c>
      <c r="AD38">
        <v>845323.324567192</v>
      </c>
      <c r="AE38">
        <v>860425.728831816</v>
      </c>
    </row>
    <row r="39" spans="1:31" x14ac:dyDescent="0.3">
      <c r="A39" t="s">
        <v>95</v>
      </c>
      <c r="B39" t="s">
        <v>274</v>
      </c>
      <c r="C39" t="s">
        <v>200</v>
      </c>
      <c r="D39" t="s">
        <v>275</v>
      </c>
      <c r="E39" t="s">
        <v>201</v>
      </c>
      <c r="F39">
        <v>1220404.53433603</v>
      </c>
      <c r="G39">
        <v>1507738.71685285</v>
      </c>
      <c r="H39">
        <v>1694660.9134609201</v>
      </c>
      <c r="I39">
        <v>1830006.0156731999</v>
      </c>
      <c r="J39">
        <v>1867154.59064328</v>
      </c>
      <c r="K39">
        <v>1780946.1220205601</v>
      </c>
      <c r="L39">
        <v>1679694.38335436</v>
      </c>
      <c r="M39">
        <v>1506497.3647797699</v>
      </c>
      <c r="N39">
        <v>1348993.87871289</v>
      </c>
      <c r="O39">
        <v>1330532.6572864701</v>
      </c>
      <c r="P39">
        <v>1255309.41422427</v>
      </c>
      <c r="Q39">
        <v>1226740.9048971599</v>
      </c>
      <c r="R39">
        <v>1280949.6635096499</v>
      </c>
      <c r="S39">
        <v>1198476.4358659999</v>
      </c>
      <c r="T39">
        <v>1106825.2222325299</v>
      </c>
      <c r="U39">
        <v>1058530.0865726101</v>
      </c>
      <c r="V39">
        <v>987247.43613633502</v>
      </c>
      <c r="W39">
        <v>877954.70702729002</v>
      </c>
      <c r="X39">
        <v>889135.88615227095</v>
      </c>
      <c r="Y39">
        <v>996469.951852403</v>
      </c>
      <c r="Z39">
        <v>1030864.95020741</v>
      </c>
      <c r="AA39">
        <v>913934.62250403804</v>
      </c>
      <c r="AB39">
        <v>898346.58645129402</v>
      </c>
      <c r="AC39">
        <v>878021.18942706799</v>
      </c>
      <c r="AD39">
        <v>838341.89683117904</v>
      </c>
      <c r="AE39">
        <v>903138.992844639</v>
      </c>
    </row>
    <row r="40" spans="1:31" x14ac:dyDescent="0.3">
      <c r="A40" t="s">
        <v>95</v>
      </c>
      <c r="B40" t="s">
        <v>276</v>
      </c>
      <c r="C40" t="s">
        <v>200</v>
      </c>
      <c r="D40" t="s">
        <v>277</v>
      </c>
      <c r="E40" t="s">
        <v>201</v>
      </c>
      <c r="F40">
        <v>82046.432757440198</v>
      </c>
      <c r="G40">
        <v>111992.27069200799</v>
      </c>
      <c r="H40">
        <v>125886.04644307301</v>
      </c>
      <c r="I40">
        <v>133228.64377285301</v>
      </c>
      <c r="J40">
        <v>184573.94747422001</v>
      </c>
      <c r="K40">
        <v>239727.67550556001</v>
      </c>
      <c r="L40">
        <v>256040.105908097</v>
      </c>
      <c r="M40">
        <v>240411.76157002899</v>
      </c>
      <c r="N40">
        <v>193044.40862952499</v>
      </c>
      <c r="O40">
        <v>147403.54058636699</v>
      </c>
      <c r="P40">
        <v>131912.71352405401</v>
      </c>
      <c r="Q40">
        <v>110613.673810179</v>
      </c>
      <c r="R40">
        <v>105976.42453411101</v>
      </c>
      <c r="S40">
        <v>101345.833061265</v>
      </c>
      <c r="T40">
        <v>101544.717010967</v>
      </c>
      <c r="U40">
        <v>116951.82326196801</v>
      </c>
      <c r="V40">
        <v>103606.35405204</v>
      </c>
      <c r="W40">
        <v>75798.349571442901</v>
      </c>
      <c r="X40">
        <v>62620.295087558603</v>
      </c>
      <c r="Y40">
        <v>60840.771246374301</v>
      </c>
      <c r="Z40">
        <v>59999.913797652101</v>
      </c>
      <c r="AA40">
        <v>48209.240574973403</v>
      </c>
      <c r="AB40">
        <v>44485.83392782</v>
      </c>
      <c r="AC40">
        <v>46680.928664130603</v>
      </c>
      <c r="AD40">
        <v>52842.195199435802</v>
      </c>
      <c r="AE40">
        <v>65019.082067791103</v>
      </c>
    </row>
    <row r="41" spans="1:31" x14ac:dyDescent="0.3">
      <c r="A41" t="s">
        <v>95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95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95</v>
      </c>
      <c r="B43" t="s">
        <v>282</v>
      </c>
      <c r="C43" t="s">
        <v>200</v>
      </c>
      <c r="D43" t="s">
        <v>283</v>
      </c>
      <c r="E43" t="s">
        <v>201</v>
      </c>
      <c r="F43">
        <v>1140185.4141855999</v>
      </c>
      <c r="G43">
        <v>1337908.4842874999</v>
      </c>
      <c r="H43">
        <v>1883331.09491521</v>
      </c>
      <c r="I43">
        <v>1858824.3655691601</v>
      </c>
      <c r="J43">
        <v>1642326.75685137</v>
      </c>
      <c r="K43">
        <v>1373837.6090066701</v>
      </c>
      <c r="L43">
        <v>1173388.03565818</v>
      </c>
      <c r="M43">
        <v>1280512.3745544599</v>
      </c>
      <c r="N43">
        <v>1273874.08862733</v>
      </c>
      <c r="O43">
        <v>1323209.28031754</v>
      </c>
      <c r="P43">
        <v>1391151.3341715201</v>
      </c>
      <c r="Q43">
        <v>1806812.7751128201</v>
      </c>
      <c r="R43">
        <v>1874799.1925295</v>
      </c>
      <c r="S43">
        <v>1580564.8505517801</v>
      </c>
      <c r="T43">
        <v>1304801.43023157</v>
      </c>
      <c r="U43">
        <v>1251595.18985994</v>
      </c>
      <c r="V43">
        <v>1248485.25173444</v>
      </c>
      <c r="W43">
        <v>1105820.0033227</v>
      </c>
      <c r="X43">
        <v>1149157.3749237501</v>
      </c>
      <c r="Y43">
        <v>1184442.38868665</v>
      </c>
      <c r="Z43">
        <v>1254188.41943057</v>
      </c>
      <c r="AA43">
        <v>1231533.4059392</v>
      </c>
      <c r="AB43">
        <v>1326506.43417815</v>
      </c>
      <c r="AC43">
        <v>1374707.39500394</v>
      </c>
      <c r="AD43">
        <v>1466852.1453968601</v>
      </c>
      <c r="AE43">
        <v>1534348.1227548399</v>
      </c>
    </row>
    <row r="44" spans="1:31" x14ac:dyDescent="0.3">
      <c r="A44" t="s">
        <v>95</v>
      </c>
      <c r="B44" t="s">
        <v>284</v>
      </c>
      <c r="C44" t="s">
        <v>200</v>
      </c>
      <c r="D44" t="s">
        <v>285</v>
      </c>
      <c r="E44" t="s">
        <v>201</v>
      </c>
      <c r="F44">
        <v>13233613.5294961</v>
      </c>
      <c r="G44">
        <v>15962147.036708601</v>
      </c>
      <c r="H44">
        <v>17836885.556559902</v>
      </c>
      <c r="I44">
        <v>17870191.0621861</v>
      </c>
      <c r="J44">
        <v>17939988.6674251</v>
      </c>
      <c r="K44">
        <v>16915082.710487802</v>
      </c>
      <c r="L44">
        <v>15373578.870852901</v>
      </c>
      <c r="M44">
        <v>13120189.104565799</v>
      </c>
      <c r="N44">
        <v>10844153.570830001</v>
      </c>
      <c r="O44">
        <v>9686775.67944468</v>
      </c>
      <c r="P44">
        <v>9151331.7579432297</v>
      </c>
      <c r="Q44">
        <v>8975241.4553659707</v>
      </c>
      <c r="R44">
        <v>9127791.8690060694</v>
      </c>
      <c r="S44">
        <v>8349492.8336654697</v>
      </c>
      <c r="T44">
        <v>7086594.3352681203</v>
      </c>
      <c r="U44">
        <v>6703692.8595281299</v>
      </c>
      <c r="V44">
        <v>6413882.0282119997</v>
      </c>
      <c r="W44">
        <v>5727054.81393978</v>
      </c>
      <c r="X44">
        <v>5758950.0595460804</v>
      </c>
      <c r="Y44">
        <v>6157544.7645383803</v>
      </c>
      <c r="Z44">
        <v>6525107.8454740401</v>
      </c>
      <c r="AA44">
        <v>5969750.0278144404</v>
      </c>
      <c r="AB44">
        <v>5998291.8173542796</v>
      </c>
      <c r="AC44">
        <v>6219029.4254270997</v>
      </c>
      <c r="AD44">
        <v>6320598.1847419497</v>
      </c>
      <c r="AE44">
        <v>6701641.39518998</v>
      </c>
    </row>
    <row r="45" spans="1:31" x14ac:dyDescent="0.3">
      <c r="A45" t="s">
        <v>95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95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95</v>
      </c>
      <c r="B47" t="s">
        <v>290</v>
      </c>
      <c r="C47" t="s">
        <v>200</v>
      </c>
      <c r="D47" t="s">
        <v>291</v>
      </c>
      <c r="E47" t="s">
        <v>201</v>
      </c>
      <c r="F47">
        <v>682955.84039866901</v>
      </c>
      <c r="G47">
        <v>867730.60513069795</v>
      </c>
      <c r="H47">
        <v>957001.61851580197</v>
      </c>
      <c r="I47">
        <v>810893.743532583</v>
      </c>
      <c r="J47">
        <v>846284.74587582203</v>
      </c>
      <c r="K47">
        <v>759257.30473773298</v>
      </c>
      <c r="L47">
        <v>582750.36171367695</v>
      </c>
      <c r="M47">
        <v>436058.147963222</v>
      </c>
      <c r="N47">
        <v>293690.66927163198</v>
      </c>
      <c r="O47">
        <v>197761.363044306</v>
      </c>
      <c r="P47">
        <v>142116.78703412801</v>
      </c>
      <c r="Q47">
        <v>104799.982146464</v>
      </c>
      <c r="R47">
        <v>82888.827376922898</v>
      </c>
      <c r="S47">
        <v>62943.614398195597</v>
      </c>
      <c r="T47">
        <v>60218.962769391903</v>
      </c>
      <c r="U47">
        <v>64921.674695210997</v>
      </c>
      <c r="V47">
        <v>57823.4928463248</v>
      </c>
      <c r="W47">
        <v>42909.720906256902</v>
      </c>
      <c r="X47">
        <v>47614.691965131198</v>
      </c>
      <c r="Y47">
        <v>77318.556305273494</v>
      </c>
      <c r="Z47">
        <v>109028.535908123</v>
      </c>
      <c r="AA47">
        <v>108983.46862004101</v>
      </c>
      <c r="AB47">
        <v>116428.407883177</v>
      </c>
      <c r="AC47">
        <v>120202.4569566</v>
      </c>
      <c r="AD47">
        <v>123256.75279993301</v>
      </c>
      <c r="AE47">
        <v>149270.311260444</v>
      </c>
    </row>
    <row r="48" spans="1:31" x14ac:dyDescent="0.3">
      <c r="A48" t="s">
        <v>95</v>
      </c>
      <c r="B48" t="s">
        <v>292</v>
      </c>
      <c r="C48" t="s">
        <v>200</v>
      </c>
      <c r="D48" t="s">
        <v>293</v>
      </c>
      <c r="E48" t="s">
        <v>201</v>
      </c>
      <c r="F48">
        <v>1337190.0345087</v>
      </c>
      <c r="G48">
        <v>1728955.1725583901</v>
      </c>
      <c r="H48">
        <v>1899721.58474111</v>
      </c>
      <c r="I48">
        <v>1754502.37408796</v>
      </c>
      <c r="J48">
        <v>1844936.6613584701</v>
      </c>
      <c r="K48">
        <v>1709994.22691898</v>
      </c>
      <c r="L48">
        <v>1428874.7810176499</v>
      </c>
      <c r="M48">
        <v>1169192.8398202399</v>
      </c>
      <c r="N48">
        <v>880994.00592304894</v>
      </c>
      <c r="O48">
        <v>724301.16560050996</v>
      </c>
      <c r="P48">
        <v>626978.49164584803</v>
      </c>
      <c r="Q48">
        <v>531941.60766047204</v>
      </c>
      <c r="R48">
        <v>484127.34164704999</v>
      </c>
      <c r="S48">
        <v>419558.47195405001</v>
      </c>
      <c r="T48">
        <v>377917.36014240899</v>
      </c>
      <c r="U48">
        <v>419048.18526633101</v>
      </c>
      <c r="V48">
        <v>443359.04487616802</v>
      </c>
      <c r="W48">
        <v>409332.05568831001</v>
      </c>
      <c r="X48">
        <v>449110.6305733</v>
      </c>
      <c r="Y48">
        <v>545384.80794172001</v>
      </c>
      <c r="Z48">
        <v>598868.54871953104</v>
      </c>
      <c r="AA48">
        <v>548857.12147751404</v>
      </c>
      <c r="AB48">
        <v>554225.82017477904</v>
      </c>
      <c r="AC48">
        <v>533297.65838550404</v>
      </c>
      <c r="AD48">
        <v>528635.76570462203</v>
      </c>
      <c r="AE48">
        <v>565742.31026363501</v>
      </c>
    </row>
    <row r="49" spans="1:31" x14ac:dyDescent="0.3">
      <c r="A49" t="s">
        <v>95</v>
      </c>
      <c r="B49" t="s">
        <v>294</v>
      </c>
      <c r="C49" t="s">
        <v>200</v>
      </c>
      <c r="D49" t="s">
        <v>295</v>
      </c>
      <c r="E49" t="s">
        <v>201</v>
      </c>
      <c r="F49">
        <v>239784.45696195899</v>
      </c>
      <c r="G49">
        <v>286790.48067867197</v>
      </c>
      <c r="H49">
        <v>298574.29760853102</v>
      </c>
      <c r="I49">
        <v>284260.57981814502</v>
      </c>
      <c r="J49">
        <v>283722.45392146101</v>
      </c>
      <c r="K49">
        <v>250826.16209751001</v>
      </c>
      <c r="L49">
        <v>220029.61210027701</v>
      </c>
      <c r="M49">
        <v>179245.41885361201</v>
      </c>
      <c r="N49">
        <v>135874.23917669299</v>
      </c>
      <c r="O49">
        <v>112137.29810001</v>
      </c>
      <c r="P49">
        <v>101160.519226415</v>
      </c>
      <c r="Q49">
        <v>90359.158526071202</v>
      </c>
      <c r="R49">
        <v>96060.805200803006</v>
      </c>
      <c r="S49">
        <v>92759.342451425895</v>
      </c>
      <c r="T49">
        <v>95685.361959955</v>
      </c>
      <c r="U49">
        <v>107614.092561781</v>
      </c>
      <c r="V49">
        <v>111959.87988502601</v>
      </c>
      <c r="W49">
        <v>95564.013382428893</v>
      </c>
      <c r="X49">
        <v>95778.268881478201</v>
      </c>
      <c r="Y49">
        <v>102602.51380404001</v>
      </c>
      <c r="Z49">
        <v>102140.36083973999</v>
      </c>
      <c r="AA49">
        <v>83281.0948236002</v>
      </c>
      <c r="AB49">
        <v>75732.436160345504</v>
      </c>
      <c r="AC49">
        <v>67765.884465108698</v>
      </c>
      <c r="AD49">
        <v>65528.816940688797</v>
      </c>
      <c r="AE49">
        <v>74596.494133555694</v>
      </c>
    </row>
    <row r="50" spans="1:31" x14ac:dyDescent="0.3">
      <c r="A50" t="s">
        <v>95</v>
      </c>
      <c r="B50" t="s">
        <v>296</v>
      </c>
      <c r="C50" t="s">
        <v>200</v>
      </c>
      <c r="D50" t="s">
        <v>297</v>
      </c>
      <c r="E50" t="s">
        <v>201</v>
      </c>
      <c r="F50">
        <v>414449.73714807699</v>
      </c>
      <c r="G50">
        <v>574434.08674902003</v>
      </c>
      <c r="H50">
        <v>644145.66861677403</v>
      </c>
      <c r="I50">
        <v>659348.05073723197</v>
      </c>
      <c r="J50">
        <v>714929.46156119101</v>
      </c>
      <c r="K50">
        <v>699910.76008374104</v>
      </c>
      <c r="L50">
        <v>626094.80720369797</v>
      </c>
      <c r="M50">
        <v>553889.27300340403</v>
      </c>
      <c r="N50">
        <v>451429.09747472301</v>
      </c>
      <c r="O50">
        <v>414402.50445619301</v>
      </c>
      <c r="P50">
        <v>383701.18538530503</v>
      </c>
      <c r="Q50">
        <v>336782.46698793699</v>
      </c>
      <c r="R50">
        <v>305177.70906932402</v>
      </c>
      <c r="S50">
        <v>263855.51510442898</v>
      </c>
      <c r="T50">
        <v>222013.035413062</v>
      </c>
      <c r="U50">
        <v>246512.41800934001</v>
      </c>
      <c r="V50">
        <v>273575.672144818</v>
      </c>
      <c r="W50">
        <v>270858.32139962498</v>
      </c>
      <c r="X50">
        <v>305717.66972668999</v>
      </c>
      <c r="Y50">
        <v>365463.737832407</v>
      </c>
      <c r="Z50">
        <v>387699.65197166899</v>
      </c>
      <c r="AA50">
        <v>356592.55803387298</v>
      </c>
      <c r="AB50">
        <v>362064.97613125702</v>
      </c>
      <c r="AC50">
        <v>345329.31696379598</v>
      </c>
      <c r="AD50">
        <v>339850.19596400001</v>
      </c>
      <c r="AE50">
        <v>341875.50486963399</v>
      </c>
    </row>
    <row r="51" spans="1:31" x14ac:dyDescent="0.3">
      <c r="A51" t="s">
        <v>95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95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95</v>
      </c>
      <c r="B53" t="s">
        <v>302</v>
      </c>
      <c r="C53" t="s">
        <v>200</v>
      </c>
      <c r="D53" t="s">
        <v>303</v>
      </c>
      <c r="E53" t="s">
        <v>201</v>
      </c>
      <c r="F53">
        <v>254908.381550463</v>
      </c>
      <c r="G53">
        <v>314486.58974393399</v>
      </c>
      <c r="H53">
        <v>378086.456251116</v>
      </c>
      <c r="I53">
        <v>373380.59004545299</v>
      </c>
      <c r="J53">
        <v>399653.19686254801</v>
      </c>
      <c r="K53">
        <v>406492.41060673201</v>
      </c>
      <c r="L53">
        <v>428708.215212618</v>
      </c>
      <c r="M53">
        <v>349089.80449888302</v>
      </c>
      <c r="N53">
        <v>289282.96881806199</v>
      </c>
      <c r="O53">
        <v>246114.001867813</v>
      </c>
      <c r="P53">
        <v>203387.448619434</v>
      </c>
      <c r="Q53">
        <v>173031.51367907401</v>
      </c>
      <c r="R53">
        <v>142641.03738284699</v>
      </c>
      <c r="S53">
        <v>123751.01597945001</v>
      </c>
      <c r="T53">
        <v>96103.645336622896</v>
      </c>
      <c r="U53">
        <v>82313.957573918698</v>
      </c>
      <c r="V53">
        <v>71905.223078884403</v>
      </c>
      <c r="W53">
        <v>55248.8587395414</v>
      </c>
      <c r="X53">
        <v>50992.1652410475</v>
      </c>
      <c r="Y53">
        <v>51920.755237760699</v>
      </c>
      <c r="Z53">
        <v>54815.261702477197</v>
      </c>
      <c r="AA53">
        <v>46892.725547187103</v>
      </c>
      <c r="AB53">
        <v>44623.679873969399</v>
      </c>
      <c r="AC53">
        <v>50673.832522641002</v>
      </c>
      <c r="AD53">
        <v>51387.087884256398</v>
      </c>
      <c r="AE53">
        <v>44459.285863945799</v>
      </c>
    </row>
    <row r="54" spans="1:31" x14ac:dyDescent="0.3">
      <c r="A54" t="s">
        <v>95</v>
      </c>
      <c r="B54" t="s">
        <v>304</v>
      </c>
      <c r="C54" t="s">
        <v>200</v>
      </c>
      <c r="D54" t="s">
        <v>305</v>
      </c>
      <c r="E54" t="s">
        <v>201</v>
      </c>
      <c r="F54">
        <v>465055.34535977198</v>
      </c>
      <c r="G54">
        <v>586911.99952733703</v>
      </c>
      <c r="H54">
        <v>710075.79570225102</v>
      </c>
      <c r="I54">
        <v>693148.982778818</v>
      </c>
      <c r="J54">
        <v>775395.21178887296</v>
      </c>
      <c r="K54">
        <v>801971.87717077404</v>
      </c>
      <c r="L54">
        <v>804678.42548547103</v>
      </c>
      <c r="M54">
        <v>635490.13093379897</v>
      </c>
      <c r="N54">
        <v>511450.04479347001</v>
      </c>
      <c r="O54">
        <v>438125.84918437898</v>
      </c>
      <c r="P54">
        <v>363366.77681241999</v>
      </c>
      <c r="Q54">
        <v>307358.097273972</v>
      </c>
      <c r="R54">
        <v>269360.88025025401</v>
      </c>
      <c r="S54">
        <v>243903.956629705</v>
      </c>
      <c r="T54">
        <v>195594.22727950601</v>
      </c>
      <c r="U54">
        <v>178578.505631079</v>
      </c>
      <c r="V54">
        <v>161878.18397433701</v>
      </c>
      <c r="W54">
        <v>124676.87437195799</v>
      </c>
      <c r="X54">
        <v>120019.257392008</v>
      </c>
      <c r="Y54">
        <v>122205.417705641</v>
      </c>
      <c r="Z54">
        <v>128967.012221039</v>
      </c>
      <c r="AA54">
        <v>110398.71708049699</v>
      </c>
      <c r="AB54">
        <v>109276.52061859801</v>
      </c>
      <c r="AC54">
        <v>123629.109734247</v>
      </c>
      <c r="AD54">
        <v>126807.350857994</v>
      </c>
      <c r="AE54">
        <v>133100.16159036101</v>
      </c>
    </row>
    <row r="55" spans="1:31" x14ac:dyDescent="0.3">
      <c r="A55" t="s">
        <v>95</v>
      </c>
      <c r="B55" t="s">
        <v>306</v>
      </c>
      <c r="C55" t="s">
        <v>200</v>
      </c>
      <c r="D55" t="s">
        <v>307</v>
      </c>
      <c r="E55" t="s">
        <v>201</v>
      </c>
      <c r="F55">
        <v>210146.963809309</v>
      </c>
      <c r="G55">
        <v>272425.40978340397</v>
      </c>
      <c r="H55">
        <v>331989.33945113502</v>
      </c>
      <c r="I55">
        <v>319768.39273336501</v>
      </c>
      <c r="J55">
        <v>375742.01492632501</v>
      </c>
      <c r="K55">
        <v>395479.46656404302</v>
      </c>
      <c r="L55">
        <v>375970.21027285297</v>
      </c>
      <c r="M55">
        <v>286400.32643491699</v>
      </c>
      <c r="N55">
        <v>222167.07597540799</v>
      </c>
      <c r="O55">
        <v>192011.84731656601</v>
      </c>
      <c r="P55">
        <v>159979.32819298701</v>
      </c>
      <c r="Q55">
        <v>134326.58359489799</v>
      </c>
      <c r="R55">
        <v>126719.842867407</v>
      </c>
      <c r="S55">
        <v>120152.940650255</v>
      </c>
      <c r="T55">
        <v>99490.581942882898</v>
      </c>
      <c r="U55">
        <v>96264.548057160602</v>
      </c>
      <c r="V55">
        <v>89972.960895452401</v>
      </c>
      <c r="W55">
        <v>69428.015632416194</v>
      </c>
      <c r="X55">
        <v>69027.092150961107</v>
      </c>
      <c r="Y55">
        <v>70284.662467880204</v>
      </c>
      <c r="Z55">
        <v>74151.750518561705</v>
      </c>
      <c r="AA55">
        <v>63505.991533310204</v>
      </c>
      <c r="AB55">
        <v>64652.8407446286</v>
      </c>
      <c r="AC55">
        <v>72955.2772116056</v>
      </c>
      <c r="AD55">
        <v>75420.262973737103</v>
      </c>
      <c r="AE55">
        <v>88640.875726415106</v>
      </c>
    </row>
    <row r="56" spans="1:31" x14ac:dyDescent="0.3">
      <c r="A56" t="s">
        <v>95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95</v>
      </c>
      <c r="B57" t="s">
        <v>310</v>
      </c>
      <c r="C57" t="s">
        <v>200</v>
      </c>
      <c r="D57" t="s">
        <v>311</v>
      </c>
      <c r="E57" t="s">
        <v>201</v>
      </c>
      <c r="F57">
        <v>14652849.996762199</v>
      </c>
      <c r="G57">
        <v>17803094.479959</v>
      </c>
      <c r="H57">
        <v>19862493.1877441</v>
      </c>
      <c r="I57">
        <v>19757922.0800469</v>
      </c>
      <c r="J57">
        <v>19969499.276257701</v>
      </c>
      <c r="K57">
        <v>18864804.612912301</v>
      </c>
      <c r="L57">
        <v>17058493.7577786</v>
      </c>
      <c r="M57">
        <v>14529793.705956001</v>
      </c>
      <c r="N57">
        <v>11918191.985382499</v>
      </c>
      <c r="O57">
        <v>10558480.3856316</v>
      </c>
      <c r="P57">
        <v>9910222.9631131291</v>
      </c>
      <c r="Q57">
        <v>9617796.7368366309</v>
      </c>
      <c r="R57">
        <v>9717895.6351872291</v>
      </c>
      <c r="S57">
        <v>8870397.1386807803</v>
      </c>
      <c r="T57">
        <v>7566056.4124215003</v>
      </c>
      <c r="U57">
        <v>7239692.8680564296</v>
      </c>
      <c r="V57">
        <v>6960847.4271402098</v>
      </c>
      <c r="W57">
        <v>6212185.2191995298</v>
      </c>
      <c r="X57">
        <v>6270680.98520693</v>
      </c>
      <c r="Y57">
        <v>6763770.3437264804</v>
      </c>
      <c r="Z57">
        <v>7183976.3079912299</v>
      </c>
      <c r="AA57">
        <v>6566816.3898669202</v>
      </c>
      <c r="AB57">
        <v>6597003.4714568797</v>
      </c>
      <c r="AC57">
        <v>6799008.0124767302</v>
      </c>
      <c r="AD57">
        <v>6902076.1456460096</v>
      </c>
      <c r="AE57">
        <v>7332402.7875214098</v>
      </c>
    </row>
    <row r="58" spans="1:31" x14ac:dyDescent="0.3">
      <c r="A58" t="s">
        <v>95</v>
      </c>
      <c r="B58" t="s">
        <v>312</v>
      </c>
      <c r="C58" t="s">
        <v>200</v>
      </c>
      <c r="D58" t="s">
        <v>313</v>
      </c>
      <c r="E58" t="s">
        <v>201</v>
      </c>
      <c r="F58">
        <v>14652849.996762199</v>
      </c>
      <c r="G58">
        <v>17803094.479959</v>
      </c>
      <c r="H58">
        <v>19862493.1877441</v>
      </c>
      <c r="I58">
        <v>19757922.0800469</v>
      </c>
      <c r="J58">
        <v>19969499.276257701</v>
      </c>
      <c r="K58">
        <v>18864804.612912301</v>
      </c>
      <c r="L58">
        <v>17058493.7577786</v>
      </c>
      <c r="M58">
        <v>14529793.705956001</v>
      </c>
      <c r="N58">
        <v>11918191.985382499</v>
      </c>
      <c r="O58">
        <v>10558480.3856316</v>
      </c>
      <c r="P58">
        <v>9910222.9631131291</v>
      </c>
      <c r="Q58">
        <v>9617796.7368366309</v>
      </c>
      <c r="R58">
        <v>9717895.6351872291</v>
      </c>
      <c r="S58">
        <v>8870397.1386807803</v>
      </c>
      <c r="T58">
        <v>7566056.4124215003</v>
      </c>
      <c r="U58">
        <v>7239692.8680564296</v>
      </c>
      <c r="V58">
        <v>6960847.4271402098</v>
      </c>
      <c r="W58">
        <v>6212185.2191995298</v>
      </c>
      <c r="X58">
        <v>6270680.98520693</v>
      </c>
      <c r="Y58">
        <v>6763770.3437264804</v>
      </c>
      <c r="Z58">
        <v>7183976.3079912299</v>
      </c>
      <c r="AA58">
        <v>6566816.3898669202</v>
      </c>
      <c r="AB58">
        <v>6597003.4714568797</v>
      </c>
      <c r="AC58">
        <v>6799008.0124767302</v>
      </c>
      <c r="AD58">
        <v>6902076.1456460096</v>
      </c>
      <c r="AE58">
        <v>7332402.7875214098</v>
      </c>
    </row>
    <row r="59" spans="1:31" x14ac:dyDescent="0.3">
      <c r="A59" t="s">
        <v>95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97</v>
      </c>
      <c r="B2" t="s">
        <v>197</v>
      </c>
      <c r="C2" t="s">
        <v>200</v>
      </c>
      <c r="D2" t="s">
        <v>198</v>
      </c>
      <c r="E2" t="s">
        <v>201</v>
      </c>
      <c r="F2">
        <v>42428.375885787602</v>
      </c>
      <c r="G2">
        <v>51859.938384118897</v>
      </c>
      <c r="H2">
        <v>60013.876732618497</v>
      </c>
      <c r="I2">
        <v>64057.7170941152</v>
      </c>
      <c r="J2">
        <v>63096.547418673399</v>
      </c>
      <c r="K2">
        <v>67918.084994185803</v>
      </c>
      <c r="L2">
        <v>72451.033276908594</v>
      </c>
      <c r="M2">
        <v>70411.748931682203</v>
      </c>
      <c r="N2">
        <v>70837.678669978501</v>
      </c>
      <c r="O2">
        <v>70672.088910920094</v>
      </c>
      <c r="P2">
        <v>67266.550771515802</v>
      </c>
      <c r="Q2">
        <v>60723.4800449467</v>
      </c>
      <c r="R2">
        <v>54523.842797708799</v>
      </c>
      <c r="S2">
        <v>49383.309131258502</v>
      </c>
      <c r="T2">
        <v>45777.6438790334</v>
      </c>
      <c r="U2">
        <v>43585.308804240201</v>
      </c>
      <c r="V2">
        <v>42269.800968789299</v>
      </c>
      <c r="W2">
        <v>39844.469993867198</v>
      </c>
      <c r="X2">
        <v>42170.1111817169</v>
      </c>
      <c r="Y2">
        <v>43626.891649652003</v>
      </c>
      <c r="Z2">
        <v>45996.414797610203</v>
      </c>
      <c r="AA2">
        <v>45536.240646785998</v>
      </c>
      <c r="AB2">
        <v>49949.965747535804</v>
      </c>
      <c r="AC2">
        <v>50482.612516927897</v>
      </c>
      <c r="AD2">
        <v>50471.417710347698</v>
      </c>
      <c r="AE2">
        <v>50867.106470707004</v>
      </c>
    </row>
    <row r="3" spans="1:32" x14ac:dyDescent="0.3">
      <c r="A3" t="s">
        <v>97</v>
      </c>
      <c r="B3" t="s">
        <v>202</v>
      </c>
      <c r="C3" t="s">
        <v>200</v>
      </c>
      <c r="D3" t="s">
        <v>203</v>
      </c>
      <c r="E3" t="s">
        <v>201</v>
      </c>
      <c r="F3">
        <v>2049.2666202949399</v>
      </c>
      <c r="G3">
        <v>2794.86268240972</v>
      </c>
      <c r="H3">
        <v>3533.6210220439798</v>
      </c>
      <c r="I3">
        <v>4219.9398163770802</v>
      </c>
      <c r="J3">
        <v>4465.8266497201503</v>
      </c>
      <c r="K3">
        <v>5509.4029315117996</v>
      </c>
      <c r="L3">
        <v>6025.335814428</v>
      </c>
      <c r="M3">
        <v>7399.3818718911198</v>
      </c>
      <c r="N3">
        <v>8425.1894603494693</v>
      </c>
      <c r="O3">
        <v>8892.9299821700206</v>
      </c>
      <c r="P3">
        <v>9335.1639927292199</v>
      </c>
      <c r="Q3">
        <v>9662.1660935924592</v>
      </c>
      <c r="R3">
        <v>10703.9914910146</v>
      </c>
      <c r="S3">
        <v>11869.581111907401</v>
      </c>
      <c r="T3">
        <v>12266.271146827599</v>
      </c>
      <c r="U3">
        <v>12306.262931454899</v>
      </c>
      <c r="V3">
        <v>11673.162224059</v>
      </c>
      <c r="W3">
        <v>10525.093206252501</v>
      </c>
      <c r="X3">
        <v>11215.232145420699</v>
      </c>
      <c r="Y3">
        <v>12506.4787465481</v>
      </c>
      <c r="Z3">
        <v>13128.649921557801</v>
      </c>
      <c r="AA3">
        <v>13081.2270578923</v>
      </c>
      <c r="AB3">
        <v>13897.004087387801</v>
      </c>
      <c r="AC3">
        <v>13553.432501940901</v>
      </c>
      <c r="AD3">
        <v>13175.3578340234</v>
      </c>
      <c r="AE3">
        <v>12722.046630738099</v>
      </c>
    </row>
    <row r="4" spans="1:32" x14ac:dyDescent="0.3">
      <c r="A4" t="s">
        <v>97</v>
      </c>
      <c r="B4" t="s">
        <v>204</v>
      </c>
      <c r="C4" t="s">
        <v>200</v>
      </c>
      <c r="D4" t="s">
        <v>205</v>
      </c>
      <c r="E4" t="s">
        <v>201</v>
      </c>
      <c r="F4">
        <v>883114.75941862201</v>
      </c>
      <c r="G4">
        <v>1257074.3200904001</v>
      </c>
      <c r="H4">
        <v>1537095.6343326599</v>
      </c>
      <c r="I4">
        <v>1787528.84285763</v>
      </c>
      <c r="J4">
        <v>1959362.9450854601</v>
      </c>
      <c r="K4">
        <v>2444538.4813182401</v>
      </c>
      <c r="L4">
        <v>2816431.3498741402</v>
      </c>
      <c r="M4">
        <v>2904320.3003914198</v>
      </c>
      <c r="N4">
        <v>3229323.92907769</v>
      </c>
      <c r="O4">
        <v>3478914.6004073201</v>
      </c>
      <c r="P4">
        <v>3799509.30666639</v>
      </c>
      <c r="Q4">
        <v>3777354.1665003798</v>
      </c>
      <c r="R4">
        <v>3872565.5035167499</v>
      </c>
      <c r="S4">
        <v>4075788.2779790699</v>
      </c>
      <c r="T4">
        <v>3913062.5640957602</v>
      </c>
      <c r="U4">
        <v>3821803.8010024</v>
      </c>
      <c r="V4">
        <v>3756423.1415802101</v>
      </c>
      <c r="W4">
        <v>3625285.6023952598</v>
      </c>
      <c r="X4">
        <v>3676667.3887448399</v>
      </c>
      <c r="Y4">
        <v>3815552.4277096898</v>
      </c>
      <c r="Z4">
        <v>3952379.4309400399</v>
      </c>
      <c r="AA4">
        <v>4102372.9238924002</v>
      </c>
      <c r="AB4">
        <v>4177441.7596997502</v>
      </c>
      <c r="AC4">
        <v>4329243.54987578</v>
      </c>
      <c r="AD4">
        <v>4459332.6707678903</v>
      </c>
      <c r="AE4">
        <v>4501811.60813573</v>
      </c>
    </row>
    <row r="5" spans="1:32" x14ac:dyDescent="0.3">
      <c r="A5" t="s">
        <v>97</v>
      </c>
      <c r="B5" t="s">
        <v>206</v>
      </c>
      <c r="C5" t="s">
        <v>200</v>
      </c>
      <c r="D5" t="s">
        <v>207</v>
      </c>
      <c r="E5" t="s">
        <v>201</v>
      </c>
      <c r="F5">
        <v>40332.232634359301</v>
      </c>
      <c r="G5">
        <v>52450.613472931698</v>
      </c>
      <c r="H5">
        <v>61806.593350732699</v>
      </c>
      <c r="I5">
        <v>69527.106223188501</v>
      </c>
      <c r="J5">
        <v>75740.726782678496</v>
      </c>
      <c r="K5">
        <v>90934.646460712494</v>
      </c>
      <c r="L5">
        <v>103728.90921840099</v>
      </c>
      <c r="M5">
        <v>120197.061248258</v>
      </c>
      <c r="N5">
        <v>147616.59362128799</v>
      </c>
      <c r="O5">
        <v>175308.334198895</v>
      </c>
      <c r="P5">
        <v>216553.68849306399</v>
      </c>
      <c r="Q5">
        <v>227410.07837024701</v>
      </c>
      <c r="R5">
        <v>235787.68950967901</v>
      </c>
      <c r="S5">
        <v>245791.25519994</v>
      </c>
      <c r="T5">
        <v>244733.506129641</v>
      </c>
      <c r="U5">
        <v>247970.188408541</v>
      </c>
      <c r="V5">
        <v>255782.364664947</v>
      </c>
      <c r="W5">
        <v>251625.450947982</v>
      </c>
      <c r="X5">
        <v>258730.890271262</v>
      </c>
      <c r="Y5">
        <v>273567.55883976899</v>
      </c>
      <c r="Z5">
        <v>281880.52372424299</v>
      </c>
      <c r="AA5">
        <v>295662.019384532</v>
      </c>
      <c r="AB5">
        <v>310439.03230703401</v>
      </c>
      <c r="AC5">
        <v>325278.44548826001</v>
      </c>
      <c r="AD5">
        <v>336376.36585709301</v>
      </c>
      <c r="AE5">
        <v>334744.57538309501</v>
      </c>
    </row>
    <row r="6" spans="1:32" x14ac:dyDescent="0.3">
      <c r="A6" t="s">
        <v>97</v>
      </c>
      <c r="B6" t="s">
        <v>208</v>
      </c>
      <c r="C6" t="s">
        <v>200</v>
      </c>
      <c r="D6" t="s">
        <v>209</v>
      </c>
      <c r="E6" t="s">
        <v>201</v>
      </c>
      <c r="F6">
        <v>10535.700870311201</v>
      </c>
      <c r="G6">
        <v>12372.068482147</v>
      </c>
      <c r="H6">
        <v>13738.552981164799</v>
      </c>
      <c r="I6">
        <v>14814.902113428399</v>
      </c>
      <c r="J6">
        <v>15216.829760291501</v>
      </c>
      <c r="K6">
        <v>17766.673590726499</v>
      </c>
      <c r="L6">
        <v>19836.4277019648</v>
      </c>
      <c r="M6">
        <v>21686.769549982899</v>
      </c>
      <c r="N6">
        <v>24105.1172830549</v>
      </c>
      <c r="O6">
        <v>26198.542365449299</v>
      </c>
      <c r="P6">
        <v>30540.775602591501</v>
      </c>
      <c r="Q6">
        <v>30646.8278317076</v>
      </c>
      <c r="R6">
        <v>33520.997135567603</v>
      </c>
      <c r="S6">
        <v>38802.872497427903</v>
      </c>
      <c r="T6">
        <v>38153.718232482497</v>
      </c>
      <c r="U6">
        <v>40637.097476991199</v>
      </c>
      <c r="V6">
        <v>42703.873364558203</v>
      </c>
      <c r="W6">
        <v>39173.174704573699</v>
      </c>
      <c r="X6">
        <v>40082.779915567102</v>
      </c>
      <c r="Y6">
        <v>40616.392187915699</v>
      </c>
      <c r="Z6">
        <v>41174.160855648101</v>
      </c>
      <c r="AA6">
        <v>41119.692597622401</v>
      </c>
      <c r="AB6">
        <v>40676.578920749598</v>
      </c>
      <c r="AC6">
        <v>39975.831815691301</v>
      </c>
      <c r="AD6">
        <v>42171.472893249702</v>
      </c>
      <c r="AE6">
        <v>41695.905694013403</v>
      </c>
    </row>
    <row r="7" spans="1:32" x14ac:dyDescent="0.3">
      <c r="A7" t="s">
        <v>97</v>
      </c>
      <c r="B7" t="s">
        <v>210</v>
      </c>
      <c r="C7" t="s">
        <v>200</v>
      </c>
      <c r="D7" t="s">
        <v>211</v>
      </c>
      <c r="E7" t="s">
        <v>201</v>
      </c>
      <c r="F7">
        <v>60372.960639683697</v>
      </c>
      <c r="G7">
        <v>80490.193396839401</v>
      </c>
      <c r="H7">
        <v>95222.379698390505</v>
      </c>
      <c r="I7">
        <v>107194.63469581799</v>
      </c>
      <c r="J7">
        <v>112946.649564754</v>
      </c>
      <c r="K7">
        <v>134112.52429781901</v>
      </c>
      <c r="L7">
        <v>151754.85709781601</v>
      </c>
      <c r="M7">
        <v>163687.47192647701</v>
      </c>
      <c r="N7">
        <v>187137.54164297401</v>
      </c>
      <c r="O7">
        <v>200690.17690356201</v>
      </c>
      <c r="P7">
        <v>229263.89913580799</v>
      </c>
      <c r="Q7">
        <v>241848.57106522299</v>
      </c>
      <c r="R7">
        <v>263563.92394231498</v>
      </c>
      <c r="S7">
        <v>280074.82102132199</v>
      </c>
      <c r="T7">
        <v>273801.87307470798</v>
      </c>
      <c r="U7">
        <v>269754.22824160499</v>
      </c>
      <c r="V7">
        <v>258767.53037724301</v>
      </c>
      <c r="W7">
        <v>236951.035781877</v>
      </c>
      <c r="X7">
        <v>238507.05202720701</v>
      </c>
      <c r="Y7">
        <v>244597.346607905</v>
      </c>
      <c r="Z7">
        <v>251005.15418666901</v>
      </c>
      <c r="AA7">
        <v>254537.63746468601</v>
      </c>
      <c r="AB7">
        <v>253488.3651424</v>
      </c>
      <c r="AC7">
        <v>254464.22723557201</v>
      </c>
      <c r="AD7">
        <v>255201.41663517099</v>
      </c>
      <c r="AE7">
        <v>260288.49599494401</v>
      </c>
    </row>
    <row r="8" spans="1:32" x14ac:dyDescent="0.3">
      <c r="A8" t="s">
        <v>97</v>
      </c>
      <c r="B8" t="s">
        <v>212</v>
      </c>
      <c r="C8" t="s">
        <v>200</v>
      </c>
      <c r="D8" t="s">
        <v>213</v>
      </c>
      <c r="E8" t="s">
        <v>201</v>
      </c>
      <c r="F8">
        <v>5102.83981503209</v>
      </c>
      <c r="G8">
        <v>6998.9903428993703</v>
      </c>
      <c r="H8">
        <v>7332.38983666482</v>
      </c>
      <c r="I8">
        <v>7628.75077583035</v>
      </c>
      <c r="J8">
        <v>8021.4812383148901</v>
      </c>
      <c r="K8">
        <v>8574.8690248813291</v>
      </c>
      <c r="L8">
        <v>8744.9436794609792</v>
      </c>
      <c r="M8">
        <v>9463.8069210429203</v>
      </c>
      <c r="N8">
        <v>11288.990017525</v>
      </c>
      <c r="O8">
        <v>12918.8485277042</v>
      </c>
      <c r="P8">
        <v>14067.863939855901</v>
      </c>
      <c r="Q8">
        <v>15167.427007341599</v>
      </c>
      <c r="R8">
        <v>15343.224689971799</v>
      </c>
      <c r="S8">
        <v>17372.122365578602</v>
      </c>
      <c r="T8">
        <v>17342.2873367457</v>
      </c>
      <c r="U8">
        <v>16616.288152648802</v>
      </c>
      <c r="V8">
        <v>15061.619878957101</v>
      </c>
      <c r="W8">
        <v>14219.4952123889</v>
      </c>
      <c r="X8">
        <v>15001.7272201224</v>
      </c>
      <c r="Y8">
        <v>16048.436023755699</v>
      </c>
      <c r="Z8">
        <v>17559.708767675402</v>
      </c>
      <c r="AA8">
        <v>18576.290425463001</v>
      </c>
      <c r="AB8">
        <v>19496.547738005898</v>
      </c>
      <c r="AC8">
        <v>19940.577950165502</v>
      </c>
      <c r="AD8">
        <v>20032.866998562498</v>
      </c>
      <c r="AE8">
        <v>20793.329559208101</v>
      </c>
    </row>
    <row r="9" spans="1:32" x14ac:dyDescent="0.3">
      <c r="A9" t="s">
        <v>97</v>
      </c>
      <c r="B9" t="s">
        <v>214</v>
      </c>
      <c r="C9" t="s">
        <v>200</v>
      </c>
      <c r="D9" t="s">
        <v>215</v>
      </c>
      <c r="E9" t="s">
        <v>201</v>
      </c>
      <c r="F9">
        <v>20304.823664531999</v>
      </c>
      <c r="G9">
        <v>30226.855482627401</v>
      </c>
      <c r="H9">
        <v>37967.839664605497</v>
      </c>
      <c r="I9">
        <v>44884.535937554298</v>
      </c>
      <c r="J9">
        <v>48331.364069881798</v>
      </c>
      <c r="K9">
        <v>56978.251878988201</v>
      </c>
      <c r="L9">
        <v>64086.526869344198</v>
      </c>
      <c r="M9">
        <v>69127.601529449094</v>
      </c>
      <c r="N9">
        <v>83480.4102400025</v>
      </c>
      <c r="O9">
        <v>91559.854183509698</v>
      </c>
      <c r="P9">
        <v>103867.064030422</v>
      </c>
      <c r="Q9">
        <v>102082.211628099</v>
      </c>
      <c r="R9">
        <v>104977.986751497</v>
      </c>
      <c r="S9">
        <v>114844.095009553</v>
      </c>
      <c r="T9">
        <v>110561.698644577</v>
      </c>
      <c r="U9">
        <v>108470.243660804</v>
      </c>
      <c r="V9">
        <v>109212.31262241201</v>
      </c>
      <c r="W9">
        <v>104021.870260521</v>
      </c>
      <c r="X9">
        <v>104981.346493365</v>
      </c>
      <c r="Y9">
        <v>108111.02371695801</v>
      </c>
      <c r="Z9">
        <v>109525.8853719</v>
      </c>
      <c r="AA9">
        <v>110408.662530134</v>
      </c>
      <c r="AB9">
        <v>110970.598677691</v>
      </c>
      <c r="AC9">
        <v>116575.94253835799</v>
      </c>
      <c r="AD9">
        <v>127920.87741810401</v>
      </c>
      <c r="AE9">
        <v>132079.827296376</v>
      </c>
    </row>
    <row r="10" spans="1:32" x14ac:dyDescent="0.3">
      <c r="A10" t="s">
        <v>97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97</v>
      </c>
      <c r="B11" t="s">
        <v>218</v>
      </c>
      <c r="C11" t="s">
        <v>200</v>
      </c>
      <c r="D11" t="s">
        <v>219</v>
      </c>
      <c r="E11" t="s">
        <v>201</v>
      </c>
      <c r="F11">
        <v>4989.2822426901103</v>
      </c>
      <c r="G11">
        <v>7799.12571031271</v>
      </c>
      <c r="H11">
        <v>10720.4068054162</v>
      </c>
      <c r="I11">
        <v>12906.864380216301</v>
      </c>
      <c r="J11">
        <v>14984.312020376799</v>
      </c>
      <c r="K11">
        <v>19137.593093830499</v>
      </c>
      <c r="L11">
        <v>22902.1177173129</v>
      </c>
      <c r="M11">
        <v>26653.998136667498</v>
      </c>
      <c r="N11">
        <v>34996.198240538797</v>
      </c>
      <c r="O11">
        <v>40585.029887899902</v>
      </c>
      <c r="P11">
        <v>46262.1885116087</v>
      </c>
      <c r="Q11">
        <v>48032.366496857001</v>
      </c>
      <c r="R11">
        <v>48372.490439270201</v>
      </c>
      <c r="S11">
        <v>50736.762951387696</v>
      </c>
      <c r="T11">
        <v>50269.462709122803</v>
      </c>
      <c r="U11">
        <v>49792.642223832001</v>
      </c>
      <c r="V11">
        <v>51110.532630236303</v>
      </c>
      <c r="W11">
        <v>59053.226343977803</v>
      </c>
      <c r="X11">
        <v>69722.449941043902</v>
      </c>
      <c r="Y11">
        <v>78264.141873956003</v>
      </c>
      <c r="Z11">
        <v>82551.2483973286</v>
      </c>
      <c r="AA11">
        <v>93788.612947081594</v>
      </c>
      <c r="AB11">
        <v>98745.500794474501</v>
      </c>
      <c r="AC11">
        <v>103750.98501824</v>
      </c>
      <c r="AD11">
        <v>108903.059437159</v>
      </c>
      <c r="AE11">
        <v>112782.884591828</v>
      </c>
    </row>
    <row r="12" spans="1:32" x14ac:dyDescent="0.3">
      <c r="A12" t="s">
        <v>97</v>
      </c>
      <c r="B12" t="s">
        <v>220</v>
      </c>
      <c r="C12" t="s">
        <v>200</v>
      </c>
      <c r="D12" t="s">
        <v>221</v>
      </c>
      <c r="E12" t="s">
        <v>201</v>
      </c>
      <c r="F12">
        <v>20279.409116983901</v>
      </c>
      <c r="G12">
        <v>31899.353517994801</v>
      </c>
      <c r="H12">
        <v>42451.508910429402</v>
      </c>
      <c r="I12">
        <v>52264.260504965998</v>
      </c>
      <c r="J12">
        <v>58444.777170096597</v>
      </c>
      <c r="K12">
        <v>76867.486451292003</v>
      </c>
      <c r="L12">
        <v>93978.282658411903</v>
      </c>
      <c r="M12">
        <v>103767.946638248</v>
      </c>
      <c r="N12">
        <v>135221.57355727101</v>
      </c>
      <c r="O12">
        <v>159986.15390933899</v>
      </c>
      <c r="P12">
        <v>188279.43136168201</v>
      </c>
      <c r="Q12">
        <v>201897.49755576401</v>
      </c>
      <c r="R12">
        <v>213026.282948885</v>
      </c>
      <c r="S12">
        <v>223564.655579007</v>
      </c>
      <c r="T12">
        <v>219168.69715392101</v>
      </c>
      <c r="U12">
        <v>217554.619324734</v>
      </c>
      <c r="V12">
        <v>210399.83316308999</v>
      </c>
      <c r="W12">
        <v>199862.07151547499</v>
      </c>
      <c r="X12">
        <v>205353.06012316901</v>
      </c>
      <c r="Y12">
        <v>211704.08991359299</v>
      </c>
      <c r="Z12">
        <v>217112.814609594</v>
      </c>
      <c r="AA12">
        <v>219920.93188500401</v>
      </c>
      <c r="AB12">
        <v>221564.67896694</v>
      </c>
      <c r="AC12">
        <v>230403.09973886801</v>
      </c>
      <c r="AD12">
        <v>239446.25339249399</v>
      </c>
      <c r="AE12">
        <v>247305.90183940099</v>
      </c>
    </row>
    <row r="13" spans="1:32" x14ac:dyDescent="0.3">
      <c r="A13" t="s">
        <v>97</v>
      </c>
      <c r="B13" t="s">
        <v>222</v>
      </c>
      <c r="C13" t="s">
        <v>200</v>
      </c>
      <c r="D13" t="s">
        <v>223</v>
      </c>
      <c r="E13" t="s">
        <v>201</v>
      </c>
      <c r="F13">
        <v>74973.531154269003</v>
      </c>
      <c r="G13">
        <v>111173.036043133</v>
      </c>
      <c r="H13">
        <v>131420.0205215</v>
      </c>
      <c r="I13">
        <v>147469.216508479</v>
      </c>
      <c r="J13">
        <v>162397.03390178501</v>
      </c>
      <c r="K13">
        <v>199356.09170007901</v>
      </c>
      <c r="L13">
        <v>233442.80592974601</v>
      </c>
      <c r="M13">
        <v>249488.99547278901</v>
      </c>
      <c r="N13">
        <v>275039.126063017</v>
      </c>
      <c r="O13">
        <v>294764.18751909398</v>
      </c>
      <c r="P13">
        <v>322735.33899658802</v>
      </c>
      <c r="Q13">
        <v>322319.19948511501</v>
      </c>
      <c r="R13">
        <v>344956.648332335</v>
      </c>
      <c r="S13">
        <v>373467.71017964801</v>
      </c>
      <c r="T13">
        <v>373734.78632516501</v>
      </c>
      <c r="U13">
        <v>374042.94810990797</v>
      </c>
      <c r="V13">
        <v>374089.51207327499</v>
      </c>
      <c r="W13">
        <v>360283.41152899998</v>
      </c>
      <c r="X13">
        <v>362560.03311001603</v>
      </c>
      <c r="Y13">
        <v>377999.41517181997</v>
      </c>
      <c r="Z13">
        <v>389786.43660478102</v>
      </c>
      <c r="AA13">
        <v>400431.15880691598</v>
      </c>
      <c r="AB13">
        <v>423760.83508376102</v>
      </c>
      <c r="AC13">
        <v>438459.73159953998</v>
      </c>
      <c r="AD13">
        <v>461037.101246415</v>
      </c>
      <c r="AE13">
        <v>477743.05935737101</v>
      </c>
    </row>
    <row r="14" spans="1:32" x14ac:dyDescent="0.3">
      <c r="A14" t="s">
        <v>97</v>
      </c>
      <c r="B14" t="s">
        <v>224</v>
      </c>
      <c r="C14" t="s">
        <v>200</v>
      </c>
      <c r="D14" t="s">
        <v>225</v>
      </c>
      <c r="E14" t="s">
        <v>201</v>
      </c>
      <c r="F14">
        <v>391988.75755661202</v>
      </c>
      <c r="G14">
        <v>564324.41566659696</v>
      </c>
      <c r="H14">
        <v>688251.94863947202</v>
      </c>
      <c r="I14">
        <v>805637.05481062306</v>
      </c>
      <c r="J14">
        <v>887274.78343211999</v>
      </c>
      <c r="K14">
        <v>1132539.8565690401</v>
      </c>
      <c r="L14">
        <v>1308661.1567700999</v>
      </c>
      <c r="M14">
        <v>1294426.4416430099</v>
      </c>
      <c r="N14">
        <v>1366442.92449506</v>
      </c>
      <c r="O14">
        <v>1429178.3059206</v>
      </c>
      <c r="P14">
        <v>1496289.54714306</v>
      </c>
      <c r="Q14">
        <v>1454964.46523579</v>
      </c>
      <c r="R14">
        <v>1453415.66005295</v>
      </c>
      <c r="S14">
        <v>1533637.2770520099</v>
      </c>
      <c r="T14">
        <v>1446928.6218886999</v>
      </c>
      <c r="U14">
        <v>1403829.4576465599</v>
      </c>
      <c r="V14">
        <v>1375701.66416904</v>
      </c>
      <c r="W14">
        <v>1334098.6066089501</v>
      </c>
      <c r="X14">
        <v>1325530.20820578</v>
      </c>
      <c r="Y14">
        <v>1371683.79840561</v>
      </c>
      <c r="Z14">
        <v>1425417.5761905599</v>
      </c>
      <c r="AA14">
        <v>1467025.5534029701</v>
      </c>
      <c r="AB14">
        <v>1474923.07898838</v>
      </c>
      <c r="AC14">
        <v>1555510.7818491801</v>
      </c>
      <c r="AD14">
        <v>1602782.0108094299</v>
      </c>
      <c r="AE14">
        <v>1613970.2255325101</v>
      </c>
    </row>
    <row r="15" spans="1:32" x14ac:dyDescent="0.3">
      <c r="A15" t="s">
        <v>97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97</v>
      </c>
      <c r="B16" t="s">
        <v>228</v>
      </c>
      <c r="C16" t="s">
        <v>200</v>
      </c>
      <c r="D16" t="s">
        <v>229</v>
      </c>
      <c r="E16" t="s">
        <v>201</v>
      </c>
      <c r="F16">
        <v>157416.07667011899</v>
      </c>
      <c r="G16">
        <v>226673.42015666599</v>
      </c>
      <c r="H16">
        <v>284230.46734309202</v>
      </c>
      <c r="I16">
        <v>329728.720776445</v>
      </c>
      <c r="J16">
        <v>358503.62108627701</v>
      </c>
      <c r="K16">
        <v>443472.04401068698</v>
      </c>
      <c r="L16">
        <v>502192.16310597002</v>
      </c>
      <c r="M16">
        <v>508972.26012293802</v>
      </c>
      <c r="N16">
        <v>542037.08025613101</v>
      </c>
      <c r="O16">
        <v>565564.21434705297</v>
      </c>
      <c r="P16">
        <v>573812.70047884702</v>
      </c>
      <c r="Q16">
        <v>540105.86153989902</v>
      </c>
      <c r="R16">
        <v>527309.44379007595</v>
      </c>
      <c r="S16">
        <v>508538.92237216601</v>
      </c>
      <c r="T16">
        <v>470243.26012613799</v>
      </c>
      <c r="U16">
        <v>452040.297997188</v>
      </c>
      <c r="V16">
        <v>437993.32660602801</v>
      </c>
      <c r="W16">
        <v>418478.98506805103</v>
      </c>
      <c r="X16">
        <v>423854.96782662597</v>
      </c>
      <c r="Y16">
        <v>431559.15495522303</v>
      </c>
      <c r="Z16">
        <v>431104.05826945702</v>
      </c>
      <c r="AA16">
        <v>446662.214165207</v>
      </c>
      <c r="AB16">
        <v>457772.36458999303</v>
      </c>
      <c r="AC16">
        <v>454776.39869139</v>
      </c>
      <c r="AD16">
        <v>450375.19071072701</v>
      </c>
      <c r="AE16">
        <v>439803.05539307802</v>
      </c>
    </row>
    <row r="17" spans="1:31" x14ac:dyDescent="0.3">
      <c r="A17" t="s">
        <v>97</v>
      </c>
      <c r="B17" t="s">
        <v>230</v>
      </c>
      <c r="C17" t="s">
        <v>200</v>
      </c>
      <c r="D17" t="s">
        <v>231</v>
      </c>
      <c r="E17" t="s">
        <v>201</v>
      </c>
      <c r="F17">
        <v>28405.198740187399</v>
      </c>
      <c r="G17">
        <v>41373.715284144098</v>
      </c>
      <c r="H17">
        <v>51641.982398360502</v>
      </c>
      <c r="I17">
        <v>61821.010564635202</v>
      </c>
      <c r="J17">
        <v>68539.763320089201</v>
      </c>
      <c r="K17">
        <v>85342.612721230704</v>
      </c>
      <c r="L17">
        <v>97944.460118986899</v>
      </c>
      <c r="M17">
        <v>107867.45342480201</v>
      </c>
      <c r="N17">
        <v>129493.594149382</v>
      </c>
      <c r="O17">
        <v>153627.54592063199</v>
      </c>
      <c r="P17">
        <v>186926.12761789301</v>
      </c>
      <c r="Q17">
        <v>188017.17030278599</v>
      </c>
      <c r="R17">
        <v>204205.60763698001</v>
      </c>
      <c r="S17">
        <v>233763.82928552799</v>
      </c>
      <c r="T17">
        <v>229342.48180644601</v>
      </c>
      <c r="U17">
        <v>219272.471217924</v>
      </c>
      <c r="V17">
        <v>213654.552690913</v>
      </c>
      <c r="W17">
        <v>209641.970580775</v>
      </c>
      <c r="X17">
        <v>212722.42746258501</v>
      </c>
      <c r="Y17">
        <v>219009.030555573</v>
      </c>
      <c r="Z17">
        <v>231783.32037990799</v>
      </c>
      <c r="AA17">
        <v>238118.62919303399</v>
      </c>
      <c r="AB17">
        <v>233282.931814065</v>
      </c>
      <c r="AC17">
        <v>237383.98321099</v>
      </c>
      <c r="AD17">
        <v>241008.20780627101</v>
      </c>
      <c r="AE17">
        <v>235580.59656186099</v>
      </c>
    </row>
    <row r="18" spans="1:31" x14ac:dyDescent="0.3">
      <c r="A18" t="s">
        <v>97</v>
      </c>
      <c r="B18" t="s">
        <v>232</v>
      </c>
      <c r="C18" t="s">
        <v>200</v>
      </c>
      <c r="D18" t="s">
        <v>233</v>
      </c>
      <c r="E18" t="s">
        <v>201</v>
      </c>
      <c r="F18">
        <v>46405.113486936301</v>
      </c>
      <c r="G18">
        <v>63843.3257029491</v>
      </c>
      <c r="H18">
        <v>81018.844623464494</v>
      </c>
      <c r="I18">
        <v>98301.074432841197</v>
      </c>
      <c r="J18">
        <v>111627.531320815</v>
      </c>
      <c r="K18">
        <v>136878.58849023201</v>
      </c>
      <c r="L18">
        <v>159564.83042071501</v>
      </c>
      <c r="M18">
        <v>176447.15307407299</v>
      </c>
      <c r="N18">
        <v>223475.18124000999</v>
      </c>
      <c r="O18">
        <v>249131.57221323601</v>
      </c>
      <c r="P18">
        <v>292878.739903262</v>
      </c>
      <c r="Q18">
        <v>298554.85756494099</v>
      </c>
      <c r="R18">
        <v>315010.75306081102</v>
      </c>
      <c r="S18">
        <v>337783.22043534101</v>
      </c>
      <c r="T18">
        <v>323056.97988490498</v>
      </c>
      <c r="U18">
        <v>302122.92446098197</v>
      </c>
      <c r="V18">
        <v>289928.56093651999</v>
      </c>
      <c r="W18">
        <v>280803.12916552997</v>
      </c>
      <c r="X18">
        <v>297042.89948158403</v>
      </c>
      <c r="Y18">
        <v>316105.00468266697</v>
      </c>
      <c r="Z18">
        <v>340224.02778147801</v>
      </c>
      <c r="AA18">
        <v>378655.67062676302</v>
      </c>
      <c r="AB18">
        <v>397488.83862471598</v>
      </c>
      <c r="AC18">
        <v>418834.29639281501</v>
      </c>
      <c r="AD18">
        <v>438341.65235869499</v>
      </c>
      <c r="AE18">
        <v>448878.73748027702</v>
      </c>
    </row>
    <row r="19" spans="1:31" x14ac:dyDescent="0.3">
      <c r="A19" t="s">
        <v>97</v>
      </c>
      <c r="B19" t="s">
        <v>234</v>
      </c>
      <c r="C19" t="s">
        <v>200</v>
      </c>
      <c r="D19" t="s">
        <v>235</v>
      </c>
      <c r="E19" t="s">
        <v>201</v>
      </c>
      <c r="F19">
        <v>22008.832826905498</v>
      </c>
      <c r="G19">
        <v>27449.206831158499</v>
      </c>
      <c r="H19">
        <v>31292.699559364501</v>
      </c>
      <c r="I19">
        <v>35350.711133601602</v>
      </c>
      <c r="J19">
        <v>37334.0714179758</v>
      </c>
      <c r="K19">
        <v>42577.243028719597</v>
      </c>
      <c r="L19">
        <v>49593.868585907898</v>
      </c>
      <c r="M19">
        <v>52533.3407036809</v>
      </c>
      <c r="N19">
        <v>68989.598271430703</v>
      </c>
      <c r="O19">
        <v>79401.834510347995</v>
      </c>
      <c r="P19">
        <v>98031.941451707797</v>
      </c>
      <c r="Q19">
        <v>106307.632416616</v>
      </c>
      <c r="R19">
        <v>113074.795226417</v>
      </c>
      <c r="S19">
        <v>117410.73403016099</v>
      </c>
      <c r="T19">
        <v>115725.19078320501</v>
      </c>
      <c r="U19">
        <v>119700.394080681</v>
      </c>
      <c r="V19">
        <v>122017.458402989</v>
      </c>
      <c r="W19">
        <v>117073.174676158</v>
      </c>
      <c r="X19">
        <v>122577.54666651299</v>
      </c>
      <c r="Y19">
        <v>126287.034774941</v>
      </c>
      <c r="Z19">
        <v>133254.51580080099</v>
      </c>
      <c r="AA19">
        <v>137465.850462993</v>
      </c>
      <c r="AB19">
        <v>134832.40805154201</v>
      </c>
      <c r="AC19">
        <v>133889.24834671401</v>
      </c>
      <c r="AD19">
        <v>135736.195204519</v>
      </c>
      <c r="AE19">
        <v>136145.01345177001</v>
      </c>
    </row>
    <row r="20" spans="1:31" x14ac:dyDescent="0.3">
      <c r="A20" t="s">
        <v>97</v>
      </c>
      <c r="B20" t="s">
        <v>236</v>
      </c>
      <c r="C20" t="s">
        <v>200</v>
      </c>
      <c r="D20" t="s">
        <v>237</v>
      </c>
      <c r="E20" t="s">
        <v>201</v>
      </c>
      <c r="F20">
        <v>320145.40165095002</v>
      </c>
      <c r="G20">
        <v>514324.467002358</v>
      </c>
      <c r="H20">
        <v>648720.84849879495</v>
      </c>
      <c r="I20">
        <v>765846.64103132498</v>
      </c>
      <c r="J20">
        <v>834313.06603147299</v>
      </c>
      <c r="K20">
        <v>913950.09047560103</v>
      </c>
      <c r="L20">
        <v>948449.58003604098</v>
      </c>
      <c r="M20">
        <v>909073.05998384301</v>
      </c>
      <c r="N20">
        <v>928913.69089529605</v>
      </c>
      <c r="O20">
        <v>863660.85216522496</v>
      </c>
      <c r="P20">
        <v>816779.19588840404</v>
      </c>
      <c r="Q20">
        <v>698781.83342082903</v>
      </c>
      <c r="R20">
        <v>619168.20368095103</v>
      </c>
      <c r="S20">
        <v>572942.53610017803</v>
      </c>
      <c r="T20">
        <v>530608.70065915899</v>
      </c>
      <c r="U20">
        <v>491511.77930932801</v>
      </c>
      <c r="V20">
        <v>458538.57845541602</v>
      </c>
      <c r="W20">
        <v>414466.98254583601</v>
      </c>
      <c r="X20">
        <v>415247.42939789401</v>
      </c>
      <c r="Y20">
        <v>423084.19631654897</v>
      </c>
      <c r="Z20">
        <v>440553.65598460101</v>
      </c>
      <c r="AA20">
        <v>464395.46108461497</v>
      </c>
      <c r="AB20">
        <v>487766.33846077201</v>
      </c>
      <c r="AC20">
        <v>531693.08271460701</v>
      </c>
      <c r="AD20">
        <v>551107.074546166</v>
      </c>
      <c r="AE20">
        <v>577889.53676467796</v>
      </c>
    </row>
    <row r="21" spans="1:31" x14ac:dyDescent="0.3">
      <c r="A21" t="s">
        <v>97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97</v>
      </c>
      <c r="B22" t="s">
        <v>240</v>
      </c>
      <c r="C22" t="s">
        <v>200</v>
      </c>
      <c r="D22" t="s">
        <v>241</v>
      </c>
      <c r="E22" t="s">
        <v>201</v>
      </c>
      <c r="F22">
        <v>66784.631965734094</v>
      </c>
      <c r="G22">
        <v>61067.500210710903</v>
      </c>
      <c r="H22">
        <v>53258.410272429202</v>
      </c>
      <c r="I22">
        <v>46562.795605425497</v>
      </c>
      <c r="J22">
        <v>40300.200781100197</v>
      </c>
      <c r="K22">
        <v>36657.457865497599</v>
      </c>
      <c r="L22">
        <v>33925.4390340143</v>
      </c>
      <c r="M22">
        <v>29858.703084638499</v>
      </c>
      <c r="N22">
        <v>28009.163329067102</v>
      </c>
      <c r="O22">
        <v>25002.378443489</v>
      </c>
      <c r="P22">
        <v>22841.1181313659</v>
      </c>
      <c r="Q22">
        <v>19400.5146447066</v>
      </c>
      <c r="R22">
        <v>16876.245762276401</v>
      </c>
      <c r="S22">
        <v>15364.932027626999</v>
      </c>
      <c r="T22">
        <v>14575.095653087699</v>
      </c>
      <c r="U22">
        <v>14413.1037438638</v>
      </c>
      <c r="V22">
        <v>15472.612939291201</v>
      </c>
      <c r="W22">
        <v>15562.72715821</v>
      </c>
      <c r="X22">
        <v>18385.2140019293</v>
      </c>
      <c r="Y22">
        <v>20898.7704382833</v>
      </c>
      <c r="Z22">
        <v>23782.159193807202</v>
      </c>
      <c r="AA22">
        <v>27923.038659346101</v>
      </c>
      <c r="AB22">
        <v>31310.316676869399</v>
      </c>
      <c r="AC22">
        <v>36154.753264815998</v>
      </c>
      <c r="AD22">
        <v>41079.510859198999</v>
      </c>
      <c r="AE22">
        <v>48038.312127296304</v>
      </c>
    </row>
    <row r="23" spans="1:31" x14ac:dyDescent="0.3">
      <c r="A23" t="s">
        <v>97</v>
      </c>
      <c r="B23" t="s">
        <v>242</v>
      </c>
      <c r="C23" t="s">
        <v>200</v>
      </c>
      <c r="D23" t="s">
        <v>243</v>
      </c>
      <c r="E23" t="s">
        <v>201</v>
      </c>
      <c r="F23">
        <v>250385.596014468</v>
      </c>
      <c r="G23">
        <v>387807.30024691799</v>
      </c>
      <c r="H23">
        <v>486796.677514699</v>
      </c>
      <c r="I23">
        <v>551715.939877033</v>
      </c>
      <c r="J23">
        <v>606139.16447939898</v>
      </c>
      <c r="K23">
        <v>731231.40798188001</v>
      </c>
      <c r="L23">
        <v>806609.67336148303</v>
      </c>
      <c r="M23">
        <v>817629.4358333</v>
      </c>
      <c r="N23">
        <v>848153.63198541198</v>
      </c>
      <c r="O23">
        <v>846614.95171013696</v>
      </c>
      <c r="P23">
        <v>815536.941973996</v>
      </c>
      <c r="Q23">
        <v>740640.90996748698</v>
      </c>
      <c r="R23">
        <v>725841.58700538997</v>
      </c>
      <c r="S23">
        <v>678864.94981818204</v>
      </c>
      <c r="T23">
        <v>641956.30269021599</v>
      </c>
      <c r="U23">
        <v>620180.93587728904</v>
      </c>
      <c r="V23">
        <v>589432.42858925904</v>
      </c>
      <c r="W23">
        <v>527205.83159186202</v>
      </c>
      <c r="X23">
        <v>535899.80241050897</v>
      </c>
      <c r="Y23">
        <v>562270.18547265697</v>
      </c>
      <c r="Z23">
        <v>578560.47726908105</v>
      </c>
      <c r="AA23">
        <v>573176.437035062</v>
      </c>
      <c r="AB23">
        <v>593778.87471417396</v>
      </c>
      <c r="AC23">
        <v>605324.59334480495</v>
      </c>
      <c r="AD23">
        <v>627265.91133590799</v>
      </c>
      <c r="AE23">
        <v>669853.54252664302</v>
      </c>
    </row>
    <row r="24" spans="1:31" x14ac:dyDescent="0.3">
      <c r="A24" t="s">
        <v>97</v>
      </c>
      <c r="B24" t="s">
        <v>244</v>
      </c>
      <c r="C24" t="s">
        <v>200</v>
      </c>
      <c r="D24" t="s">
        <v>245</v>
      </c>
      <c r="E24" t="s">
        <v>201</v>
      </c>
      <c r="F24">
        <v>1103437.7029762701</v>
      </c>
      <c r="G24">
        <v>1418942.29085083</v>
      </c>
      <c r="H24">
        <v>1668928.9996371299</v>
      </c>
      <c r="I24">
        <v>1796518.5141143701</v>
      </c>
      <c r="J24">
        <v>1897942.3825296201</v>
      </c>
      <c r="K24">
        <v>2228983.95612774</v>
      </c>
      <c r="L24">
        <v>2421815.37055089</v>
      </c>
      <c r="M24">
        <v>2542827.4427471901</v>
      </c>
      <c r="N24">
        <v>2826541.5975111802</v>
      </c>
      <c r="O24">
        <v>3159687.2438235199</v>
      </c>
      <c r="P24">
        <v>3498275.0522750602</v>
      </c>
      <c r="Q24">
        <v>3564616.1616583401</v>
      </c>
      <c r="R24">
        <v>3587591.3662141799</v>
      </c>
      <c r="S24">
        <v>3622056.5666115801</v>
      </c>
      <c r="T24">
        <v>3556130.9874744602</v>
      </c>
      <c r="U24">
        <v>3452396.3532160302</v>
      </c>
      <c r="V24">
        <v>3356654.1218686602</v>
      </c>
      <c r="W24">
        <v>3150695.31300927</v>
      </c>
      <c r="X24">
        <v>3228545.17945799</v>
      </c>
      <c r="Y24">
        <v>3429836.74363103</v>
      </c>
      <c r="Z24">
        <v>3609326.3557597501</v>
      </c>
      <c r="AA24">
        <v>3679008.1281181099</v>
      </c>
      <c r="AB24">
        <v>3745179.7114384701</v>
      </c>
      <c r="AC24">
        <v>3761536.4365489502</v>
      </c>
      <c r="AD24">
        <v>3856674.5011477401</v>
      </c>
      <c r="AE24">
        <v>3929605.51705109</v>
      </c>
    </row>
    <row r="25" spans="1:31" x14ac:dyDescent="0.3">
      <c r="A25" t="s">
        <v>97</v>
      </c>
      <c r="B25" t="s">
        <v>246</v>
      </c>
      <c r="C25" t="s">
        <v>200</v>
      </c>
      <c r="D25" t="s">
        <v>247</v>
      </c>
      <c r="E25" t="s">
        <v>201</v>
      </c>
      <c r="F25">
        <v>5947.4660394412203</v>
      </c>
      <c r="G25">
        <v>14530.847612515099</v>
      </c>
      <c r="H25">
        <v>23085.979041373001</v>
      </c>
      <c r="I25">
        <v>24253.3964686693</v>
      </c>
      <c r="J25">
        <v>30385.439164718799</v>
      </c>
      <c r="K25">
        <v>45646.2561763513</v>
      </c>
      <c r="L25">
        <v>57382.187537382997</v>
      </c>
      <c r="M25">
        <v>60114.397340313</v>
      </c>
      <c r="N25">
        <v>75277.993004385193</v>
      </c>
      <c r="O25">
        <v>91291.389434316501</v>
      </c>
      <c r="P25">
        <v>102949.797610617</v>
      </c>
      <c r="Q25">
        <v>107835.254292306</v>
      </c>
      <c r="R25">
        <v>104100.421483835</v>
      </c>
      <c r="S25">
        <v>122463.647340146</v>
      </c>
      <c r="T25">
        <v>125332.17519835899</v>
      </c>
      <c r="U25">
        <v>115493.00284271</v>
      </c>
      <c r="V25">
        <v>106673.30087315501</v>
      </c>
      <c r="W25">
        <v>92520.082418127495</v>
      </c>
      <c r="X25">
        <v>90531.945253040205</v>
      </c>
      <c r="Y25">
        <v>98713.883053484096</v>
      </c>
      <c r="Z25">
        <v>102092.19940971601</v>
      </c>
      <c r="AA25">
        <v>100412.309159304</v>
      </c>
      <c r="AB25">
        <v>101064.06890647599</v>
      </c>
      <c r="AC25">
        <v>100493.778457098</v>
      </c>
      <c r="AD25">
        <v>122922.63999718201</v>
      </c>
      <c r="AE25">
        <v>122518.32655893901</v>
      </c>
    </row>
    <row r="26" spans="1:31" x14ac:dyDescent="0.3">
      <c r="A26" t="s">
        <v>97</v>
      </c>
      <c r="B26" t="s">
        <v>248</v>
      </c>
      <c r="C26" t="s">
        <v>200</v>
      </c>
      <c r="D26" t="s">
        <v>249</v>
      </c>
      <c r="E26" t="s">
        <v>201</v>
      </c>
      <c r="F26">
        <v>529759.57125894004</v>
      </c>
      <c r="G26">
        <v>692253.47793484305</v>
      </c>
      <c r="H26">
        <v>851329.69243954704</v>
      </c>
      <c r="I26">
        <v>921355.32150931703</v>
      </c>
      <c r="J26">
        <v>973922.97454054595</v>
      </c>
      <c r="K26">
        <v>1115429.37103867</v>
      </c>
      <c r="L26">
        <v>1188855.3985284001</v>
      </c>
      <c r="M26">
        <v>1233807.14049304</v>
      </c>
      <c r="N26">
        <v>1327981.3546189901</v>
      </c>
      <c r="O26">
        <v>1408783.19255192</v>
      </c>
      <c r="P26">
        <v>1500563.7958664901</v>
      </c>
      <c r="Q26">
        <v>1503839.75940683</v>
      </c>
      <c r="R26">
        <v>1518880.43984645</v>
      </c>
      <c r="S26">
        <v>1544226.84073411</v>
      </c>
      <c r="T26">
        <v>1524756.51326105</v>
      </c>
      <c r="U26">
        <v>1478403.63780624</v>
      </c>
      <c r="V26">
        <v>1429417.4846576201</v>
      </c>
      <c r="W26">
        <v>1331561.0207202299</v>
      </c>
      <c r="X26">
        <v>1346807.9399158601</v>
      </c>
      <c r="Y26">
        <v>1411139.9628111599</v>
      </c>
      <c r="Z26">
        <v>1471420.8498350999</v>
      </c>
      <c r="AA26">
        <v>1477368.4021039</v>
      </c>
      <c r="AB26">
        <v>1496146.4337373399</v>
      </c>
      <c r="AC26">
        <v>1480996.3435746799</v>
      </c>
      <c r="AD26">
        <v>1476049.0459388399</v>
      </c>
      <c r="AE26">
        <v>1491054.7313077699</v>
      </c>
    </row>
    <row r="27" spans="1:31" x14ac:dyDescent="0.3">
      <c r="A27" t="s">
        <v>97</v>
      </c>
      <c r="B27" t="s">
        <v>250</v>
      </c>
      <c r="C27" t="s">
        <v>200</v>
      </c>
      <c r="D27" t="s">
        <v>251</v>
      </c>
      <c r="E27" t="s">
        <v>201</v>
      </c>
      <c r="F27">
        <v>567730.66567788599</v>
      </c>
      <c r="G27">
        <v>712157.96530347201</v>
      </c>
      <c r="H27">
        <v>794513.32815620594</v>
      </c>
      <c r="I27">
        <v>850909.79613638495</v>
      </c>
      <c r="J27">
        <v>893633.96882436005</v>
      </c>
      <c r="K27">
        <v>1067908.3289127201</v>
      </c>
      <c r="L27">
        <v>1175577.7844851101</v>
      </c>
      <c r="M27">
        <v>1248905.9049138301</v>
      </c>
      <c r="N27">
        <v>1423282.2498878001</v>
      </c>
      <c r="O27">
        <v>1659612.66183728</v>
      </c>
      <c r="P27">
        <v>1894761.4587979501</v>
      </c>
      <c r="Q27">
        <v>1952941.1479592</v>
      </c>
      <c r="R27">
        <v>1964610.50488389</v>
      </c>
      <c r="S27">
        <v>1955366.07853733</v>
      </c>
      <c r="T27">
        <v>1906042.2990150501</v>
      </c>
      <c r="U27">
        <v>1858499.71256708</v>
      </c>
      <c r="V27">
        <v>1820563.33633788</v>
      </c>
      <c r="W27">
        <v>1726614.20987091</v>
      </c>
      <c r="X27">
        <v>1791205.29428909</v>
      </c>
      <c r="Y27">
        <v>1919982.8977663899</v>
      </c>
      <c r="Z27">
        <v>2035813.30651493</v>
      </c>
      <c r="AA27">
        <v>2101227.4168548998</v>
      </c>
      <c r="AB27">
        <v>2147969.2087946599</v>
      </c>
      <c r="AC27">
        <v>2180046.31451718</v>
      </c>
      <c r="AD27">
        <v>2257702.8152117198</v>
      </c>
      <c r="AE27">
        <v>2316032.4591843798</v>
      </c>
    </row>
    <row r="28" spans="1:31" x14ac:dyDescent="0.3">
      <c r="A28" t="s">
        <v>97</v>
      </c>
      <c r="B28" t="s">
        <v>252</v>
      </c>
      <c r="C28" t="s">
        <v>200</v>
      </c>
      <c r="D28" t="s">
        <v>253</v>
      </c>
      <c r="E28" t="s">
        <v>201</v>
      </c>
      <c r="F28">
        <v>761699.37787457195</v>
      </c>
      <c r="G28">
        <v>1060582.63568811</v>
      </c>
      <c r="H28">
        <v>1375202.4409745601</v>
      </c>
      <c r="I28">
        <v>1507635.11747883</v>
      </c>
      <c r="J28">
        <v>1599305.29122198</v>
      </c>
      <c r="K28">
        <v>1751614.8318352101</v>
      </c>
      <c r="L28">
        <v>1842772.6671544099</v>
      </c>
      <c r="M28">
        <v>1768118.7345907099</v>
      </c>
      <c r="N28">
        <v>1890030.6004061301</v>
      </c>
      <c r="O28">
        <v>1970856.69916507</v>
      </c>
      <c r="P28">
        <v>2001801.3480028501</v>
      </c>
      <c r="Q28">
        <v>1931961.58792069</v>
      </c>
      <c r="R28">
        <v>2038207.4259450301</v>
      </c>
      <c r="S28">
        <v>2096802.05082777</v>
      </c>
      <c r="T28">
        <v>2164045.4931587498</v>
      </c>
      <c r="U28">
        <v>2193813.1943908301</v>
      </c>
      <c r="V28">
        <v>2158360.1721300799</v>
      </c>
      <c r="W28">
        <v>2110143.3870962001</v>
      </c>
      <c r="X28">
        <v>2164793.93066727</v>
      </c>
      <c r="Y28">
        <v>2306478.29545746</v>
      </c>
      <c r="Z28">
        <v>2378665.74018142</v>
      </c>
      <c r="AA28">
        <v>2408783.3179222699</v>
      </c>
      <c r="AB28">
        <v>2470884.9041003902</v>
      </c>
      <c r="AC28">
        <v>2581762.7266744301</v>
      </c>
      <c r="AD28">
        <v>2683735.7492995001</v>
      </c>
      <c r="AE28">
        <v>2838050.5816857</v>
      </c>
    </row>
    <row r="29" spans="1:31" x14ac:dyDescent="0.3">
      <c r="A29" t="s">
        <v>97</v>
      </c>
      <c r="B29" t="s">
        <v>254</v>
      </c>
      <c r="C29" t="s">
        <v>200</v>
      </c>
      <c r="D29" t="s">
        <v>255</v>
      </c>
      <c r="E29" t="s">
        <v>201</v>
      </c>
      <c r="F29">
        <v>263775.57880816702</v>
      </c>
      <c r="G29">
        <v>339369.92267164303</v>
      </c>
      <c r="H29">
        <v>426741.03000899998</v>
      </c>
      <c r="I29">
        <v>464037.86918764398</v>
      </c>
      <c r="J29">
        <v>480899.96687979501</v>
      </c>
      <c r="K29">
        <v>566605.03602662904</v>
      </c>
      <c r="L29">
        <v>601565.35396199196</v>
      </c>
      <c r="M29">
        <v>602703.77426610095</v>
      </c>
      <c r="N29">
        <v>714861.02458397404</v>
      </c>
      <c r="O29">
        <v>821080.08352719794</v>
      </c>
      <c r="P29">
        <v>878259.80981935502</v>
      </c>
      <c r="Q29">
        <v>833190.59770857601</v>
      </c>
      <c r="R29">
        <v>786951.29953129496</v>
      </c>
      <c r="S29">
        <v>923580.896613552</v>
      </c>
      <c r="T29">
        <v>1026693.54773782</v>
      </c>
      <c r="U29">
        <v>1126795.1655220001</v>
      </c>
      <c r="V29">
        <v>1199461.6216369099</v>
      </c>
      <c r="W29">
        <v>1210887.30257174</v>
      </c>
      <c r="X29">
        <v>1307275.1783535599</v>
      </c>
      <c r="Y29">
        <v>1439931.48154157</v>
      </c>
      <c r="Z29">
        <v>1495275.92699073</v>
      </c>
      <c r="AA29">
        <v>1538861.13205843</v>
      </c>
      <c r="AB29">
        <v>1602745.3725968001</v>
      </c>
      <c r="AC29">
        <v>1726993.5718036101</v>
      </c>
      <c r="AD29">
        <v>1859215.5144618801</v>
      </c>
      <c r="AE29">
        <v>2020280.2507039299</v>
      </c>
    </row>
    <row r="30" spans="1:31" x14ac:dyDescent="0.3">
      <c r="A30" t="s">
        <v>97</v>
      </c>
      <c r="B30" t="s">
        <v>256</v>
      </c>
      <c r="C30" t="s">
        <v>200</v>
      </c>
      <c r="D30" t="s">
        <v>257</v>
      </c>
      <c r="E30" t="s">
        <v>201</v>
      </c>
      <c r="F30">
        <v>24060.197328693601</v>
      </c>
      <c r="G30">
        <v>24359.625916863399</v>
      </c>
      <c r="H30">
        <v>22702.3758190068</v>
      </c>
      <c r="I30">
        <v>21890.976174576899</v>
      </c>
      <c r="J30">
        <v>20242.553522944399</v>
      </c>
      <c r="K30">
        <v>20139.419655318499</v>
      </c>
      <c r="L30">
        <v>20332.062194033799</v>
      </c>
      <c r="M30">
        <v>20246.0802360909</v>
      </c>
      <c r="N30">
        <v>24332.954933771001</v>
      </c>
      <c r="O30">
        <v>28395.2626952143</v>
      </c>
      <c r="P30">
        <v>27167.5576624766</v>
      </c>
      <c r="Q30">
        <v>24226.363147980599</v>
      </c>
      <c r="R30">
        <v>21212.355411615601</v>
      </c>
      <c r="S30">
        <v>23473.549100346299</v>
      </c>
      <c r="T30">
        <v>27176.643712421301</v>
      </c>
      <c r="U30">
        <v>26186.2285130247</v>
      </c>
      <c r="V30">
        <v>25625.155715269</v>
      </c>
      <c r="W30">
        <v>23870.210668859701</v>
      </c>
      <c r="X30">
        <v>24162.5411894672</v>
      </c>
      <c r="Y30">
        <v>24920.450786230002</v>
      </c>
      <c r="Z30">
        <v>25098.297275531299</v>
      </c>
      <c r="AA30">
        <v>26561.438624747301</v>
      </c>
      <c r="AB30">
        <v>29207.343948056801</v>
      </c>
      <c r="AC30">
        <v>31723.857930577</v>
      </c>
      <c r="AD30">
        <v>31967.304820168902</v>
      </c>
      <c r="AE30">
        <v>32464.529297469799</v>
      </c>
    </row>
    <row r="31" spans="1:31" x14ac:dyDescent="0.3">
      <c r="A31" t="s">
        <v>97</v>
      </c>
      <c r="B31" t="s">
        <v>258</v>
      </c>
      <c r="C31" t="s">
        <v>200</v>
      </c>
      <c r="D31" t="s">
        <v>259</v>
      </c>
      <c r="E31" t="s">
        <v>201</v>
      </c>
      <c r="F31">
        <v>10916.935712684901</v>
      </c>
      <c r="G31">
        <v>12094.098950654799</v>
      </c>
      <c r="H31">
        <v>15035.579017327</v>
      </c>
      <c r="I31">
        <v>16091.083697866001</v>
      </c>
      <c r="J31">
        <v>15275.669817361901</v>
      </c>
      <c r="K31">
        <v>16995.2010560823</v>
      </c>
      <c r="L31">
        <v>17346.218192054199</v>
      </c>
      <c r="M31">
        <v>16647.261697899801</v>
      </c>
      <c r="N31">
        <v>20128.6142602816</v>
      </c>
      <c r="O31">
        <v>24539.2588712447</v>
      </c>
      <c r="P31">
        <v>27748.769042251301</v>
      </c>
      <c r="Q31">
        <v>28135.0957968558</v>
      </c>
      <c r="R31">
        <v>29129.203566700398</v>
      </c>
      <c r="S31">
        <v>58135.863945199002</v>
      </c>
      <c r="T31">
        <v>76164.385082430206</v>
      </c>
      <c r="U31">
        <v>79947.488541121405</v>
      </c>
      <c r="V31">
        <v>74527.865984096599</v>
      </c>
      <c r="W31">
        <v>72506.214987561194</v>
      </c>
      <c r="X31">
        <v>77035.636412874097</v>
      </c>
      <c r="Y31">
        <v>81329.898999773694</v>
      </c>
      <c r="Z31">
        <v>81074.304467614202</v>
      </c>
      <c r="AA31">
        <v>83198.582341419096</v>
      </c>
      <c r="AB31">
        <v>90301.531359875604</v>
      </c>
      <c r="AC31">
        <v>96630.205727195396</v>
      </c>
      <c r="AD31">
        <v>99196.478736508201</v>
      </c>
      <c r="AE31">
        <v>118841.86117063899</v>
      </c>
    </row>
    <row r="32" spans="1:31" x14ac:dyDescent="0.3">
      <c r="A32" t="s">
        <v>97</v>
      </c>
      <c r="B32" t="s">
        <v>260</v>
      </c>
      <c r="C32" t="s">
        <v>200</v>
      </c>
      <c r="D32" t="s">
        <v>261</v>
      </c>
      <c r="E32" t="s">
        <v>201</v>
      </c>
      <c r="F32">
        <v>63592.330974426397</v>
      </c>
      <c r="G32">
        <v>69426.509413151201</v>
      </c>
      <c r="H32">
        <v>70130.980913497304</v>
      </c>
      <c r="I32">
        <v>72441.041735477993</v>
      </c>
      <c r="J32">
        <v>74150.962921342696</v>
      </c>
      <c r="K32">
        <v>82842.455460221696</v>
      </c>
      <c r="L32">
        <v>85981.286803675699</v>
      </c>
      <c r="M32">
        <v>82687.948721894994</v>
      </c>
      <c r="N32">
        <v>98142.012696566395</v>
      </c>
      <c r="O32">
        <v>111969.890018815</v>
      </c>
      <c r="P32">
        <v>117401.420389811</v>
      </c>
      <c r="Q32">
        <v>110178.872071226</v>
      </c>
      <c r="R32">
        <v>103325.95373743</v>
      </c>
      <c r="S32">
        <v>126229.090073056</v>
      </c>
      <c r="T32">
        <v>150755.11995691</v>
      </c>
      <c r="U32">
        <v>168381.164922447</v>
      </c>
      <c r="V32">
        <v>178528.478951653</v>
      </c>
      <c r="W32">
        <v>185567.08093819401</v>
      </c>
      <c r="X32">
        <v>191868.054213514</v>
      </c>
      <c r="Y32">
        <v>214380.64213980499</v>
      </c>
      <c r="Z32">
        <v>219156.197077975</v>
      </c>
      <c r="AA32">
        <v>220757.94082299</v>
      </c>
      <c r="AB32">
        <v>227892.70933401899</v>
      </c>
      <c r="AC32">
        <v>244923.472457989</v>
      </c>
      <c r="AD32">
        <v>254111.88528747301</v>
      </c>
      <c r="AE32">
        <v>263057.35662079201</v>
      </c>
    </row>
    <row r="33" spans="1:31" x14ac:dyDescent="0.3">
      <c r="A33" t="s">
        <v>97</v>
      </c>
      <c r="B33" t="s">
        <v>262</v>
      </c>
      <c r="C33" t="s">
        <v>200</v>
      </c>
      <c r="D33" t="s">
        <v>263</v>
      </c>
      <c r="E33" t="s">
        <v>201</v>
      </c>
      <c r="F33">
        <v>399354.33505059901</v>
      </c>
      <c r="G33">
        <v>615332.47873579396</v>
      </c>
      <c r="H33">
        <v>840592.47521572898</v>
      </c>
      <c r="I33">
        <v>933174.14668326196</v>
      </c>
      <c r="J33">
        <v>1008736.13808053</v>
      </c>
      <c r="K33">
        <v>1065032.71963696</v>
      </c>
      <c r="L33">
        <v>1117547.7460026499</v>
      </c>
      <c r="M33">
        <v>1045833.66966872</v>
      </c>
      <c r="N33">
        <v>1032565.9939315401</v>
      </c>
      <c r="O33">
        <v>984872.20405259496</v>
      </c>
      <c r="P33">
        <v>951223.79108895594</v>
      </c>
      <c r="Q33">
        <v>936230.65919604897</v>
      </c>
      <c r="R33">
        <v>1097588.6136979901</v>
      </c>
      <c r="S33">
        <v>965382.65109561605</v>
      </c>
      <c r="T33">
        <v>883255.79666917305</v>
      </c>
      <c r="U33">
        <v>792503.14689224097</v>
      </c>
      <c r="V33">
        <v>680217.04984215705</v>
      </c>
      <c r="W33">
        <v>617312.57792984298</v>
      </c>
      <c r="X33">
        <v>564452.52049786004</v>
      </c>
      <c r="Y33">
        <v>545915.82199007797</v>
      </c>
      <c r="Z33">
        <v>558061.01436957798</v>
      </c>
      <c r="AA33">
        <v>539404.22407468804</v>
      </c>
      <c r="AB33">
        <v>520737.94686163601</v>
      </c>
      <c r="AC33">
        <v>481491.61875506002</v>
      </c>
      <c r="AD33">
        <v>439244.56599347299</v>
      </c>
      <c r="AE33">
        <v>403406.58389286802</v>
      </c>
    </row>
    <row r="34" spans="1:31" x14ac:dyDescent="0.3">
      <c r="A34" t="s">
        <v>97</v>
      </c>
      <c r="B34" t="s">
        <v>264</v>
      </c>
      <c r="C34" t="s">
        <v>200</v>
      </c>
      <c r="D34" t="s">
        <v>265</v>
      </c>
      <c r="E34" t="s">
        <v>201</v>
      </c>
      <c r="F34">
        <v>85037.679172595497</v>
      </c>
      <c r="G34">
        <v>123956.429569228</v>
      </c>
      <c r="H34">
        <v>157616.04357018101</v>
      </c>
      <c r="I34">
        <v>181518.41776973699</v>
      </c>
      <c r="J34">
        <v>214980.35712624399</v>
      </c>
      <c r="K34">
        <v>274118.313216526</v>
      </c>
      <c r="L34">
        <v>324397.18959332799</v>
      </c>
      <c r="M34">
        <v>352086.14528738998</v>
      </c>
      <c r="N34">
        <v>377569.95737394702</v>
      </c>
      <c r="O34">
        <v>388762.60327378998</v>
      </c>
      <c r="P34">
        <v>383192.69225423102</v>
      </c>
      <c r="Q34">
        <v>398096.89675916301</v>
      </c>
      <c r="R34">
        <v>423158.48279410898</v>
      </c>
      <c r="S34">
        <v>429302.40222260403</v>
      </c>
      <c r="T34">
        <v>421830.57393541699</v>
      </c>
      <c r="U34">
        <v>419651.31489979097</v>
      </c>
      <c r="V34">
        <v>398901.34762266203</v>
      </c>
      <c r="W34">
        <v>354974.80589267297</v>
      </c>
      <c r="X34">
        <v>333414.579603341</v>
      </c>
      <c r="Y34">
        <v>338331.10884102102</v>
      </c>
      <c r="Z34">
        <v>342386.68898235197</v>
      </c>
      <c r="AA34">
        <v>327350.61859991599</v>
      </c>
      <c r="AB34">
        <v>319378.15344017802</v>
      </c>
      <c r="AC34">
        <v>312932.17673837702</v>
      </c>
      <c r="AD34">
        <v>304775.48765799397</v>
      </c>
      <c r="AE34">
        <v>295724.097225793</v>
      </c>
    </row>
    <row r="35" spans="1:31" x14ac:dyDescent="0.3">
      <c r="A35" t="s">
        <v>97</v>
      </c>
      <c r="B35" t="s">
        <v>266</v>
      </c>
      <c r="C35" t="s">
        <v>200</v>
      </c>
      <c r="D35" t="s">
        <v>267</v>
      </c>
      <c r="E35" t="s">
        <v>201</v>
      </c>
      <c r="F35">
        <v>3777391.2453174898</v>
      </c>
      <c r="G35">
        <v>5963081.0967892697</v>
      </c>
      <c r="H35">
        <v>7622541.3584815999</v>
      </c>
      <c r="I35">
        <v>8929668.3563989904</v>
      </c>
      <c r="J35">
        <v>10186002.1616174</v>
      </c>
      <c r="K35">
        <v>11708890.5394591</v>
      </c>
      <c r="L35">
        <v>12859557.8361747</v>
      </c>
      <c r="M35">
        <v>12823617.780900201</v>
      </c>
      <c r="N35">
        <v>13434486.046195</v>
      </c>
      <c r="O35">
        <v>13298388.576580601</v>
      </c>
      <c r="P35">
        <v>13286110.6473011</v>
      </c>
      <c r="Q35">
        <v>13088676.1559729</v>
      </c>
      <c r="R35">
        <v>12766292.410831699</v>
      </c>
      <c r="S35">
        <v>12391451.563650399</v>
      </c>
      <c r="T35">
        <v>12348207.3402192</v>
      </c>
      <c r="U35">
        <v>11912120.627318401</v>
      </c>
      <c r="V35">
        <v>11654612.340730799</v>
      </c>
      <c r="W35">
        <v>11551045.5574784</v>
      </c>
      <c r="X35">
        <v>12068335.2735458</v>
      </c>
      <c r="Y35">
        <v>12708625.644097799</v>
      </c>
      <c r="Z35">
        <v>13148420.219322899</v>
      </c>
      <c r="AA35">
        <v>13343603.496208301</v>
      </c>
      <c r="AB35">
        <v>13628888.7591192</v>
      </c>
      <c r="AC35">
        <v>13721448.533288</v>
      </c>
      <c r="AD35">
        <v>14014329.3718016</v>
      </c>
      <c r="AE35">
        <v>14533369.749399301</v>
      </c>
    </row>
    <row r="36" spans="1:31" x14ac:dyDescent="0.3">
      <c r="A36" t="s">
        <v>97</v>
      </c>
      <c r="B36" t="s">
        <v>268</v>
      </c>
      <c r="C36" t="s">
        <v>200</v>
      </c>
      <c r="D36" t="s">
        <v>269</v>
      </c>
      <c r="E36" t="s">
        <v>201</v>
      </c>
      <c r="F36">
        <v>51266.211718248698</v>
      </c>
      <c r="G36">
        <v>183426.72030099499</v>
      </c>
      <c r="H36">
        <v>248667.304460682</v>
      </c>
      <c r="I36">
        <v>278016.26721282199</v>
      </c>
      <c r="J36">
        <v>311575.638713088</v>
      </c>
      <c r="K36">
        <v>356135.153520956</v>
      </c>
      <c r="L36">
        <v>388262.62675422698</v>
      </c>
      <c r="M36">
        <v>402330.179378848</v>
      </c>
      <c r="N36">
        <v>525622.84195954399</v>
      </c>
      <c r="O36">
        <v>564333.46420525096</v>
      </c>
      <c r="P36">
        <v>625657.59924036404</v>
      </c>
      <c r="Q36">
        <v>654127.14091811201</v>
      </c>
      <c r="R36">
        <v>636933.60209437902</v>
      </c>
      <c r="S36">
        <v>609049.58365599497</v>
      </c>
      <c r="T36">
        <v>598905.56307186396</v>
      </c>
      <c r="U36">
        <v>591979.06532462605</v>
      </c>
      <c r="V36">
        <v>587827.64668999997</v>
      </c>
      <c r="W36">
        <v>579362.71385288599</v>
      </c>
      <c r="X36">
        <v>615941.61558936397</v>
      </c>
      <c r="Y36">
        <v>660524.77960749797</v>
      </c>
      <c r="Z36">
        <v>673051.50878666004</v>
      </c>
      <c r="AA36">
        <v>681191.43190982903</v>
      </c>
      <c r="AB36">
        <v>685186.60764441697</v>
      </c>
      <c r="AC36">
        <v>682553.96571748296</v>
      </c>
      <c r="AD36">
        <v>741512.68853112101</v>
      </c>
      <c r="AE36">
        <v>740116.43329891097</v>
      </c>
    </row>
    <row r="37" spans="1:31" x14ac:dyDescent="0.3">
      <c r="A37" t="s">
        <v>97</v>
      </c>
      <c r="B37" t="s">
        <v>270</v>
      </c>
      <c r="C37" t="s">
        <v>200</v>
      </c>
      <c r="D37" t="s">
        <v>271</v>
      </c>
      <c r="E37" t="s">
        <v>201</v>
      </c>
      <c r="F37">
        <v>3680604.0433288799</v>
      </c>
      <c r="G37">
        <v>5730073.50757147</v>
      </c>
      <c r="H37">
        <v>7321664.8007209599</v>
      </c>
      <c r="I37">
        <v>8597057.9276584592</v>
      </c>
      <c r="J37">
        <v>9818697.1708100699</v>
      </c>
      <c r="K37">
        <v>11281333.2906841</v>
      </c>
      <c r="L37">
        <v>12381064.742755201</v>
      </c>
      <c r="M37">
        <v>12284410.9661125</v>
      </c>
      <c r="N37">
        <v>12658691.8675221</v>
      </c>
      <c r="O37">
        <v>12307144.196012201</v>
      </c>
      <c r="P37">
        <v>12095215.7070366</v>
      </c>
      <c r="Q37">
        <v>11791318.6643472</v>
      </c>
      <c r="R37">
        <v>11517689.348458599</v>
      </c>
      <c r="S37">
        <v>11165295.061228801</v>
      </c>
      <c r="T37">
        <v>11165157.301063601</v>
      </c>
      <c r="U37">
        <v>10725443.924913101</v>
      </c>
      <c r="V37">
        <v>10470112.597815599</v>
      </c>
      <c r="W37">
        <v>10404507.450456301</v>
      </c>
      <c r="X37">
        <v>10856495.3971147</v>
      </c>
      <c r="Y37">
        <v>11397202.936533</v>
      </c>
      <c r="Z37">
        <v>11732435.7028563</v>
      </c>
      <c r="AA37">
        <v>11866016.688495601</v>
      </c>
      <c r="AB37">
        <v>12119841.4500557</v>
      </c>
      <c r="AC37">
        <v>12049103.049423199</v>
      </c>
      <c r="AD37">
        <v>12203789.6262188</v>
      </c>
      <c r="AE37">
        <v>12703892.8057961</v>
      </c>
    </row>
    <row r="38" spans="1:31" x14ac:dyDescent="0.3">
      <c r="A38" t="s">
        <v>97</v>
      </c>
      <c r="B38" t="s">
        <v>272</v>
      </c>
      <c r="C38" t="s">
        <v>200</v>
      </c>
      <c r="D38" t="s">
        <v>273</v>
      </c>
      <c r="E38" t="s">
        <v>201</v>
      </c>
      <c r="F38">
        <v>45520.9902703521</v>
      </c>
      <c r="G38">
        <v>49580.868916797197</v>
      </c>
      <c r="H38">
        <v>52209.253299952703</v>
      </c>
      <c r="I38">
        <v>54594.161527710698</v>
      </c>
      <c r="J38">
        <v>55729.352094246402</v>
      </c>
      <c r="K38">
        <v>71422.095254072905</v>
      </c>
      <c r="L38">
        <v>90230.466665250104</v>
      </c>
      <c r="M38">
        <v>136876.635408873</v>
      </c>
      <c r="N38">
        <v>250171.336713361</v>
      </c>
      <c r="O38">
        <v>426910.91636315099</v>
      </c>
      <c r="P38">
        <v>565237.34102418495</v>
      </c>
      <c r="Q38">
        <v>643230.35070755205</v>
      </c>
      <c r="R38">
        <v>611669.46027867205</v>
      </c>
      <c r="S38">
        <v>617106.91876564</v>
      </c>
      <c r="T38">
        <v>584144.47608375503</v>
      </c>
      <c r="U38">
        <v>594697.63708068698</v>
      </c>
      <c r="V38">
        <v>596672.096225193</v>
      </c>
      <c r="W38">
        <v>567175.39316926699</v>
      </c>
      <c r="X38">
        <v>595898.26084171399</v>
      </c>
      <c r="Y38">
        <v>650897.92795730301</v>
      </c>
      <c r="Z38">
        <v>742933.00768002402</v>
      </c>
      <c r="AA38">
        <v>796395.375802911</v>
      </c>
      <c r="AB38">
        <v>823860.70141909702</v>
      </c>
      <c r="AC38">
        <v>989791.51814732805</v>
      </c>
      <c r="AD38">
        <v>1069027.05705165</v>
      </c>
      <c r="AE38">
        <v>1089360.5103043001</v>
      </c>
    </row>
    <row r="39" spans="1:31" x14ac:dyDescent="0.3">
      <c r="A39" t="s">
        <v>97</v>
      </c>
      <c r="B39" t="s">
        <v>274</v>
      </c>
      <c r="C39" t="s">
        <v>200</v>
      </c>
      <c r="D39" t="s">
        <v>275</v>
      </c>
      <c r="E39" t="s">
        <v>201</v>
      </c>
      <c r="F39">
        <v>84367.970624167196</v>
      </c>
      <c r="G39">
        <v>118436.240144735</v>
      </c>
      <c r="H39">
        <v>146521.79177009501</v>
      </c>
      <c r="I39">
        <v>173180.65796052499</v>
      </c>
      <c r="J39">
        <v>189922.81077168201</v>
      </c>
      <c r="K39">
        <v>233746.07546123999</v>
      </c>
      <c r="L39">
        <v>269108.167712747</v>
      </c>
      <c r="M39">
        <v>306815.67844484601</v>
      </c>
      <c r="N39">
        <v>406002.46679418202</v>
      </c>
      <c r="O39">
        <v>527697.47241694597</v>
      </c>
      <c r="P39">
        <v>619516.35731514404</v>
      </c>
      <c r="Q39">
        <v>681823.093553402</v>
      </c>
      <c r="R39">
        <v>706476.44006871595</v>
      </c>
      <c r="S39">
        <v>739075.87162227603</v>
      </c>
      <c r="T39">
        <v>755524.96563891403</v>
      </c>
      <c r="U39">
        <v>763106.84219470702</v>
      </c>
      <c r="V39">
        <v>758391.357558719</v>
      </c>
      <c r="W39">
        <v>738725.30465371802</v>
      </c>
      <c r="X39">
        <v>782594.30871703604</v>
      </c>
      <c r="Y39">
        <v>856990.37701533199</v>
      </c>
      <c r="Z39">
        <v>901549.48433632299</v>
      </c>
      <c r="AA39">
        <v>936225.82958235405</v>
      </c>
      <c r="AB39">
        <v>962911.41135345504</v>
      </c>
      <c r="AC39">
        <v>985329.83120161004</v>
      </c>
      <c r="AD39">
        <v>1000109.77027112</v>
      </c>
      <c r="AE39">
        <v>1016160.16360896</v>
      </c>
    </row>
    <row r="40" spans="1:31" x14ac:dyDescent="0.3">
      <c r="A40" t="s">
        <v>97</v>
      </c>
      <c r="B40" t="s">
        <v>276</v>
      </c>
      <c r="C40" t="s">
        <v>200</v>
      </c>
      <c r="D40" t="s">
        <v>277</v>
      </c>
      <c r="E40" t="s">
        <v>201</v>
      </c>
      <c r="F40">
        <v>23643.6885932359</v>
      </c>
      <c r="G40">
        <v>36370.056784330598</v>
      </c>
      <c r="H40">
        <v>45899.357713291298</v>
      </c>
      <c r="I40">
        <v>54507.235132011199</v>
      </c>
      <c r="J40">
        <v>75224.067796385498</v>
      </c>
      <c r="K40">
        <v>123375.23176529301</v>
      </c>
      <c r="L40">
        <v>159900.579497069</v>
      </c>
      <c r="M40">
        <v>196060.40527424199</v>
      </c>
      <c r="N40">
        <v>241962.38635339899</v>
      </c>
      <c r="O40">
        <v>256695.235066842</v>
      </c>
      <c r="P40">
        <v>285423.19716434402</v>
      </c>
      <c r="Q40">
        <v>276567.73821016599</v>
      </c>
      <c r="R40">
        <v>271080.76634759601</v>
      </c>
      <c r="S40">
        <v>282539.52765383699</v>
      </c>
      <c r="T40">
        <v>296399.180651534</v>
      </c>
      <c r="U40">
        <v>330576.89411995403</v>
      </c>
      <c r="V40">
        <v>322784.85116463999</v>
      </c>
      <c r="W40">
        <v>280260.45458279701</v>
      </c>
      <c r="X40">
        <v>263929.23817977298</v>
      </c>
      <c r="Y40">
        <v>266023.01835780003</v>
      </c>
      <c r="Z40">
        <v>267802.27147551603</v>
      </c>
      <c r="AA40">
        <v>257352.37728863501</v>
      </c>
      <c r="AB40">
        <v>251780.54909164199</v>
      </c>
      <c r="AC40">
        <v>258148.74299105501</v>
      </c>
      <c r="AD40">
        <v>276553.05776205502</v>
      </c>
      <c r="AE40">
        <v>293744.17627514602</v>
      </c>
    </row>
    <row r="41" spans="1:31" x14ac:dyDescent="0.3">
      <c r="A41" t="s">
        <v>97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97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97</v>
      </c>
      <c r="B43" t="s">
        <v>282</v>
      </c>
      <c r="C43" t="s">
        <v>200</v>
      </c>
      <c r="D43" t="s">
        <v>283</v>
      </c>
      <c r="E43" t="s">
        <v>201</v>
      </c>
      <c r="F43">
        <v>91924.812850387199</v>
      </c>
      <c r="G43">
        <v>109680.660776636</v>
      </c>
      <c r="H43">
        <v>143785.88154784299</v>
      </c>
      <c r="I43">
        <v>154937.42013521001</v>
      </c>
      <c r="J43">
        <v>153346.19488280799</v>
      </c>
      <c r="K43">
        <v>161631.067917243</v>
      </c>
      <c r="L43">
        <v>172886.162540983</v>
      </c>
      <c r="M43">
        <v>224413.24503363</v>
      </c>
      <c r="N43">
        <v>323882.14916823403</v>
      </c>
      <c r="O43">
        <v>409463.12156083598</v>
      </c>
      <c r="P43">
        <v>479551.54967900697</v>
      </c>
      <c r="Q43">
        <v>621081.87082649104</v>
      </c>
      <c r="R43">
        <v>635023.93172142096</v>
      </c>
      <c r="S43">
        <v>622666.11663027201</v>
      </c>
      <c r="T43">
        <v>603932.00519431499</v>
      </c>
      <c r="U43">
        <v>597851.44973033399</v>
      </c>
      <c r="V43">
        <v>610906.07311706198</v>
      </c>
      <c r="W43">
        <v>591526.50520451099</v>
      </c>
      <c r="X43">
        <v>637434.72829050396</v>
      </c>
      <c r="Y43">
        <v>678752.89243226603</v>
      </c>
      <c r="Z43">
        <v>730440.27090149699</v>
      </c>
      <c r="AA43">
        <v>809991.23228966596</v>
      </c>
      <c r="AB43">
        <v>895433.69499339105</v>
      </c>
      <c r="AC43">
        <v>984070.93361974997</v>
      </c>
      <c r="AD43">
        <v>1069637.2370543401</v>
      </c>
      <c r="AE43">
        <v>1108623.1111089401</v>
      </c>
    </row>
    <row r="44" spans="1:31" x14ac:dyDescent="0.3">
      <c r="A44" t="s">
        <v>97</v>
      </c>
      <c r="B44" t="s">
        <v>284</v>
      </c>
      <c r="C44" t="s">
        <v>200</v>
      </c>
      <c r="D44" t="s">
        <v>285</v>
      </c>
      <c r="E44" t="s">
        <v>201</v>
      </c>
      <c r="F44">
        <v>7609984.3105131397</v>
      </c>
      <c r="G44">
        <v>11268439.341908401</v>
      </c>
      <c r="H44">
        <v>14165533.1228435</v>
      </c>
      <c r="I44">
        <v>16254737.9717681</v>
      </c>
      <c r="J44">
        <v>18092125.119906601</v>
      </c>
      <c r="K44">
        <v>21010324.064867299</v>
      </c>
      <c r="L44">
        <v>23121639.207774799</v>
      </c>
      <c r="M44">
        <v>23323583.185962498</v>
      </c>
      <c r="N44">
        <v>25051087.486221999</v>
      </c>
      <c r="O44">
        <v>25829124.631436002</v>
      </c>
      <c r="P44">
        <v>26611790.794831801</v>
      </c>
      <c r="Q44">
        <v>26379766.769295201</v>
      </c>
      <c r="R44">
        <v>26198081.470841501</v>
      </c>
      <c r="S44">
        <v>26048014.601313699</v>
      </c>
      <c r="T44">
        <v>25712180.374891099</v>
      </c>
      <c r="U44">
        <v>25020581.666176599</v>
      </c>
      <c r="V44">
        <v>24457462.101616301</v>
      </c>
      <c r="W44">
        <v>23696528.160037398</v>
      </c>
      <c r="X44">
        <v>24482443.011608899</v>
      </c>
      <c r="Y44">
        <v>25774738.155795202</v>
      </c>
      <c r="Z44">
        <v>26760586.637703601</v>
      </c>
      <c r="AA44">
        <v>27323551.1848468</v>
      </c>
      <c r="AB44">
        <v>27976998.117264301</v>
      </c>
      <c r="AC44">
        <v>28558362.0178078</v>
      </c>
      <c r="AD44">
        <v>29349407.268236399</v>
      </c>
      <c r="AE44">
        <v>30277130.937367</v>
      </c>
    </row>
    <row r="45" spans="1:31" x14ac:dyDescent="0.3">
      <c r="A45" t="s">
        <v>97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97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97</v>
      </c>
      <c r="B47" t="s">
        <v>290</v>
      </c>
      <c r="C47" t="s">
        <v>200</v>
      </c>
      <c r="D47" t="s">
        <v>291</v>
      </c>
      <c r="E47" t="s">
        <v>201</v>
      </c>
      <c r="F47">
        <v>866650.70114710706</v>
      </c>
      <c r="G47">
        <v>1305768.15752622</v>
      </c>
      <c r="H47">
        <v>1641188.2183063701</v>
      </c>
      <c r="I47">
        <v>1675578.28091937</v>
      </c>
      <c r="J47">
        <v>1857258.9438372401</v>
      </c>
      <c r="K47">
        <v>2132951.1489112601</v>
      </c>
      <c r="L47">
        <v>2168798.180708</v>
      </c>
      <c r="M47">
        <v>2112543.1555765602</v>
      </c>
      <c r="N47">
        <v>2130566.3323131301</v>
      </c>
      <c r="O47">
        <v>1997781.9904903099</v>
      </c>
      <c r="P47">
        <v>1850873.87545168</v>
      </c>
      <c r="Q47">
        <v>1606813.9801237001</v>
      </c>
      <c r="R47">
        <v>1415765.01038803</v>
      </c>
      <c r="S47">
        <v>1259005.60106518</v>
      </c>
      <c r="T47">
        <v>1219638.2883454801</v>
      </c>
      <c r="U47">
        <v>1217189.82278636</v>
      </c>
      <c r="V47">
        <v>1138910.4978107801</v>
      </c>
      <c r="W47">
        <v>976626.96135656699</v>
      </c>
      <c r="X47">
        <v>1028932.95236227</v>
      </c>
      <c r="Y47">
        <v>1296675.14433907</v>
      </c>
      <c r="Z47">
        <v>1609120.7236011601</v>
      </c>
      <c r="AA47">
        <v>1885293.38094389</v>
      </c>
      <c r="AB47">
        <v>2092471.9295780701</v>
      </c>
      <c r="AC47">
        <v>2277439.6485006502</v>
      </c>
      <c r="AD47">
        <v>2472733.6262862198</v>
      </c>
      <c r="AE47">
        <v>2713081.6773406402</v>
      </c>
    </row>
    <row r="48" spans="1:31" x14ac:dyDescent="0.3">
      <c r="A48" t="s">
        <v>97</v>
      </c>
      <c r="B48" t="s">
        <v>292</v>
      </c>
      <c r="C48" t="s">
        <v>200</v>
      </c>
      <c r="D48" t="s">
        <v>293</v>
      </c>
      <c r="E48" t="s">
        <v>201</v>
      </c>
      <c r="F48">
        <v>1008702.8672326</v>
      </c>
      <c r="G48">
        <v>1505872.12985484</v>
      </c>
      <c r="H48">
        <v>1879131.0990594099</v>
      </c>
      <c r="I48">
        <v>1937149.899121</v>
      </c>
      <c r="J48">
        <v>2140685.8371704901</v>
      </c>
      <c r="K48">
        <v>2458407.7301921798</v>
      </c>
      <c r="L48">
        <v>2527365.17690269</v>
      </c>
      <c r="M48">
        <v>2491738.7776452601</v>
      </c>
      <c r="N48">
        <v>2563228.6940246699</v>
      </c>
      <c r="O48">
        <v>2483255.60605632</v>
      </c>
      <c r="P48">
        <v>2386131.5612763399</v>
      </c>
      <c r="Q48">
        <v>2143241.0591533198</v>
      </c>
      <c r="R48">
        <v>1957847.05372002</v>
      </c>
      <c r="S48">
        <v>1822673.44833274</v>
      </c>
      <c r="T48">
        <v>1810843.26555489</v>
      </c>
      <c r="U48">
        <v>1867912.6404049101</v>
      </c>
      <c r="V48">
        <v>1840750.9395051601</v>
      </c>
      <c r="W48">
        <v>1664290.01094001</v>
      </c>
      <c r="X48">
        <v>1772790.0241737</v>
      </c>
      <c r="Y48">
        <v>2113223.9700630102</v>
      </c>
      <c r="Z48">
        <v>2464036.7794792</v>
      </c>
      <c r="AA48">
        <v>2745342.4298664201</v>
      </c>
      <c r="AB48">
        <v>2957430.7448418699</v>
      </c>
      <c r="AC48">
        <v>3133118.8141035698</v>
      </c>
      <c r="AD48">
        <v>3342144.6356975501</v>
      </c>
      <c r="AE48">
        <v>3600061.8188024699</v>
      </c>
    </row>
    <row r="49" spans="1:31" x14ac:dyDescent="0.3">
      <c r="A49" t="s">
        <v>97</v>
      </c>
      <c r="B49" t="s">
        <v>294</v>
      </c>
      <c r="C49" t="s">
        <v>200</v>
      </c>
      <c r="D49" t="s">
        <v>295</v>
      </c>
      <c r="E49" t="s">
        <v>201</v>
      </c>
      <c r="F49">
        <v>126154.955309759</v>
      </c>
      <c r="G49">
        <v>174776.40007144</v>
      </c>
      <c r="H49">
        <v>205690.27781294001</v>
      </c>
      <c r="I49">
        <v>224018.66928913799</v>
      </c>
      <c r="J49">
        <v>240172.02814772501</v>
      </c>
      <c r="K49">
        <v>270951.34603794798</v>
      </c>
      <c r="L49">
        <v>296832.32887313102</v>
      </c>
      <c r="M49">
        <v>309270.36027306598</v>
      </c>
      <c r="N49">
        <v>347385.53017605899</v>
      </c>
      <c r="O49">
        <v>382142.04177338298</v>
      </c>
      <c r="P49">
        <v>419015.83791280899</v>
      </c>
      <c r="Q49">
        <v>420626.77905508102</v>
      </c>
      <c r="R49">
        <v>431077.68470152299</v>
      </c>
      <c r="S49">
        <v>454032.54219349398</v>
      </c>
      <c r="T49">
        <v>484683.37937295198</v>
      </c>
      <c r="U49">
        <v>537802.38284353295</v>
      </c>
      <c r="V49">
        <v>580166.91038548097</v>
      </c>
      <c r="W49">
        <v>560987.06842146604</v>
      </c>
      <c r="X49">
        <v>599514.17360922904</v>
      </c>
      <c r="Y49">
        <v>649698.79688563198</v>
      </c>
      <c r="Z49">
        <v>674566.85551511799</v>
      </c>
      <c r="AA49">
        <v>666583.15057916299</v>
      </c>
      <c r="AB49">
        <v>660730.84879955999</v>
      </c>
      <c r="AC49">
        <v>646521.44800225005</v>
      </c>
      <c r="AD49">
        <v>651705.41005973006</v>
      </c>
      <c r="AE49">
        <v>668146.48348060099</v>
      </c>
    </row>
    <row r="50" spans="1:31" x14ac:dyDescent="0.3">
      <c r="A50" t="s">
        <v>97</v>
      </c>
      <c r="B50" t="s">
        <v>296</v>
      </c>
      <c r="C50" t="s">
        <v>200</v>
      </c>
      <c r="D50" t="s">
        <v>297</v>
      </c>
      <c r="E50" t="s">
        <v>201</v>
      </c>
      <c r="F50">
        <v>15897.2107757379</v>
      </c>
      <c r="G50">
        <v>25327.572257178101</v>
      </c>
      <c r="H50">
        <v>32252.602940101999</v>
      </c>
      <c r="I50">
        <v>37552.948912491898</v>
      </c>
      <c r="J50">
        <v>43254.865185525203</v>
      </c>
      <c r="K50">
        <v>54505.235242975301</v>
      </c>
      <c r="L50">
        <v>61734.667321552799</v>
      </c>
      <c r="M50">
        <v>69925.261795631901</v>
      </c>
      <c r="N50">
        <v>85276.831535484496</v>
      </c>
      <c r="O50">
        <v>103331.573792625</v>
      </c>
      <c r="P50">
        <v>116241.84791185601</v>
      </c>
      <c r="Q50">
        <v>115800.299974533</v>
      </c>
      <c r="R50">
        <v>111004.358630466</v>
      </c>
      <c r="S50">
        <v>109635.30507406</v>
      </c>
      <c r="T50">
        <v>106521.59783645099</v>
      </c>
      <c r="U50">
        <v>112920.434775015</v>
      </c>
      <c r="V50">
        <v>121673.531308898</v>
      </c>
      <c r="W50">
        <v>126675.981161975</v>
      </c>
      <c r="X50">
        <v>144342.89820220601</v>
      </c>
      <c r="Y50">
        <v>166850.028838306</v>
      </c>
      <c r="Z50">
        <v>180349.20036292399</v>
      </c>
      <c r="AA50">
        <v>193465.89834337001</v>
      </c>
      <c r="AB50">
        <v>204227.966464239</v>
      </c>
      <c r="AC50">
        <v>209157.71760067501</v>
      </c>
      <c r="AD50">
        <v>217705.599351599</v>
      </c>
      <c r="AE50">
        <v>218833.657981225</v>
      </c>
    </row>
    <row r="51" spans="1:31" x14ac:dyDescent="0.3">
      <c r="A51" t="s">
        <v>97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97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97</v>
      </c>
      <c r="B53" t="s">
        <v>302</v>
      </c>
      <c r="C53" t="s">
        <v>200</v>
      </c>
      <c r="D53" t="s">
        <v>303</v>
      </c>
      <c r="E53" t="s">
        <v>201</v>
      </c>
      <c r="F53">
        <v>67078.683596841001</v>
      </c>
      <c r="G53">
        <v>92193.7135244862</v>
      </c>
      <c r="H53">
        <v>118424.043658365</v>
      </c>
      <c r="I53">
        <v>132266.68268470699</v>
      </c>
      <c r="J53">
        <v>149037.96790160201</v>
      </c>
      <c r="K53">
        <v>189677.32730019701</v>
      </c>
      <c r="L53">
        <v>236821.78553445599</v>
      </c>
      <c r="M53">
        <v>252321.205297979</v>
      </c>
      <c r="N53">
        <v>314062.30868492299</v>
      </c>
      <c r="O53">
        <v>360243.83636424801</v>
      </c>
      <c r="P53">
        <v>375026.89451087202</v>
      </c>
      <c r="Q53">
        <v>365230.08624616498</v>
      </c>
      <c r="R53">
        <v>332729.37796474801</v>
      </c>
      <c r="S53">
        <v>322748.40832339198</v>
      </c>
      <c r="T53">
        <v>300818.54454044002</v>
      </c>
      <c r="U53">
        <v>278257.91825738503</v>
      </c>
      <c r="V53">
        <v>257310.90423420101</v>
      </c>
      <c r="W53">
        <v>223609.93353658699</v>
      </c>
      <c r="X53">
        <v>215811.379806557</v>
      </c>
      <c r="Y53">
        <v>216850.171311032</v>
      </c>
      <c r="Z53">
        <v>220132.52185013099</v>
      </c>
      <c r="AA53">
        <v>216235.375321953</v>
      </c>
      <c r="AB53">
        <v>212859.545853344</v>
      </c>
      <c r="AC53">
        <v>224380.92303807801</v>
      </c>
      <c r="AD53">
        <v>230609.63908588499</v>
      </c>
      <c r="AE53">
        <v>218020.44200054801</v>
      </c>
    </row>
    <row r="54" spans="1:31" x14ac:dyDescent="0.3">
      <c r="A54" t="s">
        <v>97</v>
      </c>
      <c r="B54" t="s">
        <v>304</v>
      </c>
      <c r="C54" t="s">
        <v>200</v>
      </c>
      <c r="D54" t="s">
        <v>305</v>
      </c>
      <c r="E54" t="s">
        <v>201</v>
      </c>
      <c r="F54">
        <v>141217.490141813</v>
      </c>
      <c r="G54">
        <v>198831.599472737</v>
      </c>
      <c r="H54">
        <v>261517.538488864</v>
      </c>
      <c r="I54">
        <v>291347.61162857601</v>
      </c>
      <c r="J54">
        <v>342948.17131104699</v>
      </c>
      <c r="K54">
        <v>451534.35528337897</v>
      </c>
      <c r="L54">
        <v>547209.402650701</v>
      </c>
      <c r="M54">
        <v>567011.52886179497</v>
      </c>
      <c r="N54">
        <v>678911.385355526</v>
      </c>
      <c r="O54">
        <v>780511.11299596599</v>
      </c>
      <c r="P54">
        <v>812074.87058004097</v>
      </c>
      <c r="Q54">
        <v>786947.93193231802</v>
      </c>
      <c r="R54">
        <v>741652.03901233803</v>
      </c>
      <c r="S54">
        <v>742446.44358061301</v>
      </c>
      <c r="T54">
        <v>704262.43114597199</v>
      </c>
      <c r="U54">
        <v>677840.69275784702</v>
      </c>
      <c r="V54">
        <v>645826.963831292</v>
      </c>
      <c r="W54">
        <v>566526.57981134905</v>
      </c>
      <c r="X54">
        <v>567739.83344465401</v>
      </c>
      <c r="Y54">
        <v>577784.14398696006</v>
      </c>
      <c r="Z54">
        <v>595397.09011266101</v>
      </c>
      <c r="AA54">
        <v>592103.23375006695</v>
      </c>
      <c r="AB54">
        <v>600177.22343277198</v>
      </c>
      <c r="AC54">
        <v>644829.35551781498</v>
      </c>
      <c r="AD54">
        <v>677713.20795059705</v>
      </c>
      <c r="AE54">
        <v>694415.56463135197</v>
      </c>
    </row>
    <row r="55" spans="1:31" x14ac:dyDescent="0.3">
      <c r="A55" t="s">
        <v>97</v>
      </c>
      <c r="B55" t="s">
        <v>306</v>
      </c>
      <c r="C55" t="s">
        <v>200</v>
      </c>
      <c r="D55" t="s">
        <v>307</v>
      </c>
      <c r="E55" t="s">
        <v>201</v>
      </c>
      <c r="F55">
        <v>74138.806544972496</v>
      </c>
      <c r="G55">
        <v>106637.885948251</v>
      </c>
      <c r="H55">
        <v>143093.494830499</v>
      </c>
      <c r="I55">
        <v>159080.92894386899</v>
      </c>
      <c r="J55">
        <v>193910.20340944501</v>
      </c>
      <c r="K55">
        <v>261857.02798318199</v>
      </c>
      <c r="L55">
        <v>310387.61711624498</v>
      </c>
      <c r="M55">
        <v>314690.32356381603</v>
      </c>
      <c r="N55">
        <v>364849.07667060301</v>
      </c>
      <c r="O55">
        <v>420267.27663171798</v>
      </c>
      <c r="P55">
        <v>437047.976069169</v>
      </c>
      <c r="Q55">
        <v>421717.84568615298</v>
      </c>
      <c r="R55">
        <v>408922.66104759002</v>
      </c>
      <c r="S55">
        <v>419698.03525722102</v>
      </c>
      <c r="T55">
        <v>403443.88660553202</v>
      </c>
      <c r="U55">
        <v>399582.77450046199</v>
      </c>
      <c r="V55">
        <v>388516.05959709198</v>
      </c>
      <c r="W55">
        <v>342916.646274762</v>
      </c>
      <c r="X55">
        <v>351928.45363809599</v>
      </c>
      <c r="Y55">
        <v>360933.97267592797</v>
      </c>
      <c r="Z55">
        <v>375264.56826253003</v>
      </c>
      <c r="AA55">
        <v>375867.85842811398</v>
      </c>
      <c r="AB55">
        <v>387317.67757942801</v>
      </c>
      <c r="AC55">
        <v>420448.43247973599</v>
      </c>
      <c r="AD55">
        <v>447103.56886471203</v>
      </c>
      <c r="AE55">
        <v>476395.12263080402</v>
      </c>
    </row>
    <row r="56" spans="1:31" x14ac:dyDescent="0.3">
      <c r="A56" t="s">
        <v>97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97</v>
      </c>
      <c r="B57" t="s">
        <v>310</v>
      </c>
      <c r="C57" t="s">
        <v>200</v>
      </c>
      <c r="D57" t="s">
        <v>311</v>
      </c>
      <c r="E57" t="s">
        <v>201</v>
      </c>
      <c r="F57">
        <v>8642330.8663389906</v>
      </c>
      <c r="G57">
        <v>12810681.5285476</v>
      </c>
      <c r="H57">
        <v>16090563.5796162</v>
      </c>
      <c r="I57">
        <v>18246395.106021199</v>
      </c>
      <c r="J57">
        <v>20308035.024873499</v>
      </c>
      <c r="K57">
        <v>23592107.026824798</v>
      </c>
      <c r="L57">
        <v>25808904.964174598</v>
      </c>
      <c r="M57">
        <v>26011382.368882</v>
      </c>
      <c r="N57">
        <v>27856278.566599999</v>
      </c>
      <c r="O57">
        <v>28569075.472559199</v>
      </c>
      <c r="P57">
        <v>29283345.553272501</v>
      </c>
      <c r="Q57">
        <v>28799575.566658702</v>
      </c>
      <c r="R57">
        <v>28427009.290909201</v>
      </c>
      <c r="S57">
        <v>28153227.577300299</v>
      </c>
      <c r="T57">
        <v>27819422.821097501</v>
      </c>
      <c r="U57">
        <v>27219071.200701401</v>
      </c>
      <c r="V57">
        <v>26620997.892286099</v>
      </c>
      <c r="W57">
        <v>25641078.625560202</v>
      </c>
      <c r="X57">
        <v>26519162.273962401</v>
      </c>
      <c r="Y57">
        <v>28153985.144216001</v>
      </c>
      <c r="Z57">
        <v>29492425.688658401</v>
      </c>
      <c r="AA57">
        <v>30326245.992001899</v>
      </c>
      <c r="AB57">
        <v>31186209.4111978</v>
      </c>
      <c r="AC57">
        <v>31949629.5749024</v>
      </c>
      <c r="AD57">
        <v>32968104.961695999</v>
      </c>
      <c r="AE57">
        <v>34170936.932444602</v>
      </c>
    </row>
    <row r="58" spans="1:31" x14ac:dyDescent="0.3">
      <c r="A58" t="s">
        <v>97</v>
      </c>
      <c r="B58" t="s">
        <v>312</v>
      </c>
      <c r="C58" t="s">
        <v>200</v>
      </c>
      <c r="D58" t="s">
        <v>313</v>
      </c>
      <c r="E58" t="s">
        <v>201</v>
      </c>
      <c r="F58">
        <v>8642330.8663389906</v>
      </c>
      <c r="G58">
        <v>12810681.5285476</v>
      </c>
      <c r="H58">
        <v>16090563.5796162</v>
      </c>
      <c r="I58">
        <v>18246395.106021199</v>
      </c>
      <c r="J58">
        <v>20308035.024873499</v>
      </c>
      <c r="K58">
        <v>23592107.026824798</v>
      </c>
      <c r="L58">
        <v>25808904.964174598</v>
      </c>
      <c r="M58">
        <v>26011382.368882</v>
      </c>
      <c r="N58">
        <v>27856278.566599999</v>
      </c>
      <c r="O58">
        <v>28569075.472559199</v>
      </c>
      <c r="P58">
        <v>29283345.553272501</v>
      </c>
      <c r="Q58">
        <v>28799575.566658702</v>
      </c>
      <c r="R58">
        <v>28427009.290909201</v>
      </c>
      <c r="S58">
        <v>28153227.577300299</v>
      </c>
      <c r="T58">
        <v>27819422.821097501</v>
      </c>
      <c r="U58">
        <v>27219071.200701401</v>
      </c>
      <c r="V58">
        <v>26620997.892286099</v>
      </c>
      <c r="W58">
        <v>25641078.625560202</v>
      </c>
      <c r="X58">
        <v>26519162.273962401</v>
      </c>
      <c r="Y58">
        <v>28153985.144216001</v>
      </c>
      <c r="Z58">
        <v>29492425.688658401</v>
      </c>
      <c r="AA58">
        <v>30326245.992001899</v>
      </c>
      <c r="AB58">
        <v>31186209.4111978</v>
      </c>
      <c r="AC58">
        <v>31949629.5749024</v>
      </c>
      <c r="AD58">
        <v>32968104.961695999</v>
      </c>
      <c r="AE58">
        <v>34170936.932444602</v>
      </c>
    </row>
    <row r="59" spans="1:31" x14ac:dyDescent="0.3">
      <c r="A59" t="s">
        <v>97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99</v>
      </c>
      <c r="B2" t="s">
        <v>197</v>
      </c>
      <c r="C2" t="s">
        <v>200</v>
      </c>
      <c r="D2" t="s">
        <v>198</v>
      </c>
      <c r="E2" t="s">
        <v>201</v>
      </c>
      <c r="F2">
        <v>323939.821335649</v>
      </c>
      <c r="G2">
        <v>296536.34422864398</v>
      </c>
      <c r="H2">
        <v>287220.739825183</v>
      </c>
      <c r="I2">
        <v>289795.26500620402</v>
      </c>
      <c r="J2">
        <v>291508.90280958801</v>
      </c>
      <c r="K2">
        <v>284509.81633561</v>
      </c>
      <c r="L2">
        <v>278193.56167264498</v>
      </c>
      <c r="M2">
        <v>277086.18418197701</v>
      </c>
      <c r="N2">
        <v>259945.360870748</v>
      </c>
      <c r="O2">
        <v>246900.43408926</v>
      </c>
      <c r="P2">
        <v>234674.259324921</v>
      </c>
      <c r="Q2">
        <v>218947.080608316</v>
      </c>
      <c r="R2">
        <v>205355.77727918499</v>
      </c>
      <c r="S2">
        <v>194917.450072843</v>
      </c>
      <c r="T2">
        <v>181785.447776124</v>
      </c>
      <c r="U2">
        <v>172490.62062542199</v>
      </c>
      <c r="V2">
        <v>162870.191230016</v>
      </c>
      <c r="W2">
        <v>159487.41924342501</v>
      </c>
      <c r="X2">
        <v>157341.768214985</v>
      </c>
      <c r="Y2">
        <v>156356.45498145299</v>
      </c>
      <c r="Z2">
        <v>154899.64893492899</v>
      </c>
      <c r="AA2">
        <v>154818.05614360201</v>
      </c>
      <c r="AB2">
        <v>158510.40435463199</v>
      </c>
      <c r="AC2">
        <v>157398.371039916</v>
      </c>
      <c r="AD2">
        <v>156256.54821706199</v>
      </c>
      <c r="AE2">
        <v>153141.11274355499</v>
      </c>
      <c r="AF2">
        <v>154099.18937870601</v>
      </c>
    </row>
    <row r="3" spans="1:32" x14ac:dyDescent="0.3">
      <c r="A3" t="s">
        <v>99</v>
      </c>
      <c r="B3" t="s">
        <v>202</v>
      </c>
      <c r="C3" t="s">
        <v>200</v>
      </c>
      <c r="D3" t="s">
        <v>203</v>
      </c>
      <c r="E3" t="s">
        <v>201</v>
      </c>
      <c r="F3">
        <v>5666.2515405303602</v>
      </c>
      <c r="G3">
        <v>6062.9979498496104</v>
      </c>
      <c r="H3">
        <v>6748.6732306144004</v>
      </c>
      <c r="I3">
        <v>7315.7368904827299</v>
      </c>
      <c r="J3">
        <v>7834.8926717139102</v>
      </c>
      <c r="K3">
        <v>8370.8582465731706</v>
      </c>
      <c r="L3">
        <v>8948.0763660856992</v>
      </c>
      <c r="M3">
        <v>9220.1426006934907</v>
      </c>
      <c r="N3">
        <v>9059.2572419377502</v>
      </c>
      <c r="O3">
        <v>9156.7694809079094</v>
      </c>
      <c r="P3">
        <v>9346.2472697017292</v>
      </c>
      <c r="Q3">
        <v>9963.2113908024203</v>
      </c>
      <c r="R3">
        <v>10462.3443304337</v>
      </c>
      <c r="S3">
        <v>10939.4927001663</v>
      </c>
      <c r="T3">
        <v>10588.834879063699</v>
      </c>
      <c r="U3">
        <v>10466.269478800101</v>
      </c>
      <c r="V3">
        <v>10589.6696979071</v>
      </c>
      <c r="W3">
        <v>10806.164843278801</v>
      </c>
      <c r="X3">
        <v>11155.615585117799</v>
      </c>
      <c r="Y3">
        <v>11681.833542628699</v>
      </c>
      <c r="Z3">
        <v>10541.196310853</v>
      </c>
      <c r="AA3">
        <v>9831.9099997000594</v>
      </c>
      <c r="AB3">
        <v>9282.3747942383907</v>
      </c>
      <c r="AC3">
        <v>8945.3542547085999</v>
      </c>
      <c r="AD3">
        <v>8784.0196854430596</v>
      </c>
      <c r="AE3">
        <v>8603.7880832826795</v>
      </c>
      <c r="AF3">
        <v>8520.7747644253905</v>
      </c>
    </row>
    <row r="4" spans="1:32" x14ac:dyDescent="0.3">
      <c r="A4" t="s">
        <v>99</v>
      </c>
      <c r="B4" t="s">
        <v>204</v>
      </c>
      <c r="C4" t="s">
        <v>200</v>
      </c>
      <c r="D4" t="s">
        <v>205</v>
      </c>
      <c r="E4" t="s">
        <v>201</v>
      </c>
      <c r="F4">
        <v>3712588.8963479302</v>
      </c>
      <c r="G4">
        <v>3780377.7667852598</v>
      </c>
      <c r="H4">
        <v>4131916.8151803198</v>
      </c>
      <c r="I4">
        <v>4632439.0006034598</v>
      </c>
      <c r="J4">
        <v>5175772.7740451396</v>
      </c>
      <c r="K4">
        <v>5784818.2116909605</v>
      </c>
      <c r="L4">
        <v>6338695.3547799103</v>
      </c>
      <c r="M4">
        <v>6803086.9767886596</v>
      </c>
      <c r="N4">
        <v>6992426.0833773501</v>
      </c>
      <c r="O4">
        <v>7314928.6081092199</v>
      </c>
      <c r="P4">
        <v>7732944.1739449603</v>
      </c>
      <c r="Q4">
        <v>8166863.7255492797</v>
      </c>
      <c r="R4">
        <v>8448876.9742961098</v>
      </c>
      <c r="S4">
        <v>8683059.8102508094</v>
      </c>
      <c r="T4">
        <v>8206904.4000607003</v>
      </c>
      <c r="U4">
        <v>7904836.0598974898</v>
      </c>
      <c r="V4">
        <v>7646099.0569309099</v>
      </c>
      <c r="W4">
        <v>7598594.3158853101</v>
      </c>
      <c r="X4">
        <v>7626164.1275168099</v>
      </c>
      <c r="Y4">
        <v>7801090.6790783303</v>
      </c>
      <c r="Z4">
        <v>7818984.90379328</v>
      </c>
      <c r="AA4">
        <v>7886480.78653102</v>
      </c>
      <c r="AB4">
        <v>7858553.7566408701</v>
      </c>
      <c r="AC4">
        <v>7851803.05433401</v>
      </c>
      <c r="AD4">
        <v>7935335.9694735296</v>
      </c>
      <c r="AE4">
        <v>7910259.7200165996</v>
      </c>
      <c r="AF4">
        <v>7897316.9342832305</v>
      </c>
    </row>
    <row r="5" spans="1:32" x14ac:dyDescent="0.3">
      <c r="A5" t="s">
        <v>99</v>
      </c>
      <c r="B5" t="s">
        <v>206</v>
      </c>
      <c r="C5" t="s">
        <v>200</v>
      </c>
      <c r="D5" t="s">
        <v>207</v>
      </c>
      <c r="E5" t="s">
        <v>201</v>
      </c>
      <c r="F5">
        <v>181641.30289054199</v>
      </c>
      <c r="G5">
        <v>182734.95078702999</v>
      </c>
      <c r="H5">
        <v>199752.34310392899</v>
      </c>
      <c r="I5">
        <v>222679.953145295</v>
      </c>
      <c r="J5">
        <v>249154.508879623</v>
      </c>
      <c r="K5">
        <v>279996.66624228499</v>
      </c>
      <c r="L5">
        <v>309322.39082333603</v>
      </c>
      <c r="M5">
        <v>330307.84644191898</v>
      </c>
      <c r="N5">
        <v>337470.41824519099</v>
      </c>
      <c r="O5">
        <v>352248.556538807</v>
      </c>
      <c r="P5">
        <v>373884.69747257401</v>
      </c>
      <c r="Q5">
        <v>400852.52550141799</v>
      </c>
      <c r="R5">
        <v>421994.51890823402</v>
      </c>
      <c r="S5">
        <v>440202.07359550602</v>
      </c>
      <c r="T5">
        <v>422200.64161113201</v>
      </c>
      <c r="U5">
        <v>412335.26799445198</v>
      </c>
      <c r="V5">
        <v>407708.77002445899</v>
      </c>
      <c r="W5">
        <v>409641.76057043503</v>
      </c>
      <c r="X5">
        <v>413337.80805371498</v>
      </c>
      <c r="Y5">
        <v>426232.45414544299</v>
      </c>
      <c r="Z5">
        <v>407297.33572727698</v>
      </c>
      <c r="AA5">
        <v>397194.92408707098</v>
      </c>
      <c r="AB5">
        <v>386798.11853543902</v>
      </c>
      <c r="AC5">
        <v>381578.99559960898</v>
      </c>
      <c r="AD5">
        <v>382389.66703274898</v>
      </c>
      <c r="AE5">
        <v>379212.68922378198</v>
      </c>
      <c r="AF5">
        <v>378058.64972281101</v>
      </c>
    </row>
    <row r="6" spans="1:32" x14ac:dyDescent="0.3">
      <c r="A6" t="s">
        <v>99</v>
      </c>
      <c r="B6" t="s">
        <v>208</v>
      </c>
      <c r="C6" t="s">
        <v>200</v>
      </c>
      <c r="D6" t="s">
        <v>209</v>
      </c>
      <c r="E6" t="s">
        <v>201</v>
      </c>
      <c r="F6">
        <v>90293.426853957993</v>
      </c>
      <c r="G6">
        <v>85269.125932974493</v>
      </c>
      <c r="H6">
        <v>86761.119002871405</v>
      </c>
      <c r="I6">
        <v>89873.968907818693</v>
      </c>
      <c r="J6">
        <v>94108.357858424497</v>
      </c>
      <c r="K6">
        <v>98487.748810204997</v>
      </c>
      <c r="L6">
        <v>103530.14921253901</v>
      </c>
      <c r="M6">
        <v>106301.576834537</v>
      </c>
      <c r="N6">
        <v>104424.23606159601</v>
      </c>
      <c r="O6">
        <v>105809.505929498</v>
      </c>
      <c r="P6">
        <v>109951.24363125701</v>
      </c>
      <c r="Q6">
        <v>115169.0702513</v>
      </c>
      <c r="R6">
        <v>119632.657650849</v>
      </c>
      <c r="S6">
        <v>123679.670012797</v>
      </c>
      <c r="T6">
        <v>116936.705222595</v>
      </c>
      <c r="U6">
        <v>112315.60130343</v>
      </c>
      <c r="V6">
        <v>110278.447563307</v>
      </c>
      <c r="W6">
        <v>108844.157843109</v>
      </c>
      <c r="X6">
        <v>107398.19103028299</v>
      </c>
      <c r="Y6">
        <v>108210.028429614</v>
      </c>
      <c r="Z6">
        <v>99205.307109663598</v>
      </c>
      <c r="AA6">
        <v>93532.514291720203</v>
      </c>
      <c r="AB6">
        <v>88943.897793363896</v>
      </c>
      <c r="AC6">
        <v>86226.379569588404</v>
      </c>
      <c r="AD6">
        <v>85282.077160410001</v>
      </c>
      <c r="AE6">
        <v>83741.316654478796</v>
      </c>
      <c r="AF6">
        <v>82396.149510148898</v>
      </c>
    </row>
    <row r="7" spans="1:32" x14ac:dyDescent="0.3">
      <c r="A7" t="s">
        <v>99</v>
      </c>
      <c r="B7" t="s">
        <v>210</v>
      </c>
      <c r="C7" t="s">
        <v>200</v>
      </c>
      <c r="D7" t="s">
        <v>211</v>
      </c>
      <c r="E7" t="s">
        <v>201</v>
      </c>
      <c r="F7">
        <v>146401.86261227599</v>
      </c>
      <c r="G7">
        <v>160239.81059848101</v>
      </c>
      <c r="H7">
        <v>183195.46243036701</v>
      </c>
      <c r="I7">
        <v>208207.19218742001</v>
      </c>
      <c r="J7">
        <v>233562.24173617401</v>
      </c>
      <c r="K7">
        <v>258600.61749025699</v>
      </c>
      <c r="L7">
        <v>281572.58053616801</v>
      </c>
      <c r="M7">
        <v>303315.38259208802</v>
      </c>
      <c r="N7">
        <v>315239.59285121103</v>
      </c>
      <c r="O7">
        <v>332020.060741188</v>
      </c>
      <c r="P7">
        <v>350654.13506385498</v>
      </c>
      <c r="Q7">
        <v>368894.10032963898</v>
      </c>
      <c r="R7">
        <v>378182.55336638098</v>
      </c>
      <c r="S7">
        <v>385441.957885727</v>
      </c>
      <c r="T7">
        <v>363837.53521395201</v>
      </c>
      <c r="U7">
        <v>350539.82659468002</v>
      </c>
      <c r="V7">
        <v>333506.61447252001</v>
      </c>
      <c r="W7">
        <v>325101.47463245498</v>
      </c>
      <c r="X7">
        <v>322432.05587922898</v>
      </c>
      <c r="Y7">
        <v>324740.27537599701</v>
      </c>
      <c r="Z7">
        <v>291996.311994888</v>
      </c>
      <c r="AA7">
        <v>271444.89505718101</v>
      </c>
      <c r="AB7">
        <v>254031.314364169</v>
      </c>
      <c r="AC7">
        <v>241471.29095607501</v>
      </c>
      <c r="AD7">
        <v>235119.445488887</v>
      </c>
      <c r="AE7">
        <v>227841.88501569</v>
      </c>
      <c r="AF7">
        <v>221454.41422695501</v>
      </c>
    </row>
    <row r="8" spans="1:32" x14ac:dyDescent="0.3">
      <c r="A8" t="s">
        <v>99</v>
      </c>
      <c r="B8" t="s">
        <v>212</v>
      </c>
      <c r="C8" t="s">
        <v>200</v>
      </c>
      <c r="D8" t="s">
        <v>213</v>
      </c>
      <c r="E8" t="s">
        <v>201</v>
      </c>
      <c r="F8">
        <v>64279.045978858703</v>
      </c>
      <c r="G8">
        <v>68622.590836018295</v>
      </c>
      <c r="H8">
        <v>80287.5908440028</v>
      </c>
      <c r="I8">
        <v>94602.161277199397</v>
      </c>
      <c r="J8">
        <v>111607.82654889001</v>
      </c>
      <c r="K8">
        <v>131507.72521317599</v>
      </c>
      <c r="L8">
        <v>150632.32025381699</v>
      </c>
      <c r="M8">
        <v>164043.35147588799</v>
      </c>
      <c r="N8">
        <v>169105.36792861001</v>
      </c>
      <c r="O8">
        <v>177925.842209319</v>
      </c>
      <c r="P8">
        <v>190871.27711105699</v>
      </c>
      <c r="Q8">
        <v>205593.23501747599</v>
      </c>
      <c r="R8">
        <v>216206.10624001501</v>
      </c>
      <c r="S8">
        <v>224105.334944189</v>
      </c>
      <c r="T8">
        <v>212718.33008130401</v>
      </c>
      <c r="U8">
        <v>203462.66386748801</v>
      </c>
      <c r="V8">
        <v>197822.08508949599</v>
      </c>
      <c r="W8">
        <v>195715.960219967</v>
      </c>
      <c r="X8">
        <v>195121.30359187399</v>
      </c>
      <c r="Y8">
        <v>200110.956279123</v>
      </c>
      <c r="Z8">
        <v>159046.482820612</v>
      </c>
      <c r="AA8">
        <v>131924.493029217</v>
      </c>
      <c r="AB8">
        <v>112105.85301242</v>
      </c>
      <c r="AC8">
        <v>99042.357447130096</v>
      </c>
      <c r="AD8">
        <v>90769.047810303004</v>
      </c>
      <c r="AE8">
        <v>84473.063608178607</v>
      </c>
      <c r="AF8">
        <v>80230.904485757506</v>
      </c>
    </row>
    <row r="9" spans="1:32" x14ac:dyDescent="0.3">
      <c r="A9" t="s">
        <v>99</v>
      </c>
      <c r="B9" t="s">
        <v>214</v>
      </c>
      <c r="C9" t="s">
        <v>200</v>
      </c>
      <c r="D9" t="s">
        <v>215</v>
      </c>
      <c r="E9" t="s">
        <v>201</v>
      </c>
      <c r="F9">
        <v>240287.18806338601</v>
      </c>
      <c r="G9">
        <v>265094.48083827202</v>
      </c>
      <c r="H9">
        <v>306767.553206301</v>
      </c>
      <c r="I9">
        <v>348059.873003021</v>
      </c>
      <c r="J9">
        <v>390257.48907846498</v>
      </c>
      <c r="K9">
        <v>427002.374274584</v>
      </c>
      <c r="L9">
        <v>468857.15054244798</v>
      </c>
      <c r="M9">
        <v>500214.95144988201</v>
      </c>
      <c r="N9">
        <v>512798.08066597901</v>
      </c>
      <c r="O9">
        <v>540676.24688179104</v>
      </c>
      <c r="P9">
        <v>583164.897738192</v>
      </c>
      <c r="Q9">
        <v>624033.35886590101</v>
      </c>
      <c r="R9">
        <v>663506.68894515105</v>
      </c>
      <c r="S9">
        <v>690538.077481471</v>
      </c>
      <c r="T9">
        <v>644301.93658607698</v>
      </c>
      <c r="U9">
        <v>606187.32221572998</v>
      </c>
      <c r="V9">
        <v>584463.73276096699</v>
      </c>
      <c r="W9">
        <v>577620.12347772694</v>
      </c>
      <c r="X9">
        <v>577620.63338147395</v>
      </c>
      <c r="Y9">
        <v>596195.26310272794</v>
      </c>
      <c r="Z9">
        <v>520783.85696831997</v>
      </c>
      <c r="AA9">
        <v>471507.02957589302</v>
      </c>
      <c r="AB9">
        <v>434405.25040517899</v>
      </c>
      <c r="AC9">
        <v>410593.46439873701</v>
      </c>
      <c r="AD9">
        <v>401392.95796677202</v>
      </c>
      <c r="AE9">
        <v>387383.08806920302</v>
      </c>
      <c r="AF9">
        <v>379940.65346744901</v>
      </c>
    </row>
    <row r="10" spans="1:32" x14ac:dyDescent="0.3">
      <c r="A10" t="s">
        <v>99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99</v>
      </c>
      <c r="B11" t="s">
        <v>218</v>
      </c>
      <c r="C11" t="s">
        <v>200</v>
      </c>
      <c r="D11" t="s">
        <v>219</v>
      </c>
      <c r="E11" t="s">
        <v>201</v>
      </c>
      <c r="F11">
        <v>186427.58473009401</v>
      </c>
      <c r="G11">
        <v>183413.19340782001</v>
      </c>
      <c r="H11">
        <v>202534.09703250299</v>
      </c>
      <c r="I11">
        <v>233269.025358324</v>
      </c>
      <c r="J11">
        <v>271498.24384696101</v>
      </c>
      <c r="K11">
        <v>327031.67866943899</v>
      </c>
      <c r="L11">
        <v>375056.08132073598</v>
      </c>
      <c r="M11">
        <v>408470.53934853902</v>
      </c>
      <c r="N11">
        <v>418619.43994808203</v>
      </c>
      <c r="O11">
        <v>434833.32578251901</v>
      </c>
      <c r="P11">
        <v>457480.299138906</v>
      </c>
      <c r="Q11">
        <v>491941.93629158998</v>
      </c>
      <c r="R11">
        <v>505320.37915299501</v>
      </c>
      <c r="S11">
        <v>517263.74771454302</v>
      </c>
      <c r="T11">
        <v>500811.17024754902</v>
      </c>
      <c r="U11">
        <v>489651.17431251198</v>
      </c>
      <c r="V11">
        <v>478916.27079123398</v>
      </c>
      <c r="W11">
        <v>475640.17091428</v>
      </c>
      <c r="X11">
        <v>475161.08070415602</v>
      </c>
      <c r="Y11">
        <v>484821.81285486498</v>
      </c>
      <c r="Z11">
        <v>419270.12771133799</v>
      </c>
      <c r="AA11">
        <v>378285.75726907997</v>
      </c>
      <c r="AB11">
        <v>345968.44137574302</v>
      </c>
      <c r="AC11">
        <v>325995.34106986399</v>
      </c>
      <c r="AD11">
        <v>312421.00955036801</v>
      </c>
      <c r="AE11">
        <v>304340.72242038901</v>
      </c>
      <c r="AF11">
        <v>298777.02452896698</v>
      </c>
    </row>
    <row r="12" spans="1:32" x14ac:dyDescent="0.3">
      <c r="A12" t="s">
        <v>99</v>
      </c>
      <c r="B12" t="s">
        <v>220</v>
      </c>
      <c r="C12" t="s">
        <v>200</v>
      </c>
      <c r="D12" t="s">
        <v>221</v>
      </c>
      <c r="E12" t="s">
        <v>201</v>
      </c>
      <c r="F12">
        <v>173421.094559102</v>
      </c>
      <c r="G12">
        <v>159703.78548939401</v>
      </c>
      <c r="H12">
        <v>160958.76408823501</v>
      </c>
      <c r="I12">
        <v>167571.006030964</v>
      </c>
      <c r="J12">
        <v>178827.07683878401</v>
      </c>
      <c r="K12">
        <v>194646.465159749</v>
      </c>
      <c r="L12">
        <v>210127.32742481399</v>
      </c>
      <c r="M12">
        <v>218865.36642365399</v>
      </c>
      <c r="N12">
        <v>219839.113390304</v>
      </c>
      <c r="O12">
        <v>228885.244303755</v>
      </c>
      <c r="P12">
        <v>238083.91288706299</v>
      </c>
      <c r="Q12">
        <v>251443.86789893699</v>
      </c>
      <c r="R12">
        <v>264048.95510996802</v>
      </c>
      <c r="S12">
        <v>271695.67013727402</v>
      </c>
      <c r="T12">
        <v>258019.996327481</v>
      </c>
      <c r="U12">
        <v>249251.29248048199</v>
      </c>
      <c r="V12">
        <v>244832.370848691</v>
      </c>
      <c r="W12">
        <v>245024.37285370499</v>
      </c>
      <c r="X12">
        <v>247272.056847639</v>
      </c>
      <c r="Y12">
        <v>257385.757218499</v>
      </c>
      <c r="Z12">
        <v>255086.13897689999</v>
      </c>
      <c r="AA12">
        <v>255335.99367557399</v>
      </c>
      <c r="AB12">
        <v>254572.44764114299</v>
      </c>
      <c r="AC12">
        <v>255492.86194305299</v>
      </c>
      <c r="AD12">
        <v>258580.40546852199</v>
      </c>
      <c r="AE12">
        <v>258664.014060585</v>
      </c>
      <c r="AF12">
        <v>260474.00258844299</v>
      </c>
    </row>
    <row r="13" spans="1:32" x14ac:dyDescent="0.3">
      <c r="A13" t="s">
        <v>99</v>
      </c>
      <c r="B13" t="s">
        <v>222</v>
      </c>
      <c r="C13" t="s">
        <v>200</v>
      </c>
      <c r="D13" t="s">
        <v>223</v>
      </c>
      <c r="E13" t="s">
        <v>201</v>
      </c>
      <c r="F13">
        <v>274353.69293583703</v>
      </c>
      <c r="G13">
        <v>266333.39944563701</v>
      </c>
      <c r="H13">
        <v>275774.20979787898</v>
      </c>
      <c r="I13">
        <v>295153.67913177202</v>
      </c>
      <c r="J13">
        <v>313295.837921998</v>
      </c>
      <c r="K13">
        <v>336302.23958786001</v>
      </c>
      <c r="L13">
        <v>353063.74956545501</v>
      </c>
      <c r="M13">
        <v>373222.355132033</v>
      </c>
      <c r="N13">
        <v>373108.07134476298</v>
      </c>
      <c r="O13">
        <v>388117.014257423</v>
      </c>
      <c r="P13">
        <v>409112.095383621</v>
      </c>
      <c r="Q13">
        <v>429924.97978675202</v>
      </c>
      <c r="R13">
        <v>440509.49816294201</v>
      </c>
      <c r="S13">
        <v>454833.159310191</v>
      </c>
      <c r="T13">
        <v>435313.183498759</v>
      </c>
      <c r="U13">
        <v>421418.01139992999</v>
      </c>
      <c r="V13">
        <v>406920.31859616801</v>
      </c>
      <c r="W13">
        <v>406269.74300198402</v>
      </c>
      <c r="X13">
        <v>409085.86841130501</v>
      </c>
      <c r="Y13">
        <v>418237.25310972502</v>
      </c>
      <c r="Z13">
        <v>499064.51813360199</v>
      </c>
      <c r="AA13">
        <v>556479.03200679598</v>
      </c>
      <c r="AB13">
        <v>590513.733262497</v>
      </c>
      <c r="AC13">
        <v>611504.32377480902</v>
      </c>
      <c r="AD13">
        <v>638870.80159670697</v>
      </c>
      <c r="AE13">
        <v>650564.13304482005</v>
      </c>
      <c r="AF13">
        <v>660438.82397678401</v>
      </c>
    </row>
    <row r="14" spans="1:32" x14ac:dyDescent="0.3">
      <c r="A14" t="s">
        <v>99</v>
      </c>
      <c r="B14" t="s">
        <v>224</v>
      </c>
      <c r="C14" t="s">
        <v>200</v>
      </c>
      <c r="D14" t="s">
        <v>225</v>
      </c>
      <c r="E14" t="s">
        <v>201</v>
      </c>
      <c r="F14">
        <v>864542.87371506996</v>
      </c>
      <c r="G14">
        <v>732224.00634507195</v>
      </c>
      <c r="H14">
        <v>657432.06453422504</v>
      </c>
      <c r="I14">
        <v>644431.04817818897</v>
      </c>
      <c r="J14">
        <v>638853.76123915496</v>
      </c>
      <c r="K14">
        <v>639774.18991048005</v>
      </c>
      <c r="L14">
        <v>622274.82709580602</v>
      </c>
      <c r="M14">
        <v>640927.60059813794</v>
      </c>
      <c r="N14">
        <v>654642.60449869104</v>
      </c>
      <c r="O14">
        <v>660411.58641264995</v>
      </c>
      <c r="P14">
        <v>650642.47897698195</v>
      </c>
      <c r="Q14">
        <v>636464.84944201296</v>
      </c>
      <c r="R14">
        <v>613444.29861818103</v>
      </c>
      <c r="S14">
        <v>609232.75372585503</v>
      </c>
      <c r="T14">
        <v>564407.18071643997</v>
      </c>
      <c r="U14">
        <v>563748.81409070699</v>
      </c>
      <c r="V14">
        <v>528982.63344443997</v>
      </c>
      <c r="W14">
        <v>525392.51321196405</v>
      </c>
      <c r="X14">
        <v>530239.11847796896</v>
      </c>
      <c r="Y14">
        <v>530855.24217493203</v>
      </c>
      <c r="Z14">
        <v>555437.92539515102</v>
      </c>
      <c r="AA14">
        <v>582778.62393882603</v>
      </c>
      <c r="AB14">
        <v>595475.08845747297</v>
      </c>
      <c r="AC14">
        <v>591265.14987692202</v>
      </c>
      <c r="AD14">
        <v>588986.20257053</v>
      </c>
      <c r="AE14">
        <v>580091.40214427398</v>
      </c>
      <c r="AF14">
        <v>564255.92158136296</v>
      </c>
    </row>
    <row r="15" spans="1:32" x14ac:dyDescent="0.3">
      <c r="A15" t="s">
        <v>99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99</v>
      </c>
      <c r="B16" t="s">
        <v>228</v>
      </c>
      <c r="C16" t="s">
        <v>200</v>
      </c>
      <c r="D16" t="s">
        <v>229</v>
      </c>
      <c r="E16" t="s">
        <v>201</v>
      </c>
      <c r="F16">
        <v>758890.03096884803</v>
      </c>
      <c r="G16">
        <v>932877.42541610403</v>
      </c>
      <c r="H16">
        <v>1171718.07439061</v>
      </c>
      <c r="I16">
        <v>1432355.6220063299</v>
      </c>
      <c r="J16">
        <v>1707286.79530013</v>
      </c>
      <c r="K16">
        <v>2006053.66635052</v>
      </c>
      <c r="L16">
        <v>2282046.3112949799</v>
      </c>
      <c r="M16">
        <v>2488229.3437963901</v>
      </c>
      <c r="N16">
        <v>2572704.8253425402</v>
      </c>
      <c r="O16">
        <v>2709038.1035928498</v>
      </c>
      <c r="P16">
        <v>2892357.6114006401</v>
      </c>
      <c r="Q16">
        <v>3091652.3735489501</v>
      </c>
      <c r="R16">
        <v>3229932.1986273401</v>
      </c>
      <c r="S16">
        <v>3334574.28831283</v>
      </c>
      <c r="T16">
        <v>3155581.3975152601</v>
      </c>
      <c r="U16">
        <v>3022321.8049631701</v>
      </c>
      <c r="V16">
        <v>2931268.4523719801</v>
      </c>
      <c r="W16">
        <v>2909199.0104761799</v>
      </c>
      <c r="X16">
        <v>2912053.8543521799</v>
      </c>
      <c r="Y16">
        <v>2980364.2209004499</v>
      </c>
      <c r="Z16">
        <v>2960935.2911551702</v>
      </c>
      <c r="AA16">
        <v>2969573.17832739</v>
      </c>
      <c r="AB16">
        <v>2947709.2189562898</v>
      </c>
      <c r="AC16">
        <v>2951385.5023303302</v>
      </c>
      <c r="AD16">
        <v>2988424.56692645</v>
      </c>
      <c r="AE16">
        <v>2983578.9368190402</v>
      </c>
      <c r="AF16">
        <v>2989676.89206141</v>
      </c>
    </row>
    <row r="17" spans="1:32" x14ac:dyDescent="0.3">
      <c r="A17" t="s">
        <v>99</v>
      </c>
      <c r="B17" t="s">
        <v>230</v>
      </c>
      <c r="C17" t="s">
        <v>200</v>
      </c>
      <c r="D17" t="s">
        <v>231</v>
      </c>
      <c r="E17" t="s">
        <v>201</v>
      </c>
      <c r="F17">
        <v>294568.33381531102</v>
      </c>
      <c r="G17">
        <v>287517.11207406101</v>
      </c>
      <c r="H17">
        <v>302022.58484732598</v>
      </c>
      <c r="I17">
        <v>327739.15303457202</v>
      </c>
      <c r="J17">
        <v>356311.70689919201</v>
      </c>
      <c r="K17">
        <v>384427.37775873201</v>
      </c>
      <c r="L17">
        <v>421727.40446313599</v>
      </c>
      <c r="M17">
        <v>459909.65447753703</v>
      </c>
      <c r="N17">
        <v>496346.96523195202</v>
      </c>
      <c r="O17">
        <v>546097.48237633798</v>
      </c>
      <c r="P17">
        <v>605465.84157501999</v>
      </c>
      <c r="Q17">
        <v>643042.31808056601</v>
      </c>
      <c r="R17">
        <v>667476.97318613296</v>
      </c>
      <c r="S17">
        <v>678826.12048648996</v>
      </c>
      <c r="T17">
        <v>633976.709603191</v>
      </c>
      <c r="U17">
        <v>607262.99442257395</v>
      </c>
      <c r="V17">
        <v>581333.40584019502</v>
      </c>
      <c r="W17">
        <v>578879.39572249097</v>
      </c>
      <c r="X17">
        <v>585035.67643191095</v>
      </c>
      <c r="Y17">
        <v>599383.95851907704</v>
      </c>
      <c r="Z17">
        <v>661851.307494284</v>
      </c>
      <c r="AA17">
        <v>703761.07348977099</v>
      </c>
      <c r="AB17">
        <v>724983.345563579</v>
      </c>
      <c r="AC17">
        <v>739684.419090315</v>
      </c>
      <c r="AD17">
        <v>756792.29127448995</v>
      </c>
      <c r="AE17">
        <v>760469.13476464595</v>
      </c>
      <c r="AF17">
        <v>761629.55696624704</v>
      </c>
    </row>
    <row r="18" spans="1:32" x14ac:dyDescent="0.3">
      <c r="A18" t="s">
        <v>99</v>
      </c>
      <c r="B18" t="s">
        <v>232</v>
      </c>
      <c r="C18" t="s">
        <v>200</v>
      </c>
      <c r="D18" t="s">
        <v>233</v>
      </c>
      <c r="E18" t="s">
        <v>201</v>
      </c>
      <c r="F18">
        <v>280078.270500999</v>
      </c>
      <c r="G18">
        <v>288644.89134549</v>
      </c>
      <c r="H18">
        <v>315269.212880668</v>
      </c>
      <c r="I18">
        <v>352199.102773341</v>
      </c>
      <c r="J18">
        <v>388493.17352222302</v>
      </c>
      <c r="K18">
        <v>427914.02013740398</v>
      </c>
      <c r="L18">
        <v>462526.793914571</v>
      </c>
      <c r="M18">
        <v>497081.65984476201</v>
      </c>
      <c r="N18">
        <v>512570.18046144699</v>
      </c>
      <c r="O18">
        <v>539848.25412291999</v>
      </c>
      <c r="P18">
        <v>571554.94956483203</v>
      </c>
      <c r="Q18">
        <v>602947.45642801898</v>
      </c>
      <c r="R18">
        <v>624991.10413012898</v>
      </c>
      <c r="S18">
        <v>647766.987619341</v>
      </c>
      <c r="T18">
        <v>618598.31468182104</v>
      </c>
      <c r="U18">
        <v>610052.50263809005</v>
      </c>
      <c r="V18">
        <v>600439.00085276796</v>
      </c>
      <c r="W18">
        <v>607892.76463871705</v>
      </c>
      <c r="X18">
        <v>619884.682957971</v>
      </c>
      <c r="Y18">
        <v>638813.55724470201</v>
      </c>
      <c r="Z18">
        <v>775027.65072314895</v>
      </c>
      <c r="AA18">
        <v>874269.07857608004</v>
      </c>
      <c r="AB18">
        <v>934199.55665758904</v>
      </c>
      <c r="AC18">
        <v>977075.28199550998</v>
      </c>
      <c r="AD18">
        <v>1019362.65983245</v>
      </c>
      <c r="AE18">
        <v>1037028.74679684</v>
      </c>
      <c r="AF18">
        <v>1050540.7329637201</v>
      </c>
    </row>
    <row r="19" spans="1:32" x14ac:dyDescent="0.3">
      <c r="A19" t="s">
        <v>99</v>
      </c>
      <c r="B19" t="s">
        <v>234</v>
      </c>
      <c r="C19" t="s">
        <v>200</v>
      </c>
      <c r="D19" t="s">
        <v>235</v>
      </c>
      <c r="E19" t="s">
        <v>201</v>
      </c>
      <c r="F19">
        <v>157404.188723645</v>
      </c>
      <c r="G19">
        <v>167702.994268907</v>
      </c>
      <c r="H19">
        <v>189443.73902140299</v>
      </c>
      <c r="I19">
        <v>216297.215569216</v>
      </c>
      <c r="J19">
        <v>242515.75437512601</v>
      </c>
      <c r="K19">
        <v>273073.442086266</v>
      </c>
      <c r="L19">
        <v>297958.26833209698</v>
      </c>
      <c r="M19">
        <v>312197.34837329498</v>
      </c>
      <c r="N19">
        <v>305557.18740698299</v>
      </c>
      <c r="O19">
        <v>299017.384960161</v>
      </c>
      <c r="P19">
        <v>299720.73400096002</v>
      </c>
      <c r="Q19">
        <v>304903.65410671098</v>
      </c>
      <c r="R19">
        <v>303631.04219778499</v>
      </c>
      <c r="S19">
        <v>304899.96902460098</v>
      </c>
      <c r="T19">
        <v>280201.29875513603</v>
      </c>
      <c r="U19">
        <v>256288.783614243</v>
      </c>
      <c r="V19">
        <v>239626.95427468899</v>
      </c>
      <c r="W19">
        <v>233372.86832229901</v>
      </c>
      <c r="X19">
        <v>231521.797397104</v>
      </c>
      <c r="Y19">
        <v>235739.89972317699</v>
      </c>
      <c r="Z19">
        <v>213982.64958292601</v>
      </c>
      <c r="AA19">
        <v>200394.19320641999</v>
      </c>
      <c r="AB19">
        <v>188847.490615991</v>
      </c>
      <c r="AC19">
        <v>180487.68628206299</v>
      </c>
      <c r="AD19">
        <v>176944.83679488301</v>
      </c>
      <c r="AE19">
        <v>172870.58739467501</v>
      </c>
      <c r="AF19">
        <v>169443.20820317499</v>
      </c>
    </row>
    <row r="20" spans="1:32" x14ac:dyDescent="0.3">
      <c r="A20" t="s">
        <v>99</v>
      </c>
      <c r="B20" t="s">
        <v>236</v>
      </c>
      <c r="C20" t="s">
        <v>200</v>
      </c>
      <c r="D20" t="s">
        <v>237</v>
      </c>
      <c r="E20" t="s">
        <v>201</v>
      </c>
      <c r="F20">
        <v>321186.230457197</v>
      </c>
      <c r="G20">
        <v>252528.42587381499</v>
      </c>
      <c r="H20">
        <v>213425.578371468</v>
      </c>
      <c r="I20">
        <v>187106.06694826999</v>
      </c>
      <c r="J20">
        <v>167092.732505283</v>
      </c>
      <c r="K20">
        <v>153394.50681327301</v>
      </c>
      <c r="L20">
        <v>145527.23720256201</v>
      </c>
      <c r="M20">
        <v>144783.53689311401</v>
      </c>
      <c r="N20">
        <v>144199.79047015699</v>
      </c>
      <c r="O20">
        <v>149320.88925156</v>
      </c>
      <c r="P20">
        <v>160849.25315021601</v>
      </c>
      <c r="Q20">
        <v>171685.060479001</v>
      </c>
      <c r="R20">
        <v>179031.633685468</v>
      </c>
      <c r="S20">
        <v>186825.29804648901</v>
      </c>
      <c r="T20">
        <v>178518.84999930701</v>
      </c>
      <c r="U20">
        <v>176842.55075961401</v>
      </c>
      <c r="V20">
        <v>174991.20117044399</v>
      </c>
      <c r="W20">
        <v>179982.13085516699</v>
      </c>
      <c r="X20">
        <v>185634.66573325999</v>
      </c>
      <c r="Y20">
        <v>192431.629403792</v>
      </c>
      <c r="Z20">
        <v>206039.34139866399</v>
      </c>
      <c r="AA20">
        <v>215792.347480358</v>
      </c>
      <c r="AB20">
        <v>219998.25578354701</v>
      </c>
      <c r="AC20">
        <v>225339.32923967001</v>
      </c>
      <c r="AD20">
        <v>233191.14694243</v>
      </c>
      <c r="AE20">
        <v>233705.855483641</v>
      </c>
      <c r="AF20">
        <v>234781.886648441</v>
      </c>
    </row>
    <row r="21" spans="1:32" x14ac:dyDescent="0.3">
      <c r="A21" t="s">
        <v>99</v>
      </c>
      <c r="B21" t="s">
        <v>238</v>
      </c>
      <c r="C21" t="s">
        <v>200</v>
      </c>
      <c r="D21" t="s">
        <v>239</v>
      </c>
      <c r="E21" t="s">
        <v>201</v>
      </c>
    </row>
    <row r="22" spans="1:32" x14ac:dyDescent="0.3">
      <c r="A22" t="s">
        <v>99</v>
      </c>
      <c r="B22" t="s">
        <v>240</v>
      </c>
      <c r="C22" t="s">
        <v>200</v>
      </c>
      <c r="D22" t="s">
        <v>241</v>
      </c>
      <c r="E22" t="s">
        <v>201</v>
      </c>
      <c r="F22">
        <v>149373.594316943</v>
      </c>
      <c r="G22">
        <v>113878.30594556899</v>
      </c>
      <c r="H22">
        <v>95735.595864204501</v>
      </c>
      <c r="I22">
        <v>85624.951984638203</v>
      </c>
      <c r="J22">
        <v>82008.305562497597</v>
      </c>
      <c r="K22">
        <v>82265.504919146799</v>
      </c>
      <c r="L22">
        <v>87079.8446858307</v>
      </c>
      <c r="M22">
        <v>89511.3057533705</v>
      </c>
      <c r="N22">
        <v>87973.177577820694</v>
      </c>
      <c r="O22">
        <v>87466.378048053797</v>
      </c>
      <c r="P22">
        <v>88774.068470380793</v>
      </c>
      <c r="Q22">
        <v>97036.982266323699</v>
      </c>
      <c r="R22">
        <v>105155.595136987</v>
      </c>
      <c r="S22">
        <v>111420.052513806</v>
      </c>
      <c r="T22">
        <v>108097.96194758901</v>
      </c>
      <c r="U22">
        <v>103532.833219276</v>
      </c>
      <c r="V22">
        <v>102330.228606515</v>
      </c>
      <c r="W22">
        <v>100432.342264001</v>
      </c>
      <c r="X22">
        <v>99639.811815622394</v>
      </c>
      <c r="Y22">
        <v>102267.563541446</v>
      </c>
      <c r="Z22">
        <v>106217.00426617599</v>
      </c>
      <c r="AA22">
        <v>110196.98812495101</v>
      </c>
      <c r="AB22">
        <v>113279.906553925</v>
      </c>
      <c r="AC22">
        <v>119377.293040722</v>
      </c>
      <c r="AD22">
        <v>125115.164621513</v>
      </c>
      <c r="AE22">
        <v>129971.932932899</v>
      </c>
      <c r="AF22">
        <v>135286.28025614601</v>
      </c>
    </row>
    <row r="23" spans="1:32" x14ac:dyDescent="0.3">
      <c r="A23" t="s">
        <v>99</v>
      </c>
      <c r="B23" t="s">
        <v>242</v>
      </c>
      <c r="C23" t="s">
        <v>200</v>
      </c>
      <c r="D23" t="s">
        <v>243</v>
      </c>
      <c r="E23" t="s">
        <v>201</v>
      </c>
      <c r="F23">
        <v>206947.142044657</v>
      </c>
      <c r="G23">
        <v>204187.344910021</v>
      </c>
      <c r="H23">
        <v>215785.205293687</v>
      </c>
      <c r="I23">
        <v>237583.156666661</v>
      </c>
      <c r="J23">
        <v>260911.306151511</v>
      </c>
      <c r="K23">
        <v>287456.009773709</v>
      </c>
      <c r="L23">
        <v>309755.440083678</v>
      </c>
      <c r="M23">
        <v>338999.19602296001</v>
      </c>
      <c r="N23">
        <v>359982.16536029498</v>
      </c>
      <c r="O23">
        <v>389447.78404806001</v>
      </c>
      <c r="P23">
        <v>423559.97570142901</v>
      </c>
      <c r="Q23">
        <v>453504.47605810402</v>
      </c>
      <c r="R23">
        <v>475359.51422014099</v>
      </c>
      <c r="S23">
        <v>497328.35720774502</v>
      </c>
      <c r="T23">
        <v>479263.10574147</v>
      </c>
      <c r="U23">
        <v>477553.77510521101</v>
      </c>
      <c r="V23">
        <v>473786.65733692702</v>
      </c>
      <c r="W23">
        <v>481407.10529344901</v>
      </c>
      <c r="X23">
        <v>490787.54297556198</v>
      </c>
      <c r="Y23">
        <v>504959.14056832402</v>
      </c>
      <c r="Z23">
        <v>535088.89205639402</v>
      </c>
      <c r="AA23">
        <v>559680.10961027502</v>
      </c>
      <c r="AB23">
        <v>571685.74207586399</v>
      </c>
      <c r="AC23">
        <v>579658.45209051797</v>
      </c>
      <c r="AD23">
        <v>591424.127462517</v>
      </c>
      <c r="AE23">
        <v>593165.32915949204</v>
      </c>
      <c r="AF23">
        <v>594592.09841342794</v>
      </c>
    </row>
    <row r="24" spans="1:32" x14ac:dyDescent="0.3">
      <c r="A24" t="s">
        <v>99</v>
      </c>
      <c r="B24" t="s">
        <v>244</v>
      </c>
      <c r="C24" t="s">
        <v>200</v>
      </c>
      <c r="D24" t="s">
        <v>245</v>
      </c>
      <c r="E24" t="s">
        <v>201</v>
      </c>
      <c r="F24">
        <v>1526126.2436074701</v>
      </c>
      <c r="G24">
        <v>1662566.00152361</v>
      </c>
      <c r="H24">
        <v>1844776.85862348</v>
      </c>
      <c r="I24">
        <v>2016903.5552376199</v>
      </c>
      <c r="J24">
        <v>2149891.5885353298</v>
      </c>
      <c r="K24">
        <v>2248051.2999272002</v>
      </c>
      <c r="L24">
        <v>2382152.6924434099</v>
      </c>
      <c r="M24">
        <v>2534511.5711026802</v>
      </c>
      <c r="N24">
        <v>2622441.9226196101</v>
      </c>
      <c r="O24">
        <v>2745516.64495409</v>
      </c>
      <c r="P24">
        <v>2949410.7066494399</v>
      </c>
      <c r="Q24">
        <v>3217996.52217677</v>
      </c>
      <c r="R24">
        <v>3467654.0805594502</v>
      </c>
      <c r="S24">
        <v>3703971.3874894101</v>
      </c>
      <c r="T24">
        <v>3640443.6189773302</v>
      </c>
      <c r="U24">
        <v>3698924.6200283901</v>
      </c>
      <c r="V24">
        <v>3799133.3832663102</v>
      </c>
      <c r="W24">
        <v>3918594.8671610402</v>
      </c>
      <c r="X24">
        <v>4030015.1783748199</v>
      </c>
      <c r="Y24">
        <v>4203414.1502314601</v>
      </c>
      <c r="Z24">
        <v>4157985.6069938499</v>
      </c>
      <c r="AA24">
        <v>4155759.98118009</v>
      </c>
      <c r="AB24">
        <v>4121666.2743746</v>
      </c>
      <c r="AC24">
        <v>4113437.1675647902</v>
      </c>
      <c r="AD24">
        <v>4155608.6739321002</v>
      </c>
      <c r="AE24">
        <v>4144736.2441265099</v>
      </c>
      <c r="AF24">
        <v>4147049.7126686499</v>
      </c>
    </row>
    <row r="25" spans="1:32" x14ac:dyDescent="0.3">
      <c r="A25" t="s">
        <v>99</v>
      </c>
      <c r="B25" t="s">
        <v>246</v>
      </c>
      <c r="C25" t="s">
        <v>200</v>
      </c>
      <c r="D25" t="s">
        <v>247</v>
      </c>
      <c r="E25" t="s">
        <v>201</v>
      </c>
      <c r="F25">
        <v>64463.994391412598</v>
      </c>
      <c r="G25">
        <v>90903.697779890295</v>
      </c>
      <c r="H25">
        <v>108115.69708548499</v>
      </c>
      <c r="I25">
        <v>116121.25061569799</v>
      </c>
      <c r="J25">
        <v>114813.852595718</v>
      </c>
      <c r="K25">
        <v>98811.545500006396</v>
      </c>
      <c r="L25">
        <v>86826.628704834206</v>
      </c>
      <c r="M25">
        <v>79782.367328104199</v>
      </c>
      <c r="N25">
        <v>69257.345206475395</v>
      </c>
      <c r="O25">
        <v>50515.6817012334</v>
      </c>
      <c r="P25">
        <v>39096.085206021402</v>
      </c>
      <c r="Q25">
        <v>31365.6626961406</v>
      </c>
      <c r="R25">
        <v>25863.699684788699</v>
      </c>
      <c r="S25">
        <v>21867.9127980704</v>
      </c>
      <c r="T25">
        <v>17603.641281161399</v>
      </c>
      <c r="U25">
        <v>14826.029927486599</v>
      </c>
      <c r="V25">
        <v>12524.592129774501</v>
      </c>
      <c r="W25">
        <v>11488.449301226899</v>
      </c>
      <c r="X25">
        <v>11278.189138253299</v>
      </c>
      <c r="Y25">
        <v>11911.023716524</v>
      </c>
      <c r="Z25">
        <v>14132.7014905327</v>
      </c>
      <c r="AA25">
        <v>16199.905136777001</v>
      </c>
      <c r="AB25">
        <v>18365.585342575599</v>
      </c>
      <c r="AC25">
        <v>21195.247075992698</v>
      </c>
      <c r="AD25">
        <v>24164.309043518901</v>
      </c>
      <c r="AE25">
        <v>27516.056301468299</v>
      </c>
      <c r="AF25">
        <v>28529.3840139442</v>
      </c>
    </row>
    <row r="26" spans="1:32" x14ac:dyDescent="0.3">
      <c r="A26" t="s">
        <v>99</v>
      </c>
      <c r="B26" t="s">
        <v>248</v>
      </c>
      <c r="C26" t="s">
        <v>200</v>
      </c>
      <c r="D26" t="s">
        <v>249</v>
      </c>
      <c r="E26" t="s">
        <v>201</v>
      </c>
      <c r="F26">
        <v>846653.70038797904</v>
      </c>
      <c r="G26">
        <v>1003424.70333153</v>
      </c>
      <c r="H26">
        <v>1150428.9061620601</v>
      </c>
      <c r="I26">
        <v>1267363.8131234599</v>
      </c>
      <c r="J26">
        <v>1345442.7340863801</v>
      </c>
      <c r="K26">
        <v>1396639.5453765399</v>
      </c>
      <c r="L26">
        <v>1452071.4851966701</v>
      </c>
      <c r="M26">
        <v>1564525.2739077399</v>
      </c>
      <c r="N26">
        <v>1664476.82753484</v>
      </c>
      <c r="O26">
        <v>1788561.50341192</v>
      </c>
      <c r="P26">
        <v>2013358.30328186</v>
      </c>
      <c r="Q26">
        <v>2204458.27030217</v>
      </c>
      <c r="R26">
        <v>2352172.8074193401</v>
      </c>
      <c r="S26">
        <v>2503616.8732158099</v>
      </c>
      <c r="T26">
        <v>2391647.8612712598</v>
      </c>
      <c r="U26">
        <v>2400616.5338177299</v>
      </c>
      <c r="V26">
        <v>2442787.3944042702</v>
      </c>
      <c r="W26">
        <v>2495734.4387030401</v>
      </c>
      <c r="X26">
        <v>2523787.53414386</v>
      </c>
      <c r="Y26">
        <v>2553893.5176212098</v>
      </c>
      <c r="Z26">
        <v>2467554.98169437</v>
      </c>
      <c r="AA26">
        <v>2432760.3730375902</v>
      </c>
      <c r="AB26">
        <v>2382481.2772722002</v>
      </c>
      <c r="AC26">
        <v>2330850.1283155899</v>
      </c>
      <c r="AD26">
        <v>2315377.1218302702</v>
      </c>
      <c r="AE26">
        <v>2246644.19865045</v>
      </c>
      <c r="AF26">
        <v>2210638.01178235</v>
      </c>
    </row>
    <row r="27" spans="1:32" x14ac:dyDescent="0.3">
      <c r="A27" t="s">
        <v>99</v>
      </c>
      <c r="B27" t="s">
        <v>250</v>
      </c>
      <c r="C27" t="s">
        <v>200</v>
      </c>
      <c r="D27" t="s">
        <v>251</v>
      </c>
      <c r="E27" t="s">
        <v>201</v>
      </c>
      <c r="F27">
        <v>615008.54882808297</v>
      </c>
      <c r="G27">
        <v>568237.60041218903</v>
      </c>
      <c r="H27">
        <v>586232.25537593698</v>
      </c>
      <c r="I27">
        <v>633418.49149845599</v>
      </c>
      <c r="J27">
        <v>689635.00185322901</v>
      </c>
      <c r="K27">
        <v>752600.20905064896</v>
      </c>
      <c r="L27">
        <v>843254.57854191097</v>
      </c>
      <c r="M27">
        <v>890203.92986683</v>
      </c>
      <c r="N27">
        <v>888707.749878295</v>
      </c>
      <c r="O27">
        <v>906439.45984093205</v>
      </c>
      <c r="P27">
        <v>896956.318161565</v>
      </c>
      <c r="Q27">
        <v>982172.58917846205</v>
      </c>
      <c r="R27">
        <v>1089617.57345532</v>
      </c>
      <c r="S27">
        <v>1178486.6014755301</v>
      </c>
      <c r="T27">
        <v>1231192.11642491</v>
      </c>
      <c r="U27">
        <v>1283482.0562831699</v>
      </c>
      <c r="V27">
        <v>1343821.39673227</v>
      </c>
      <c r="W27">
        <v>1411371.9791567801</v>
      </c>
      <c r="X27">
        <v>1494949.45509271</v>
      </c>
      <c r="Y27">
        <v>1637609.60889373</v>
      </c>
      <c r="Z27">
        <v>1676297.92380896</v>
      </c>
      <c r="AA27">
        <v>1706799.7030057299</v>
      </c>
      <c r="AB27">
        <v>1720819.4117598301</v>
      </c>
      <c r="AC27">
        <v>1761391.7921732101</v>
      </c>
      <c r="AD27">
        <v>1816067.2430583099</v>
      </c>
      <c r="AE27">
        <v>1870575.98917459</v>
      </c>
      <c r="AF27">
        <v>1907882.31687236</v>
      </c>
    </row>
    <row r="28" spans="1:32" x14ac:dyDescent="0.3">
      <c r="A28" t="s">
        <v>99</v>
      </c>
      <c r="B28" t="s">
        <v>252</v>
      </c>
      <c r="C28" t="s">
        <v>200</v>
      </c>
      <c r="D28" t="s">
        <v>253</v>
      </c>
      <c r="E28" t="s">
        <v>201</v>
      </c>
      <c r="F28">
        <v>650249.21120517806</v>
      </c>
      <c r="G28">
        <v>651644.87451429199</v>
      </c>
      <c r="H28">
        <v>693331.39755991404</v>
      </c>
      <c r="I28">
        <v>747711.532531176</v>
      </c>
      <c r="J28">
        <v>808189.04905908299</v>
      </c>
      <c r="K28">
        <v>882433.89587940695</v>
      </c>
      <c r="L28">
        <v>943637.69921144797</v>
      </c>
      <c r="M28">
        <v>981801.02865634602</v>
      </c>
      <c r="N28">
        <v>977720.91584226605</v>
      </c>
      <c r="O28">
        <v>1000940.70717122</v>
      </c>
      <c r="P28">
        <v>1029454.62017587</v>
      </c>
      <c r="Q28">
        <v>1090038.19261834</v>
      </c>
      <c r="R28">
        <v>1158343.75973136</v>
      </c>
      <c r="S28">
        <v>1253891.67864053</v>
      </c>
      <c r="T28">
        <v>1241646.31455554</v>
      </c>
      <c r="U28">
        <v>1232869.06047982</v>
      </c>
      <c r="V28">
        <v>1190459.94699611</v>
      </c>
      <c r="W28">
        <v>1144239.32770594</v>
      </c>
      <c r="X28">
        <v>1100348.2316795101</v>
      </c>
      <c r="Y28">
        <v>1089122.0972648701</v>
      </c>
      <c r="Z28">
        <v>1113568.2662034701</v>
      </c>
      <c r="AA28">
        <v>1130229.6966492401</v>
      </c>
      <c r="AB28">
        <v>1140173.5685990399</v>
      </c>
      <c r="AC28">
        <v>1199641.9982305199</v>
      </c>
      <c r="AD28">
        <v>1255891.9507709299</v>
      </c>
      <c r="AE28">
        <v>1290300.47602921</v>
      </c>
      <c r="AF28">
        <v>1332414.0363415801</v>
      </c>
    </row>
    <row r="29" spans="1:32" x14ac:dyDescent="0.3">
      <c r="A29" t="s">
        <v>99</v>
      </c>
      <c r="B29" t="s">
        <v>254</v>
      </c>
      <c r="C29" t="s">
        <v>200</v>
      </c>
      <c r="D29" t="s">
        <v>255</v>
      </c>
      <c r="E29" t="s">
        <v>201</v>
      </c>
      <c r="F29">
        <v>177212.33443677</v>
      </c>
      <c r="G29">
        <v>192203.33755846301</v>
      </c>
      <c r="H29">
        <v>214184.737534649</v>
      </c>
      <c r="I29">
        <v>237294.797394983</v>
      </c>
      <c r="J29">
        <v>263072.29705321998</v>
      </c>
      <c r="K29">
        <v>293950.68855895801</v>
      </c>
      <c r="L29">
        <v>319413.321928246</v>
      </c>
      <c r="M29">
        <v>341156.44913045899</v>
      </c>
      <c r="N29">
        <v>353466.76526656101</v>
      </c>
      <c r="O29">
        <v>376304.27390647097</v>
      </c>
      <c r="P29">
        <v>399630.21519449702</v>
      </c>
      <c r="Q29">
        <v>432199.52989143197</v>
      </c>
      <c r="R29">
        <v>465841.78603293502</v>
      </c>
      <c r="S29">
        <v>510484.72622467403</v>
      </c>
      <c r="T29">
        <v>510396.30703300901</v>
      </c>
      <c r="U29">
        <v>505236.45439570502</v>
      </c>
      <c r="V29">
        <v>486423.00878335797</v>
      </c>
      <c r="W29">
        <v>462351.09465045598</v>
      </c>
      <c r="X29">
        <v>435168.06212486001</v>
      </c>
      <c r="Y29">
        <v>422509.53686895198</v>
      </c>
      <c r="Z29">
        <v>416630.63240272697</v>
      </c>
      <c r="AA29">
        <v>414839.60206235503</v>
      </c>
      <c r="AB29">
        <v>412724.81928662403</v>
      </c>
      <c r="AC29">
        <v>429514.78891990799</v>
      </c>
      <c r="AD29">
        <v>447814.36857229198</v>
      </c>
      <c r="AE29">
        <v>459581.04712860403</v>
      </c>
      <c r="AF29">
        <v>470923.34995289502</v>
      </c>
    </row>
    <row r="30" spans="1:32" x14ac:dyDescent="0.3">
      <c r="A30" t="s">
        <v>99</v>
      </c>
      <c r="B30" t="s">
        <v>256</v>
      </c>
      <c r="C30" t="s">
        <v>200</v>
      </c>
      <c r="D30" t="s">
        <v>257</v>
      </c>
      <c r="E30" t="s">
        <v>201</v>
      </c>
      <c r="F30">
        <v>39835.7814178841</v>
      </c>
      <c r="G30">
        <v>40282.149236265897</v>
      </c>
      <c r="H30">
        <v>44444.253828720597</v>
      </c>
      <c r="I30">
        <v>49873.109835419898</v>
      </c>
      <c r="J30">
        <v>54448.554567964798</v>
      </c>
      <c r="K30">
        <v>61222.919198306299</v>
      </c>
      <c r="L30">
        <v>67634.404636933294</v>
      </c>
      <c r="M30">
        <v>70330.326617639104</v>
      </c>
      <c r="N30">
        <v>69607.157004023495</v>
      </c>
      <c r="O30">
        <v>70146.576647005597</v>
      </c>
      <c r="P30">
        <v>72512.302221043705</v>
      </c>
      <c r="Q30">
        <v>78328.329462485301</v>
      </c>
      <c r="R30">
        <v>88464.644689838999</v>
      </c>
      <c r="S30">
        <v>98594.088439768995</v>
      </c>
      <c r="T30">
        <v>95878.461298025504</v>
      </c>
      <c r="U30">
        <v>96531.883856618806</v>
      </c>
      <c r="V30">
        <v>93278.912929458893</v>
      </c>
      <c r="W30">
        <v>86843.967077538604</v>
      </c>
      <c r="X30">
        <v>82433.530112088396</v>
      </c>
      <c r="Y30">
        <v>82207.598936243201</v>
      </c>
      <c r="Z30">
        <v>85019.749798695295</v>
      </c>
      <c r="AA30">
        <v>84055.714905782297</v>
      </c>
      <c r="AB30">
        <v>84452.616608652897</v>
      </c>
      <c r="AC30">
        <v>86792.438338417094</v>
      </c>
      <c r="AD30">
        <v>84443.440330444602</v>
      </c>
      <c r="AE30">
        <v>83057.905998435206</v>
      </c>
      <c r="AF30">
        <v>85248.881051949706</v>
      </c>
    </row>
    <row r="31" spans="1:32" x14ac:dyDescent="0.3">
      <c r="A31" t="s">
        <v>99</v>
      </c>
      <c r="B31" t="s">
        <v>258</v>
      </c>
      <c r="C31" t="s">
        <v>200</v>
      </c>
      <c r="D31" t="s">
        <v>259</v>
      </c>
      <c r="E31" t="s">
        <v>201</v>
      </c>
      <c r="F31">
        <v>52915.245248298997</v>
      </c>
      <c r="G31">
        <v>64446.7831537534</v>
      </c>
      <c r="H31">
        <v>74567.263689391199</v>
      </c>
      <c r="I31">
        <v>83496.791193160403</v>
      </c>
      <c r="J31">
        <v>89071.701748487001</v>
      </c>
      <c r="K31">
        <v>94613.769571931305</v>
      </c>
      <c r="L31">
        <v>93943.349811603999</v>
      </c>
      <c r="M31">
        <v>88773.428276600695</v>
      </c>
      <c r="N31">
        <v>76286.808060469004</v>
      </c>
      <c r="O31">
        <v>63123.411323365799</v>
      </c>
      <c r="P31">
        <v>46953.4538144752</v>
      </c>
      <c r="Q31">
        <v>41695.035838417702</v>
      </c>
      <c r="R31">
        <v>43199.198132126498</v>
      </c>
      <c r="S31">
        <v>49856.122656423002</v>
      </c>
      <c r="T31">
        <v>55273.383946948699</v>
      </c>
      <c r="U31">
        <v>62728.449048740498</v>
      </c>
      <c r="V31">
        <v>64392.306927220801</v>
      </c>
      <c r="W31">
        <v>66111.058438392007</v>
      </c>
      <c r="X31">
        <v>66558.274009392597</v>
      </c>
      <c r="Y31">
        <v>67853.195065497697</v>
      </c>
      <c r="Z31">
        <v>71998.398605926399</v>
      </c>
      <c r="AA31">
        <v>74958.482449515999</v>
      </c>
      <c r="AB31">
        <v>76591.997731315103</v>
      </c>
      <c r="AC31">
        <v>81186.2772859744</v>
      </c>
      <c r="AD31">
        <v>85306.321779314894</v>
      </c>
      <c r="AE31">
        <v>86400.1746290757</v>
      </c>
      <c r="AF31">
        <v>89215.085542402201</v>
      </c>
    </row>
    <row r="32" spans="1:32" x14ac:dyDescent="0.3">
      <c r="A32" t="s">
        <v>99</v>
      </c>
      <c r="B32" t="s">
        <v>260</v>
      </c>
      <c r="C32" t="s">
        <v>200</v>
      </c>
      <c r="D32" t="s">
        <v>261</v>
      </c>
      <c r="E32" t="s">
        <v>201</v>
      </c>
      <c r="F32">
        <v>163827.04144855399</v>
      </c>
      <c r="G32">
        <v>205283.09479750201</v>
      </c>
      <c r="H32">
        <v>252775.72805938899</v>
      </c>
      <c r="I32">
        <v>298739.47670421301</v>
      </c>
      <c r="J32">
        <v>343399.54612983798</v>
      </c>
      <c r="K32">
        <v>387602.0926715</v>
      </c>
      <c r="L32">
        <v>424579.51249382203</v>
      </c>
      <c r="M32">
        <v>447273.131833722</v>
      </c>
      <c r="N32">
        <v>444076.34798933601</v>
      </c>
      <c r="O32">
        <v>453908.03786023799</v>
      </c>
      <c r="P32">
        <v>465300.277919235</v>
      </c>
      <c r="Q32">
        <v>488367.20635795698</v>
      </c>
      <c r="R32">
        <v>510640.70798686898</v>
      </c>
      <c r="S32">
        <v>546629.39688919298</v>
      </c>
      <c r="T32">
        <v>537580.32117206405</v>
      </c>
      <c r="U32">
        <v>533080.705924468</v>
      </c>
      <c r="V32">
        <v>516763.75516200502</v>
      </c>
      <c r="W32">
        <v>504729.06880245201</v>
      </c>
      <c r="X32">
        <v>496493.41798814299</v>
      </c>
      <c r="Y32">
        <v>500128.958524052</v>
      </c>
      <c r="Z32">
        <v>526364.00249205204</v>
      </c>
      <c r="AA32">
        <v>544719.21840505395</v>
      </c>
      <c r="AB32">
        <v>555923.17440946295</v>
      </c>
      <c r="AC32">
        <v>591770.50872702303</v>
      </c>
      <c r="AD32">
        <v>627968.29167236504</v>
      </c>
      <c r="AE32">
        <v>650834.397433665</v>
      </c>
      <c r="AF32">
        <v>676316.13916696305</v>
      </c>
    </row>
    <row r="33" spans="1:32" x14ac:dyDescent="0.3">
      <c r="A33" t="s">
        <v>99</v>
      </c>
      <c r="B33" t="s">
        <v>262</v>
      </c>
      <c r="C33" t="s">
        <v>200</v>
      </c>
      <c r="D33" t="s">
        <v>263</v>
      </c>
      <c r="E33" t="s">
        <v>201</v>
      </c>
      <c r="F33">
        <v>216458.808653671</v>
      </c>
      <c r="G33">
        <v>149429.50976830701</v>
      </c>
      <c r="H33">
        <v>107359.41444776399</v>
      </c>
      <c r="I33">
        <v>78307.357403399801</v>
      </c>
      <c r="J33">
        <v>58196.949559573601</v>
      </c>
      <c r="K33">
        <v>45044.425878711401</v>
      </c>
      <c r="L33">
        <v>38067.110340842497</v>
      </c>
      <c r="M33">
        <v>34267.692797925098</v>
      </c>
      <c r="N33">
        <v>34283.837521877103</v>
      </c>
      <c r="O33">
        <v>37458.407434144399</v>
      </c>
      <c r="P33">
        <v>45058.371026619097</v>
      </c>
      <c r="Q33">
        <v>49448.091068045098</v>
      </c>
      <c r="R33">
        <v>50197.422889588197</v>
      </c>
      <c r="S33">
        <v>48327.344430475401</v>
      </c>
      <c r="T33">
        <v>42517.841105494699</v>
      </c>
      <c r="U33">
        <v>35291.567254287198</v>
      </c>
      <c r="V33">
        <v>29601.9631940701</v>
      </c>
      <c r="W33">
        <v>24204.138737105201</v>
      </c>
      <c r="X33">
        <v>19694.947445024602</v>
      </c>
      <c r="Y33">
        <v>16422.807870123601</v>
      </c>
      <c r="Z33">
        <v>13555.482904068</v>
      </c>
      <c r="AA33">
        <v>11656.6788265347</v>
      </c>
      <c r="AB33">
        <v>10480.9605629901</v>
      </c>
      <c r="AC33">
        <v>10377.984959199401</v>
      </c>
      <c r="AD33">
        <v>10359.5284165138</v>
      </c>
      <c r="AE33">
        <v>10426.950839425501</v>
      </c>
      <c r="AF33">
        <v>10710.5806273693</v>
      </c>
    </row>
    <row r="34" spans="1:32" x14ac:dyDescent="0.3">
      <c r="A34" t="s">
        <v>99</v>
      </c>
      <c r="B34" t="s">
        <v>264</v>
      </c>
      <c r="C34" t="s">
        <v>200</v>
      </c>
      <c r="D34" t="s">
        <v>265</v>
      </c>
      <c r="E34" t="s">
        <v>201</v>
      </c>
      <c r="F34">
        <v>246470.62790342601</v>
      </c>
      <c r="G34">
        <v>250032.697362384</v>
      </c>
      <c r="H34">
        <v>279511.543340242</v>
      </c>
      <c r="I34">
        <v>322912.893542682</v>
      </c>
      <c r="J34">
        <v>375337.593510926</v>
      </c>
      <c r="K34">
        <v>433995.80401719798</v>
      </c>
      <c r="L34">
        <v>489430.36117035901</v>
      </c>
      <c r="M34">
        <v>530482.00954138604</v>
      </c>
      <c r="N34">
        <v>541020.09160135698</v>
      </c>
      <c r="O34">
        <v>562683.122310451</v>
      </c>
      <c r="P34">
        <v>595131.64758783602</v>
      </c>
      <c r="Q34">
        <v>629951.45297578501</v>
      </c>
      <c r="R34">
        <v>654390.60135445604</v>
      </c>
      <c r="S34">
        <v>672410.17637532204</v>
      </c>
      <c r="T34">
        <v>638517.73545927706</v>
      </c>
      <c r="U34">
        <v>611633.48886397795</v>
      </c>
      <c r="V34">
        <v>593509.93354484602</v>
      </c>
      <c r="W34">
        <v>587077.603292285</v>
      </c>
      <c r="X34">
        <v>584816.07388732606</v>
      </c>
      <c r="Y34">
        <v>597450.71372986399</v>
      </c>
      <c r="Z34">
        <v>576355.51546594105</v>
      </c>
      <c r="AA34">
        <v>565783.03477246</v>
      </c>
      <c r="AB34">
        <v>556295.74051893305</v>
      </c>
      <c r="AC34">
        <v>551972.17684159102</v>
      </c>
      <c r="AD34">
        <v>554884.30736362701</v>
      </c>
      <c r="AE34">
        <v>551074.75326466502</v>
      </c>
      <c r="AF34">
        <v>552327.08705262502</v>
      </c>
    </row>
    <row r="35" spans="1:32" x14ac:dyDescent="0.3">
      <c r="A35" t="s">
        <v>99</v>
      </c>
      <c r="B35" t="s">
        <v>266</v>
      </c>
      <c r="C35" t="s">
        <v>200</v>
      </c>
      <c r="D35" t="s">
        <v>267</v>
      </c>
      <c r="E35" t="s">
        <v>201</v>
      </c>
      <c r="F35">
        <v>2643678.9513363</v>
      </c>
      <c r="G35">
        <v>2801042.5709259599</v>
      </c>
      <c r="H35">
        <v>3100443.2480666898</v>
      </c>
      <c r="I35">
        <v>3465981.3367212098</v>
      </c>
      <c r="J35">
        <v>3741984.3151818598</v>
      </c>
      <c r="K35">
        <v>4043649.0275418898</v>
      </c>
      <c r="L35">
        <v>4329774.7774076099</v>
      </c>
      <c r="M35">
        <v>4674312.8669523401</v>
      </c>
      <c r="N35">
        <v>4816746.6423755204</v>
      </c>
      <c r="O35">
        <v>5109113.2619668301</v>
      </c>
      <c r="P35">
        <v>5407057.6016734</v>
      </c>
      <c r="Q35">
        <v>5629943.1312918402</v>
      </c>
      <c r="R35">
        <v>5752626.4490604103</v>
      </c>
      <c r="S35">
        <v>5906570.3071359498</v>
      </c>
      <c r="T35">
        <v>5603767.2881348403</v>
      </c>
      <c r="U35">
        <v>5545595.2973494697</v>
      </c>
      <c r="V35">
        <v>5411390.2199510699</v>
      </c>
      <c r="W35">
        <v>5499797.1916689202</v>
      </c>
      <c r="X35">
        <v>5658840.27615113</v>
      </c>
      <c r="Y35">
        <v>5831742.6791909803</v>
      </c>
      <c r="Z35">
        <v>6035883.1642508004</v>
      </c>
      <c r="AA35">
        <v>6217347.6015021699</v>
      </c>
      <c r="AB35">
        <v>6268230.8039580397</v>
      </c>
      <c r="AC35">
        <v>6244638.7861243803</v>
      </c>
      <c r="AD35">
        <v>6278986.0110959196</v>
      </c>
      <c r="AE35">
        <v>6230904.9749501999</v>
      </c>
      <c r="AF35">
        <v>6150053.7428065203</v>
      </c>
    </row>
    <row r="36" spans="1:32" x14ac:dyDescent="0.3">
      <c r="A36" t="s">
        <v>99</v>
      </c>
      <c r="B36" t="s">
        <v>268</v>
      </c>
      <c r="C36" t="s">
        <v>200</v>
      </c>
      <c r="D36" t="s">
        <v>269</v>
      </c>
      <c r="E36" t="s">
        <v>201</v>
      </c>
      <c r="F36">
        <v>91752.626487522997</v>
      </c>
      <c r="G36">
        <v>116224.757260661</v>
      </c>
      <c r="H36">
        <v>141428.25068205499</v>
      </c>
      <c r="I36">
        <v>164219.29083671499</v>
      </c>
      <c r="J36">
        <v>173994.28149042701</v>
      </c>
      <c r="K36">
        <v>187343.44379963301</v>
      </c>
      <c r="L36">
        <v>186358.78699122701</v>
      </c>
      <c r="M36">
        <v>185917.672253511</v>
      </c>
      <c r="N36">
        <v>173197.28232634201</v>
      </c>
      <c r="O36">
        <v>162355.07769008799</v>
      </c>
      <c r="P36">
        <v>151751.047959155</v>
      </c>
      <c r="Q36">
        <v>145970.091490816</v>
      </c>
      <c r="R36">
        <v>140523.88884947999</v>
      </c>
      <c r="S36">
        <v>139545.67717496</v>
      </c>
      <c r="T36">
        <v>129388.08584449701</v>
      </c>
      <c r="U36">
        <v>124083.26945785301</v>
      </c>
      <c r="V36">
        <v>118576.042176431</v>
      </c>
      <c r="W36">
        <v>123299.39261243799</v>
      </c>
      <c r="X36">
        <v>130134.91776313999</v>
      </c>
      <c r="Y36">
        <v>132535.165140617</v>
      </c>
      <c r="Z36">
        <v>138970.57622786399</v>
      </c>
      <c r="AA36">
        <v>143381.98948411099</v>
      </c>
      <c r="AB36">
        <v>143100.31724127001</v>
      </c>
      <c r="AC36">
        <v>138461.90801375001</v>
      </c>
      <c r="AD36">
        <v>136014.56387008601</v>
      </c>
      <c r="AE36">
        <v>131033.525922919</v>
      </c>
      <c r="AF36">
        <v>123467.857384763</v>
      </c>
    </row>
    <row r="37" spans="1:32" x14ac:dyDescent="0.3">
      <c r="A37" t="s">
        <v>99</v>
      </c>
      <c r="B37" t="s">
        <v>270</v>
      </c>
      <c r="C37" t="s">
        <v>200</v>
      </c>
      <c r="D37" t="s">
        <v>271</v>
      </c>
      <c r="E37" t="s">
        <v>201</v>
      </c>
      <c r="F37">
        <v>205169.43647593801</v>
      </c>
      <c r="G37">
        <v>214755.886957632</v>
      </c>
      <c r="H37">
        <v>236196.346796161</v>
      </c>
      <c r="I37">
        <v>269337.27023599797</v>
      </c>
      <c r="J37">
        <v>298222.16764615203</v>
      </c>
      <c r="K37">
        <v>335905.29755019798</v>
      </c>
      <c r="L37">
        <v>340318.74798284599</v>
      </c>
      <c r="M37">
        <v>365673.785778791</v>
      </c>
      <c r="N37">
        <v>393494.518073813</v>
      </c>
      <c r="O37">
        <v>419005.36286769999</v>
      </c>
      <c r="P37">
        <v>415028.681597143</v>
      </c>
      <c r="Q37">
        <v>406114.642957406</v>
      </c>
      <c r="R37">
        <v>388058.07926737599</v>
      </c>
      <c r="S37">
        <v>366046.12049484602</v>
      </c>
      <c r="T37">
        <v>309447.378732813</v>
      </c>
      <c r="U37">
        <v>288713.97050107701</v>
      </c>
      <c r="V37">
        <v>276724.836420679</v>
      </c>
      <c r="W37">
        <v>294764.81756038999</v>
      </c>
      <c r="X37">
        <v>327071.42474330601</v>
      </c>
      <c r="Y37">
        <v>357618.48249222001</v>
      </c>
      <c r="Z37">
        <v>403517.38069095201</v>
      </c>
      <c r="AA37">
        <v>440262.29367056198</v>
      </c>
      <c r="AB37">
        <v>457777.78962145501</v>
      </c>
      <c r="AC37">
        <v>471383.32973396598</v>
      </c>
      <c r="AD37">
        <v>481358.09867043502</v>
      </c>
      <c r="AE37">
        <v>485040.45906591398</v>
      </c>
      <c r="AF37">
        <v>481982.98248078598</v>
      </c>
    </row>
    <row r="38" spans="1:32" x14ac:dyDescent="0.3">
      <c r="A38" t="s">
        <v>99</v>
      </c>
      <c r="B38" t="s">
        <v>272</v>
      </c>
      <c r="C38" t="s">
        <v>200</v>
      </c>
      <c r="D38" t="s">
        <v>273</v>
      </c>
      <c r="E38" t="s">
        <v>201</v>
      </c>
      <c r="F38">
        <v>2346756.8883728399</v>
      </c>
      <c r="G38">
        <v>2470061.9267076701</v>
      </c>
      <c r="H38">
        <v>2722818.65058847</v>
      </c>
      <c r="I38">
        <v>3032424.7756484998</v>
      </c>
      <c r="J38">
        <v>3269767.8660452799</v>
      </c>
      <c r="K38">
        <v>3520400.28619206</v>
      </c>
      <c r="L38">
        <v>3803097.2424335401</v>
      </c>
      <c r="M38">
        <v>4122721.4089200301</v>
      </c>
      <c r="N38">
        <v>4250054.8419753602</v>
      </c>
      <c r="O38">
        <v>4527752.8214090401</v>
      </c>
      <c r="P38">
        <v>4840277.8721171003</v>
      </c>
      <c r="Q38">
        <v>5077858.3968436196</v>
      </c>
      <c r="R38">
        <v>5224044.4809435504</v>
      </c>
      <c r="S38">
        <v>5400978.5094661396</v>
      </c>
      <c r="T38">
        <v>5164931.8235575296</v>
      </c>
      <c r="U38">
        <v>5132798.0573905399</v>
      </c>
      <c r="V38">
        <v>5016089.3413539603</v>
      </c>
      <c r="W38">
        <v>5081732.9814960901</v>
      </c>
      <c r="X38">
        <v>5201633.9336446896</v>
      </c>
      <c r="Y38">
        <v>5341589.0315581504</v>
      </c>
      <c r="Z38">
        <v>5493395.2073319899</v>
      </c>
      <c r="AA38">
        <v>5633703.3183474997</v>
      </c>
      <c r="AB38">
        <v>5667352.6970953196</v>
      </c>
      <c r="AC38">
        <v>5634793.5483766599</v>
      </c>
      <c r="AD38">
        <v>5661613.3485554</v>
      </c>
      <c r="AE38">
        <v>5614830.9899613699</v>
      </c>
      <c r="AF38">
        <v>5544602.9029409699</v>
      </c>
    </row>
    <row r="39" spans="1:32" x14ac:dyDescent="0.3">
      <c r="A39" t="s">
        <v>99</v>
      </c>
      <c r="B39" t="s">
        <v>274</v>
      </c>
      <c r="C39" t="s">
        <v>200</v>
      </c>
      <c r="D39" t="s">
        <v>275</v>
      </c>
      <c r="E39" t="s">
        <v>201</v>
      </c>
      <c r="F39">
        <v>2350691.8985632798</v>
      </c>
      <c r="G39">
        <v>2512097.0467290799</v>
      </c>
      <c r="H39">
        <v>2751863.36535592</v>
      </c>
      <c r="I39">
        <v>3139305.9025570001</v>
      </c>
      <c r="J39">
        <v>3380557.2370453998</v>
      </c>
      <c r="K39">
        <v>3605988.9516250598</v>
      </c>
      <c r="L39">
        <v>4033872.0189148299</v>
      </c>
      <c r="M39">
        <v>4381933.5644089701</v>
      </c>
      <c r="N39">
        <v>4642001.9562189998</v>
      </c>
      <c r="O39">
        <v>4940954.8779231701</v>
      </c>
      <c r="P39">
        <v>4896249.1502484595</v>
      </c>
      <c r="Q39">
        <v>4896103.7073285598</v>
      </c>
      <c r="R39">
        <v>4837781.1048873402</v>
      </c>
      <c r="S39">
        <v>4900236.6407083897</v>
      </c>
      <c r="T39">
        <v>5134560.8826850001</v>
      </c>
      <c r="U39">
        <v>5200947.6557972403</v>
      </c>
      <c r="V39">
        <v>5000131.8759128498</v>
      </c>
      <c r="W39">
        <v>4913239.9813067298</v>
      </c>
      <c r="X39">
        <v>4876178.4269496696</v>
      </c>
      <c r="Y39">
        <v>4984880.4968092199</v>
      </c>
      <c r="Z39">
        <v>5099245.1321414402</v>
      </c>
      <c r="AA39">
        <v>5214570.7148928102</v>
      </c>
      <c r="AB39">
        <v>5259982.3359389603</v>
      </c>
      <c r="AC39">
        <v>5321246.5471012499</v>
      </c>
      <c r="AD39">
        <v>5431535.0167237697</v>
      </c>
      <c r="AE39">
        <v>5458533.1980371596</v>
      </c>
      <c r="AF39">
        <v>5500839.1028322196</v>
      </c>
    </row>
    <row r="40" spans="1:32" x14ac:dyDescent="0.3">
      <c r="A40" t="s">
        <v>99</v>
      </c>
      <c r="B40" t="s">
        <v>276</v>
      </c>
      <c r="C40" t="s">
        <v>200</v>
      </c>
      <c r="D40" t="s">
        <v>277</v>
      </c>
      <c r="E40" t="s">
        <v>201</v>
      </c>
      <c r="F40">
        <v>170139.00600419001</v>
      </c>
      <c r="G40">
        <v>177593.19703376901</v>
      </c>
      <c r="H40">
        <v>188249.235908998</v>
      </c>
      <c r="I40">
        <v>198741.98403830899</v>
      </c>
      <c r="J40">
        <v>205379.735790954</v>
      </c>
      <c r="K40">
        <v>221488.83960136899</v>
      </c>
      <c r="L40">
        <v>229245.35475993299</v>
      </c>
      <c r="M40">
        <v>233033.11891168801</v>
      </c>
      <c r="N40">
        <v>234143.79338024399</v>
      </c>
      <c r="O40">
        <v>241826.661571556</v>
      </c>
      <c r="P40">
        <v>253860.92074086401</v>
      </c>
      <c r="Q40">
        <v>272352.47012679401</v>
      </c>
      <c r="R40">
        <v>295887.752175926</v>
      </c>
      <c r="S40">
        <v>311141.60993872001</v>
      </c>
      <c r="T40">
        <v>291109.41379163699</v>
      </c>
      <c r="U40">
        <v>272715.86915583903</v>
      </c>
      <c r="V40">
        <v>262433.00707657699</v>
      </c>
      <c r="W40">
        <v>256783.049637983</v>
      </c>
      <c r="X40">
        <v>249888.87554505601</v>
      </c>
      <c r="Y40">
        <v>233015.224364711</v>
      </c>
      <c r="Z40">
        <v>232796.15319775199</v>
      </c>
      <c r="AA40">
        <v>234220.94266994801</v>
      </c>
      <c r="AB40">
        <v>235673.30751561801</v>
      </c>
      <c r="AC40">
        <v>252743.24744351901</v>
      </c>
      <c r="AD40">
        <v>262924.12752472301</v>
      </c>
      <c r="AE40">
        <v>266899.17576032301</v>
      </c>
      <c r="AF40">
        <v>265269.087289366</v>
      </c>
    </row>
    <row r="41" spans="1:32" x14ac:dyDescent="0.3">
      <c r="A41" t="s">
        <v>99</v>
      </c>
      <c r="B41" t="s">
        <v>278</v>
      </c>
      <c r="C41" t="s">
        <v>200</v>
      </c>
      <c r="D41" t="s">
        <v>279</v>
      </c>
      <c r="E41" t="s">
        <v>201</v>
      </c>
    </row>
    <row r="42" spans="1:32" x14ac:dyDescent="0.3">
      <c r="A42" t="s">
        <v>99</v>
      </c>
      <c r="B42" t="s">
        <v>280</v>
      </c>
      <c r="C42" t="s">
        <v>200</v>
      </c>
      <c r="D42" t="s">
        <v>281</v>
      </c>
      <c r="E42" t="s">
        <v>201</v>
      </c>
    </row>
    <row r="43" spans="1:32" x14ac:dyDescent="0.3">
      <c r="A43" t="s">
        <v>99</v>
      </c>
      <c r="B43" t="s">
        <v>282</v>
      </c>
      <c r="C43" t="s">
        <v>200</v>
      </c>
      <c r="D43" t="s">
        <v>283</v>
      </c>
      <c r="E43" t="s">
        <v>201</v>
      </c>
      <c r="F43">
        <v>1249142.78997914</v>
      </c>
      <c r="G43">
        <v>1213621.3218280701</v>
      </c>
      <c r="H43">
        <v>1240229.07369181</v>
      </c>
      <c r="I43">
        <v>1285133.25836746</v>
      </c>
      <c r="J43">
        <v>1322600.51048863</v>
      </c>
      <c r="K43">
        <v>1340870.28703453</v>
      </c>
      <c r="L43">
        <v>1384500.5498910099</v>
      </c>
      <c r="M43">
        <v>1473151.52558147</v>
      </c>
      <c r="N43">
        <v>1480169.0096964799</v>
      </c>
      <c r="O43">
        <v>1538500.1659228301</v>
      </c>
      <c r="P43">
        <v>1605828.36958822</v>
      </c>
      <c r="Q43">
        <v>1657815.9025159499</v>
      </c>
      <c r="R43">
        <v>1675199.1019196899</v>
      </c>
      <c r="S43">
        <v>1699345.7171706301</v>
      </c>
      <c r="T43">
        <v>1634836.2814454599</v>
      </c>
      <c r="U43">
        <v>1587155.3950439501</v>
      </c>
      <c r="V43">
        <v>1582883.5475509099</v>
      </c>
      <c r="W43">
        <v>1671680.6266260401</v>
      </c>
      <c r="X43">
        <v>1799410.4572056499</v>
      </c>
      <c r="Y43">
        <v>1897917.0855827599</v>
      </c>
      <c r="Z43">
        <v>2159160.6315490101</v>
      </c>
      <c r="AA43">
        <v>2320822.3802602398</v>
      </c>
      <c r="AB43">
        <v>2392667.7685512402</v>
      </c>
      <c r="AC43">
        <v>2452949.9334893301</v>
      </c>
      <c r="AD43">
        <v>2526805.3328928798</v>
      </c>
      <c r="AE43">
        <v>2521549.1918182499</v>
      </c>
      <c r="AF43">
        <v>2564313.1902638702</v>
      </c>
    </row>
    <row r="44" spans="1:32" x14ac:dyDescent="0.3">
      <c r="A44" t="s">
        <v>99</v>
      </c>
      <c r="B44" t="s">
        <v>284</v>
      </c>
      <c r="C44" t="s">
        <v>200</v>
      </c>
      <c r="D44" t="s">
        <v>285</v>
      </c>
      <c r="E44" t="s">
        <v>201</v>
      </c>
      <c r="F44">
        <v>13822868.8574795</v>
      </c>
      <c r="G44">
        <v>14116797.6077001</v>
      </c>
      <c r="H44">
        <v>15205662.780477701</v>
      </c>
      <c r="I44">
        <v>16761283.7226092</v>
      </c>
      <c r="J44">
        <v>18116835.389095999</v>
      </c>
      <c r="K44">
        <v>19522010.102408599</v>
      </c>
      <c r="L44">
        <v>21107858.510868099</v>
      </c>
      <c r="M44">
        <v>22632656.949958201</v>
      </c>
      <c r="N44">
        <v>23331778.724232599</v>
      </c>
      <c r="O44">
        <v>24517825.0523379</v>
      </c>
      <c r="P44">
        <v>25582811.887064502</v>
      </c>
      <c r="Q44">
        <v>26701414.908245999</v>
      </c>
      <c r="R44">
        <v>27432793.643329501</v>
      </c>
      <c r="S44">
        <v>28283112.168453801</v>
      </c>
      <c r="T44">
        <v>27489180.228636499</v>
      </c>
      <c r="U44">
        <v>27120601.135523699</v>
      </c>
      <c r="V44">
        <v>26513741.036400799</v>
      </c>
      <c r="W44">
        <v>26626278.579629201</v>
      </c>
      <c r="X44">
        <v>26984595.3869729</v>
      </c>
      <c r="Y44">
        <v>27742773.174984999</v>
      </c>
      <c r="Z44">
        <v>28384021.726762</v>
      </c>
      <c r="AA44">
        <v>28981033.3807173</v>
      </c>
      <c r="AB44">
        <v>29132100.331928</v>
      </c>
      <c r="AC44">
        <v>29332646.402805801</v>
      </c>
      <c r="AD44">
        <v>29817125.1288682</v>
      </c>
      <c r="AE44">
        <v>29820312.099114399</v>
      </c>
      <c r="AF44">
        <v>29868235.1286342</v>
      </c>
    </row>
    <row r="45" spans="1:32" x14ac:dyDescent="0.3">
      <c r="A45" t="s">
        <v>99</v>
      </c>
      <c r="B45" t="s">
        <v>286</v>
      </c>
      <c r="C45" t="s">
        <v>200</v>
      </c>
      <c r="D45" t="s">
        <v>287</v>
      </c>
      <c r="E45" t="s">
        <v>201</v>
      </c>
    </row>
    <row r="46" spans="1:32" x14ac:dyDescent="0.3">
      <c r="A46" t="s">
        <v>99</v>
      </c>
      <c r="B46" t="s">
        <v>288</v>
      </c>
      <c r="C46" t="s">
        <v>200</v>
      </c>
      <c r="D46" t="s">
        <v>289</v>
      </c>
      <c r="E46" t="s">
        <v>201</v>
      </c>
    </row>
    <row r="47" spans="1:32" x14ac:dyDescent="0.3">
      <c r="A47" t="s">
        <v>99</v>
      </c>
      <c r="B47" t="s">
        <v>290</v>
      </c>
      <c r="C47" t="s">
        <v>200</v>
      </c>
      <c r="D47" t="s">
        <v>291</v>
      </c>
      <c r="E47" t="s">
        <v>201</v>
      </c>
      <c r="F47">
        <v>505079.36309075297</v>
      </c>
      <c r="G47">
        <v>593040.61569181597</v>
      </c>
      <c r="H47">
        <v>711375.89321292704</v>
      </c>
      <c r="I47">
        <v>846884.60137117899</v>
      </c>
      <c r="J47">
        <v>922149.42953296204</v>
      </c>
      <c r="K47">
        <v>1049938.0618346699</v>
      </c>
      <c r="L47">
        <v>1190025.6092055901</v>
      </c>
      <c r="M47">
        <v>1223532.8480887399</v>
      </c>
      <c r="N47">
        <v>1264776.5302233901</v>
      </c>
      <c r="O47">
        <v>1321455.8480666699</v>
      </c>
      <c r="P47">
        <v>1293724.8966546501</v>
      </c>
      <c r="Q47">
        <v>1274849.71847357</v>
      </c>
      <c r="R47">
        <v>1228376.0935975099</v>
      </c>
      <c r="S47">
        <v>1166383.4723265499</v>
      </c>
      <c r="T47">
        <v>1061745.40961556</v>
      </c>
      <c r="U47">
        <v>1060363.82785118</v>
      </c>
      <c r="V47">
        <v>1029372.09439816</v>
      </c>
      <c r="W47">
        <v>921277.46614517795</v>
      </c>
      <c r="X47">
        <v>779901.565307896</v>
      </c>
      <c r="Y47">
        <v>848836.68847804796</v>
      </c>
      <c r="Z47">
        <v>995797.18442730303</v>
      </c>
      <c r="AA47">
        <v>1178824.9278422601</v>
      </c>
      <c r="AB47">
        <v>1356592.19537823</v>
      </c>
      <c r="AC47">
        <v>1263269.8592447301</v>
      </c>
      <c r="AD47">
        <v>1230012.05172609</v>
      </c>
      <c r="AE47">
        <v>1206303.56083806</v>
      </c>
      <c r="AF47">
        <v>1189428.7307533801</v>
      </c>
    </row>
    <row r="48" spans="1:32" x14ac:dyDescent="0.3">
      <c r="A48" t="s">
        <v>99</v>
      </c>
      <c r="B48" t="s">
        <v>292</v>
      </c>
      <c r="C48" t="s">
        <v>200</v>
      </c>
      <c r="D48" t="s">
        <v>293</v>
      </c>
      <c r="E48" t="s">
        <v>201</v>
      </c>
      <c r="F48">
        <v>1755978.25503146</v>
      </c>
      <c r="G48">
        <v>1820617.2144750501</v>
      </c>
      <c r="H48">
        <v>2000325.78771471</v>
      </c>
      <c r="I48">
        <v>2226069.2059671101</v>
      </c>
      <c r="J48">
        <v>2466223.7560280701</v>
      </c>
      <c r="K48">
        <v>2649380.8664148902</v>
      </c>
      <c r="L48">
        <v>2877044.2174140601</v>
      </c>
      <c r="M48">
        <v>3026699.3967290102</v>
      </c>
      <c r="N48">
        <v>3069625.9547957601</v>
      </c>
      <c r="O48">
        <v>3154921.7077385099</v>
      </c>
      <c r="P48">
        <v>3202786.49378283</v>
      </c>
      <c r="Q48">
        <v>3254638.0352402199</v>
      </c>
      <c r="R48">
        <v>3252987.9330685898</v>
      </c>
      <c r="S48">
        <v>3230998.4354812</v>
      </c>
      <c r="T48">
        <v>3084786.01354119</v>
      </c>
      <c r="U48">
        <v>3024291.4787896601</v>
      </c>
      <c r="V48">
        <v>2974052.3679877101</v>
      </c>
      <c r="W48">
        <v>2965726.7687612302</v>
      </c>
      <c r="X48">
        <v>2961620.6377927698</v>
      </c>
      <c r="Y48">
        <v>3111242.3804591401</v>
      </c>
      <c r="Z48">
        <v>3333490.4391284501</v>
      </c>
      <c r="AA48">
        <v>3559391.1390401302</v>
      </c>
      <c r="AB48">
        <v>3715926.9568761201</v>
      </c>
      <c r="AC48">
        <v>3694154.0679076398</v>
      </c>
      <c r="AD48">
        <v>3700848.25143262</v>
      </c>
      <c r="AE48">
        <v>3701445.52810258</v>
      </c>
      <c r="AF48">
        <v>3703486.3137262701</v>
      </c>
    </row>
    <row r="49" spans="1:32" x14ac:dyDescent="0.3">
      <c r="A49" t="s">
        <v>99</v>
      </c>
      <c r="B49" t="s">
        <v>294</v>
      </c>
      <c r="C49" t="s">
        <v>200</v>
      </c>
      <c r="D49" t="s">
        <v>295</v>
      </c>
      <c r="E49" t="s">
        <v>201</v>
      </c>
      <c r="F49">
        <v>187493.646403747</v>
      </c>
      <c r="G49">
        <v>201494.261874113</v>
      </c>
      <c r="H49">
        <v>224318.05690398399</v>
      </c>
      <c r="I49">
        <v>251257.10065820199</v>
      </c>
      <c r="J49">
        <v>287803.39045466302</v>
      </c>
      <c r="K49">
        <v>297862.77321586199</v>
      </c>
      <c r="L49">
        <v>320202.39701798401</v>
      </c>
      <c r="M49">
        <v>369591.41721949802</v>
      </c>
      <c r="N49">
        <v>381938.128346888</v>
      </c>
      <c r="O49">
        <v>408339.90945638297</v>
      </c>
      <c r="P49">
        <v>461518.62748328497</v>
      </c>
      <c r="Q49">
        <v>540468.76955073804</v>
      </c>
      <c r="R49">
        <v>620254.13891705498</v>
      </c>
      <c r="S49">
        <v>696759.78090461704</v>
      </c>
      <c r="T49">
        <v>738057.34008009406</v>
      </c>
      <c r="U49">
        <v>756381.79758096405</v>
      </c>
      <c r="V49">
        <v>775509.62390171003</v>
      </c>
      <c r="W49">
        <v>824740.31084181205</v>
      </c>
      <c r="X49">
        <v>877179.05677910906</v>
      </c>
      <c r="Y49">
        <v>905896.45273629203</v>
      </c>
      <c r="Z49">
        <v>853739.40086915705</v>
      </c>
      <c r="AA49">
        <v>804704.79619774001</v>
      </c>
      <c r="AB49">
        <v>743453.74258744996</v>
      </c>
      <c r="AC49">
        <v>821073.31907771796</v>
      </c>
      <c r="AD49">
        <v>868556.60348536505</v>
      </c>
      <c r="AE49">
        <v>951159.31834833301</v>
      </c>
      <c r="AF49">
        <v>1020051.92663579</v>
      </c>
    </row>
    <row r="50" spans="1:32" x14ac:dyDescent="0.3">
      <c r="A50" t="s">
        <v>99</v>
      </c>
      <c r="B50" t="s">
        <v>296</v>
      </c>
      <c r="C50" t="s">
        <v>200</v>
      </c>
      <c r="D50" t="s">
        <v>297</v>
      </c>
      <c r="E50" t="s">
        <v>201</v>
      </c>
      <c r="F50">
        <v>1063405.24553696</v>
      </c>
      <c r="G50">
        <v>1026082.33690912</v>
      </c>
      <c r="H50">
        <v>1064631.8375978</v>
      </c>
      <c r="I50">
        <v>1127927.5039377301</v>
      </c>
      <c r="J50">
        <v>1256270.9360404401</v>
      </c>
      <c r="K50">
        <v>1301580.0313643699</v>
      </c>
      <c r="L50">
        <v>1366816.2111904901</v>
      </c>
      <c r="M50">
        <v>1433575.13142077</v>
      </c>
      <c r="N50">
        <v>1422911.29622549</v>
      </c>
      <c r="O50">
        <v>1425125.95021546</v>
      </c>
      <c r="P50">
        <v>1447542.9696448899</v>
      </c>
      <c r="Q50">
        <v>1439319.5472159199</v>
      </c>
      <c r="R50">
        <v>1404357.70055402</v>
      </c>
      <c r="S50">
        <v>1367855.1822500301</v>
      </c>
      <c r="T50">
        <v>1284983.2638455399</v>
      </c>
      <c r="U50">
        <v>1207545.85335752</v>
      </c>
      <c r="V50">
        <v>1169170.6496878399</v>
      </c>
      <c r="W50">
        <v>1219708.99177424</v>
      </c>
      <c r="X50">
        <v>1304540.0157057601</v>
      </c>
      <c r="Y50">
        <v>1356509.2392448001</v>
      </c>
      <c r="Z50">
        <v>1483953.8538319899</v>
      </c>
      <c r="AA50">
        <v>1575861.41500013</v>
      </c>
      <c r="AB50">
        <v>1615881.0189104399</v>
      </c>
      <c r="AC50">
        <v>1609810.88958519</v>
      </c>
      <c r="AD50">
        <v>1602279.5962211699</v>
      </c>
      <c r="AE50">
        <v>1543982.64891619</v>
      </c>
      <c r="AF50">
        <v>1494005.6563371101</v>
      </c>
    </row>
    <row r="51" spans="1:32" x14ac:dyDescent="0.3">
      <c r="A51" t="s">
        <v>99</v>
      </c>
      <c r="B51" t="s">
        <v>298</v>
      </c>
      <c r="C51" t="s">
        <v>200</v>
      </c>
      <c r="D51" t="s">
        <v>299</v>
      </c>
      <c r="E51" t="s">
        <v>201</v>
      </c>
    </row>
    <row r="52" spans="1:32" x14ac:dyDescent="0.3">
      <c r="A52" t="s">
        <v>99</v>
      </c>
      <c r="B52" t="s">
        <v>300</v>
      </c>
      <c r="C52" t="s">
        <v>200</v>
      </c>
      <c r="D52" t="s">
        <v>301</v>
      </c>
      <c r="E52" t="s">
        <v>201</v>
      </c>
    </row>
    <row r="53" spans="1:32" x14ac:dyDescent="0.3">
      <c r="A53" t="s">
        <v>99</v>
      </c>
      <c r="B53" t="s">
        <v>302</v>
      </c>
      <c r="C53" t="s">
        <v>200</v>
      </c>
      <c r="D53" t="s">
        <v>303</v>
      </c>
      <c r="E53" t="s">
        <v>201</v>
      </c>
      <c r="F53">
        <v>327938.11091047898</v>
      </c>
      <c r="G53">
        <v>273915.972229134</v>
      </c>
      <c r="H53">
        <v>246181.43786678501</v>
      </c>
      <c r="I53">
        <v>234404.96893678699</v>
      </c>
      <c r="J53">
        <v>231307.75704242301</v>
      </c>
      <c r="K53">
        <v>234684.87628735599</v>
      </c>
      <c r="L53">
        <v>244398.392030975</v>
      </c>
      <c r="M53">
        <v>257661.49832030601</v>
      </c>
      <c r="N53">
        <v>262117.22143326301</v>
      </c>
      <c r="O53">
        <v>282757.06901416398</v>
      </c>
      <c r="P53">
        <v>300491.66367779701</v>
      </c>
      <c r="Q53">
        <v>307748.95346197102</v>
      </c>
      <c r="R53">
        <v>302195.42233189201</v>
      </c>
      <c r="S53">
        <v>294959.3261453</v>
      </c>
      <c r="T53">
        <v>270121.24658823002</v>
      </c>
      <c r="U53">
        <v>245534.34418915899</v>
      </c>
      <c r="V53">
        <v>219211.637602481</v>
      </c>
      <c r="W53">
        <v>210006.234522763</v>
      </c>
      <c r="X53">
        <v>205171.090551892</v>
      </c>
      <c r="Y53">
        <v>204569.710973254</v>
      </c>
      <c r="Z53">
        <v>225738.824904615</v>
      </c>
      <c r="AA53">
        <v>241606.183036295</v>
      </c>
      <c r="AB53">
        <v>250580.324516464</v>
      </c>
      <c r="AC53">
        <v>266446.445968026</v>
      </c>
      <c r="AD53">
        <v>285949.09648504201</v>
      </c>
      <c r="AE53">
        <v>286324.46574967803</v>
      </c>
      <c r="AF53">
        <v>279697.93220335199</v>
      </c>
    </row>
    <row r="54" spans="1:32" x14ac:dyDescent="0.3">
      <c r="A54" t="s">
        <v>99</v>
      </c>
      <c r="B54" t="s">
        <v>304</v>
      </c>
      <c r="C54" t="s">
        <v>200</v>
      </c>
      <c r="D54" t="s">
        <v>305</v>
      </c>
      <c r="E54" t="s">
        <v>201</v>
      </c>
      <c r="F54">
        <v>437110.06152682798</v>
      </c>
      <c r="G54">
        <v>372877.711675019</v>
      </c>
      <c r="H54">
        <v>347261.181112686</v>
      </c>
      <c r="I54">
        <v>348768.70427403803</v>
      </c>
      <c r="J54">
        <v>361754.98784289899</v>
      </c>
      <c r="K54">
        <v>376706.68163223902</v>
      </c>
      <c r="L54">
        <v>389695.00012710702</v>
      </c>
      <c r="M54">
        <v>412851.17241343402</v>
      </c>
      <c r="N54">
        <v>420138.15033911902</v>
      </c>
      <c r="O54">
        <v>450312.19037263299</v>
      </c>
      <c r="P54">
        <v>483369.81690103898</v>
      </c>
      <c r="Q54">
        <v>508920.49650707102</v>
      </c>
      <c r="R54">
        <v>527471.91355773795</v>
      </c>
      <c r="S54">
        <v>545345.98456895503</v>
      </c>
      <c r="T54">
        <v>519207.45230720699</v>
      </c>
      <c r="U54">
        <v>491892.55138283398</v>
      </c>
      <c r="V54">
        <v>467268.10720217798</v>
      </c>
      <c r="W54">
        <v>462591.97831498098</v>
      </c>
      <c r="X54">
        <v>460933.10478715698</v>
      </c>
      <c r="Y54">
        <v>460188.054312911</v>
      </c>
      <c r="Z54">
        <v>497871.85163022199</v>
      </c>
      <c r="AA54">
        <v>525736.03195576498</v>
      </c>
      <c r="AB54">
        <v>548837.72788430902</v>
      </c>
      <c r="AC54">
        <v>600305.54940562404</v>
      </c>
      <c r="AD54">
        <v>665346.101646967</v>
      </c>
      <c r="AE54">
        <v>701385.09454975801</v>
      </c>
      <c r="AF54">
        <v>704467.53128672903</v>
      </c>
    </row>
    <row r="55" spans="1:32" x14ac:dyDescent="0.3">
      <c r="A55" t="s">
        <v>99</v>
      </c>
      <c r="B55" t="s">
        <v>306</v>
      </c>
      <c r="C55" t="s">
        <v>200</v>
      </c>
      <c r="D55" t="s">
        <v>307</v>
      </c>
      <c r="E55" t="s">
        <v>201</v>
      </c>
      <c r="F55">
        <v>109171.950616349</v>
      </c>
      <c r="G55">
        <v>98961.739445884305</v>
      </c>
      <c r="H55">
        <v>101079.743245901</v>
      </c>
      <c r="I55">
        <v>114363.735337251</v>
      </c>
      <c r="J55">
        <v>130447.230800476</v>
      </c>
      <c r="K55">
        <v>142021.80534488201</v>
      </c>
      <c r="L55">
        <v>145296.608096132</v>
      </c>
      <c r="M55">
        <v>155189.67409312801</v>
      </c>
      <c r="N55">
        <v>158020.92890585499</v>
      </c>
      <c r="O55">
        <v>167555.12135846901</v>
      </c>
      <c r="P55">
        <v>182878.153223242</v>
      </c>
      <c r="Q55">
        <v>201171.5430451</v>
      </c>
      <c r="R55">
        <v>225276.491225846</v>
      </c>
      <c r="S55">
        <v>250386.658423655</v>
      </c>
      <c r="T55">
        <v>249086.205718977</v>
      </c>
      <c r="U55">
        <v>246358.20719367501</v>
      </c>
      <c r="V55">
        <v>248056.46959969599</v>
      </c>
      <c r="W55">
        <v>252585.74379221801</v>
      </c>
      <c r="X55">
        <v>255762.01423526401</v>
      </c>
      <c r="Y55">
        <v>255618.343339657</v>
      </c>
      <c r="Z55">
        <v>272133.02672560699</v>
      </c>
      <c r="AA55">
        <v>284129.84891946998</v>
      </c>
      <c r="AB55">
        <v>298257.40336784499</v>
      </c>
      <c r="AC55">
        <v>333859.10343759798</v>
      </c>
      <c r="AD55">
        <v>379397.00516192499</v>
      </c>
      <c r="AE55">
        <v>415060.62880007998</v>
      </c>
      <c r="AF55">
        <v>424769.59908337699</v>
      </c>
    </row>
    <row r="56" spans="1:32" x14ac:dyDescent="0.3">
      <c r="A56" t="s">
        <v>99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99</v>
      </c>
      <c r="B57" t="s">
        <v>310</v>
      </c>
      <c r="C57" t="s">
        <v>200</v>
      </c>
      <c r="D57" t="s">
        <v>311</v>
      </c>
      <c r="E57" t="s">
        <v>201</v>
      </c>
      <c r="F57">
        <v>15749288.9812002</v>
      </c>
      <c r="G57">
        <v>16115663.821760399</v>
      </c>
      <c r="H57">
        <v>17396824.299139898</v>
      </c>
      <c r="I57">
        <v>19191392.5513363</v>
      </c>
      <c r="J57">
        <v>20797047.687228899</v>
      </c>
      <c r="K57">
        <v>22403380.561453</v>
      </c>
      <c r="L57">
        <v>24227552.186130501</v>
      </c>
      <c r="M57">
        <v>25911463.5965381</v>
      </c>
      <c r="N57">
        <v>26657594.271767601</v>
      </c>
      <c r="O57">
        <v>27941990.202958401</v>
      </c>
      <c r="P57">
        <v>29073297.305209599</v>
      </c>
      <c r="Q57">
        <v>30275760.447133102</v>
      </c>
      <c r="R57">
        <v>31046584.5352633</v>
      </c>
      <c r="S57">
        <v>31908402.398301002</v>
      </c>
      <c r="T57">
        <v>30954033.6013017</v>
      </c>
      <c r="U57">
        <v>30511747.525977001</v>
      </c>
      <c r="V57">
        <v>29851929.3944613</v>
      </c>
      <c r="W57">
        <v>29950440.872859798</v>
      </c>
      <c r="X57">
        <v>30292774.794214498</v>
      </c>
      <c r="Y57">
        <v>31177760.183061901</v>
      </c>
      <c r="Z57">
        <v>32038127.7473212</v>
      </c>
      <c r="AA57">
        <v>32860661.720812801</v>
      </c>
      <c r="AB57">
        <v>33170764.924419999</v>
      </c>
      <c r="AC57">
        <v>33373611.328108199</v>
      </c>
      <c r="AD57">
        <v>33882936.749785997</v>
      </c>
      <c r="AE57">
        <v>33895676.3750581</v>
      </c>
      <c r="AF57">
        <v>33944816.968012199</v>
      </c>
    </row>
    <row r="58" spans="1:32" x14ac:dyDescent="0.3">
      <c r="A58" t="s">
        <v>99</v>
      </c>
      <c r="B58" t="s">
        <v>312</v>
      </c>
      <c r="C58" t="s">
        <v>200</v>
      </c>
      <c r="D58" t="s">
        <v>313</v>
      </c>
      <c r="E58" t="s">
        <v>201</v>
      </c>
      <c r="F58">
        <v>15748986.118515201</v>
      </c>
      <c r="G58">
        <v>16115008.019208999</v>
      </c>
      <c r="H58">
        <v>17394237.8041014</v>
      </c>
      <c r="I58">
        <v>19186094.912614599</v>
      </c>
      <c r="J58">
        <v>20788438.880915001</v>
      </c>
      <c r="K58">
        <v>22392879.808424801</v>
      </c>
      <c r="L58">
        <v>24214148.0830421</v>
      </c>
      <c r="M58">
        <v>25892389.4655989</v>
      </c>
      <c r="N58">
        <v>26635548.4724086</v>
      </c>
      <c r="O58">
        <v>27914573.421647999</v>
      </c>
      <c r="P58">
        <v>29039459.3015882</v>
      </c>
      <c r="Q58">
        <v>30228405.4136131</v>
      </c>
      <c r="R58">
        <v>30981669.328574002</v>
      </c>
      <c r="S58">
        <v>31825252.2138738</v>
      </c>
      <c r="T58">
        <v>30865075.6559694</v>
      </c>
      <c r="U58">
        <v>30417608.483469199</v>
      </c>
      <c r="V58">
        <v>29750226.411465101</v>
      </c>
      <c r="W58">
        <v>29848788.3980284</v>
      </c>
      <c r="X58">
        <v>30196104.900310699</v>
      </c>
      <c r="Y58">
        <v>31087030.779808901</v>
      </c>
      <c r="Z58">
        <v>31950308.319088198</v>
      </c>
      <c r="AA58">
        <v>32774645.462427299</v>
      </c>
      <c r="AB58">
        <v>33083700.596319702</v>
      </c>
      <c r="AC58">
        <v>33279543.7181569</v>
      </c>
      <c r="AD58">
        <v>33780897.507825598</v>
      </c>
      <c r="AE58">
        <v>33788656.802977301</v>
      </c>
      <c r="AF58">
        <v>33836990.529649802</v>
      </c>
    </row>
    <row r="59" spans="1:32" x14ac:dyDescent="0.3">
      <c r="A59" t="s">
        <v>99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101</v>
      </c>
      <c r="B2" t="s">
        <v>197</v>
      </c>
      <c r="C2" t="s">
        <v>200</v>
      </c>
      <c r="D2" t="s">
        <v>198</v>
      </c>
      <c r="E2" t="s">
        <v>201</v>
      </c>
      <c r="F2">
        <v>1156608.4474607999</v>
      </c>
      <c r="G2">
        <v>1103321.76376479</v>
      </c>
      <c r="H2">
        <v>1062980.0638475299</v>
      </c>
      <c r="I2">
        <v>1032720.27855491</v>
      </c>
      <c r="J2">
        <v>982412.507647575</v>
      </c>
      <c r="K2">
        <v>897316.04791530198</v>
      </c>
      <c r="L2">
        <v>869386.29304180795</v>
      </c>
      <c r="M2">
        <v>852745.39530546498</v>
      </c>
      <c r="N2">
        <v>855372.40344458399</v>
      </c>
      <c r="O2">
        <v>890698.03547104006</v>
      </c>
      <c r="P2">
        <v>925739.78169634996</v>
      </c>
      <c r="Q2">
        <v>888936.20241806703</v>
      </c>
      <c r="R2">
        <v>857001.16592945706</v>
      </c>
      <c r="S2">
        <v>839704.50929387996</v>
      </c>
      <c r="T2">
        <v>800448.74333201803</v>
      </c>
      <c r="U2">
        <v>801491.41229948401</v>
      </c>
      <c r="V2">
        <v>799969.16679137596</v>
      </c>
      <c r="W2">
        <v>789158.63772553497</v>
      </c>
      <c r="X2">
        <v>814599.96985168802</v>
      </c>
      <c r="Y2">
        <v>779257.01981262094</v>
      </c>
      <c r="Z2">
        <v>810664.06671644701</v>
      </c>
      <c r="AA2">
        <v>740398.42071343004</v>
      </c>
      <c r="AB2">
        <v>789596.45564639696</v>
      </c>
      <c r="AC2">
        <v>736836.93626241805</v>
      </c>
      <c r="AD2">
        <v>664672.00652048504</v>
      </c>
      <c r="AE2">
        <v>604188.25906000996</v>
      </c>
    </row>
    <row r="3" spans="1:32" x14ac:dyDescent="0.3">
      <c r="A3" t="s">
        <v>101</v>
      </c>
      <c r="B3" t="s">
        <v>202</v>
      </c>
      <c r="C3" t="s">
        <v>200</v>
      </c>
      <c r="D3" t="s">
        <v>203</v>
      </c>
      <c r="E3" t="s">
        <v>201</v>
      </c>
      <c r="F3">
        <v>99130.706302045699</v>
      </c>
      <c r="G3">
        <v>88158.729094359704</v>
      </c>
      <c r="H3">
        <v>80187.787500921404</v>
      </c>
      <c r="I3">
        <v>74253.899027529595</v>
      </c>
      <c r="J3">
        <v>65867.439580242004</v>
      </c>
      <c r="K3">
        <v>62330.851975197402</v>
      </c>
      <c r="L3">
        <v>60492.140673661503</v>
      </c>
      <c r="M3">
        <v>69991.013641299403</v>
      </c>
      <c r="N3">
        <v>70899.149424061106</v>
      </c>
      <c r="O3">
        <v>70687.539783898799</v>
      </c>
      <c r="P3">
        <v>72882.146602758803</v>
      </c>
      <c r="Q3">
        <v>78600.143861309596</v>
      </c>
      <c r="R3">
        <v>87290.672358630705</v>
      </c>
      <c r="S3">
        <v>91321.348240796506</v>
      </c>
      <c r="T3">
        <v>86676.444515039402</v>
      </c>
      <c r="U3">
        <v>79795.050498329103</v>
      </c>
      <c r="V3">
        <v>70276.829663373996</v>
      </c>
      <c r="W3">
        <v>64835.0244158489</v>
      </c>
      <c r="X3">
        <v>63999.814666298</v>
      </c>
      <c r="Y3">
        <v>64177.4703228543</v>
      </c>
      <c r="Z3">
        <v>61589.047823497604</v>
      </c>
      <c r="AA3">
        <v>57193.723163466697</v>
      </c>
      <c r="AB3">
        <v>57741.658826196799</v>
      </c>
      <c r="AC3">
        <v>52465.965058678397</v>
      </c>
      <c r="AD3">
        <v>47193.350709961902</v>
      </c>
      <c r="AE3">
        <v>41576.657207921897</v>
      </c>
    </row>
    <row r="4" spans="1:32" x14ac:dyDescent="0.3">
      <c r="A4" t="s">
        <v>101</v>
      </c>
      <c r="B4" t="s">
        <v>204</v>
      </c>
      <c r="C4" t="s">
        <v>200</v>
      </c>
      <c r="D4" t="s">
        <v>205</v>
      </c>
      <c r="E4" t="s">
        <v>201</v>
      </c>
      <c r="F4">
        <v>2461272.5455977502</v>
      </c>
      <c r="G4">
        <v>2587062.8518325901</v>
      </c>
      <c r="H4">
        <v>2653169.16344532</v>
      </c>
      <c r="I4">
        <v>2676521.94841458</v>
      </c>
      <c r="J4">
        <v>2602576.8177638198</v>
      </c>
      <c r="K4">
        <v>2619202.1927384599</v>
      </c>
      <c r="L4">
        <v>2793405.1320007402</v>
      </c>
      <c r="M4">
        <v>2865428.2821636498</v>
      </c>
      <c r="N4">
        <v>2985362.1785522602</v>
      </c>
      <c r="O4">
        <v>3064487.2884806702</v>
      </c>
      <c r="P4">
        <v>3314546.8311022199</v>
      </c>
      <c r="Q4">
        <v>3429436.17864097</v>
      </c>
      <c r="R4">
        <v>3607846.4292462701</v>
      </c>
      <c r="S4">
        <v>3736747.8004043601</v>
      </c>
      <c r="T4">
        <v>3534066.2680196399</v>
      </c>
      <c r="U4">
        <v>3396395.8578109401</v>
      </c>
      <c r="V4">
        <v>3321645.2477434999</v>
      </c>
      <c r="W4">
        <v>3471957.1460804599</v>
      </c>
      <c r="X4">
        <v>3502074.0722628799</v>
      </c>
      <c r="Y4">
        <v>3533938.5916591799</v>
      </c>
      <c r="Z4">
        <v>3617075.4218174</v>
      </c>
      <c r="AA4">
        <v>3687724.5791370599</v>
      </c>
      <c r="AB4">
        <v>3712273.0597742698</v>
      </c>
      <c r="AC4">
        <v>3834701.1012963899</v>
      </c>
      <c r="AD4">
        <v>3887956.0304440502</v>
      </c>
      <c r="AE4">
        <v>3807813.6936502</v>
      </c>
    </row>
    <row r="5" spans="1:32" x14ac:dyDescent="0.3">
      <c r="A5" t="s">
        <v>101</v>
      </c>
      <c r="B5" t="s">
        <v>206</v>
      </c>
      <c r="C5" t="s">
        <v>200</v>
      </c>
      <c r="D5" t="s">
        <v>207</v>
      </c>
      <c r="E5" t="s">
        <v>201</v>
      </c>
      <c r="F5">
        <v>297182.08837891102</v>
      </c>
      <c r="G5">
        <v>305808.04810266302</v>
      </c>
      <c r="H5">
        <v>308004.24174009101</v>
      </c>
      <c r="I5">
        <v>302681.07154375501</v>
      </c>
      <c r="J5">
        <v>292807.85792644799</v>
      </c>
      <c r="K5">
        <v>288886.74762796803</v>
      </c>
      <c r="L5">
        <v>303619.29799507599</v>
      </c>
      <c r="M5">
        <v>324674.23109144002</v>
      </c>
      <c r="N5">
        <v>336029.98913625599</v>
      </c>
      <c r="O5">
        <v>352629.64023354999</v>
      </c>
      <c r="P5">
        <v>390765.06208929</v>
      </c>
      <c r="Q5">
        <v>414346.00700810598</v>
      </c>
      <c r="R5">
        <v>428705.30216662399</v>
      </c>
      <c r="S5">
        <v>426800.41055377002</v>
      </c>
      <c r="T5">
        <v>416032.92036619602</v>
      </c>
      <c r="U5">
        <v>418825.05536854698</v>
      </c>
      <c r="V5">
        <v>443850.25350539101</v>
      </c>
      <c r="W5">
        <v>476865.84857931797</v>
      </c>
      <c r="X5">
        <v>486017.10615678597</v>
      </c>
      <c r="Y5">
        <v>505659.54710983601</v>
      </c>
      <c r="Z5">
        <v>516338.05937496899</v>
      </c>
      <c r="AA5">
        <v>542713.71026490396</v>
      </c>
      <c r="AB5">
        <v>575295.67263899697</v>
      </c>
      <c r="AC5">
        <v>609771.26934870204</v>
      </c>
      <c r="AD5">
        <v>620693.962802622</v>
      </c>
      <c r="AE5">
        <v>606759.42513992498</v>
      </c>
    </row>
    <row r="6" spans="1:32" x14ac:dyDescent="0.3">
      <c r="A6" t="s">
        <v>101</v>
      </c>
      <c r="B6" t="s">
        <v>208</v>
      </c>
      <c r="C6" t="s">
        <v>200</v>
      </c>
      <c r="D6" t="s">
        <v>209</v>
      </c>
      <c r="E6" t="s">
        <v>201</v>
      </c>
      <c r="F6">
        <v>99896.8853446063</v>
      </c>
      <c r="G6">
        <v>94242.504680372105</v>
      </c>
      <c r="H6">
        <v>88485.0460799383</v>
      </c>
      <c r="I6">
        <v>82352.840265914405</v>
      </c>
      <c r="J6">
        <v>73595.408748354501</v>
      </c>
      <c r="K6">
        <v>67373.635710413597</v>
      </c>
      <c r="L6">
        <v>64435.5194591244</v>
      </c>
      <c r="M6">
        <v>59544.888135538997</v>
      </c>
      <c r="N6">
        <v>52051.775077013001</v>
      </c>
      <c r="O6">
        <v>46107.017195762797</v>
      </c>
      <c r="P6">
        <v>43190.097913962098</v>
      </c>
      <c r="Q6">
        <v>40637.265444928402</v>
      </c>
      <c r="R6">
        <v>42912.082634282997</v>
      </c>
      <c r="S6">
        <v>47497.354228463599</v>
      </c>
      <c r="T6">
        <v>45306.853645898504</v>
      </c>
      <c r="U6">
        <v>47859.8962795923</v>
      </c>
      <c r="V6">
        <v>53819.676515535997</v>
      </c>
      <c r="W6">
        <v>58615.136826945098</v>
      </c>
      <c r="X6">
        <v>63101.040579939399</v>
      </c>
      <c r="Y6">
        <v>62255.643358483503</v>
      </c>
      <c r="Z6">
        <v>60711.427311202096</v>
      </c>
      <c r="AA6">
        <v>58015.4680345179</v>
      </c>
      <c r="AB6">
        <v>55258.244401268203</v>
      </c>
      <c r="AC6">
        <v>52855.429753550197</v>
      </c>
      <c r="AD6">
        <v>56451.827218879203</v>
      </c>
      <c r="AE6">
        <v>53890.802532424801</v>
      </c>
    </row>
    <row r="7" spans="1:32" x14ac:dyDescent="0.3">
      <c r="A7" t="s">
        <v>101</v>
      </c>
      <c r="B7" t="s">
        <v>210</v>
      </c>
      <c r="C7" t="s">
        <v>200</v>
      </c>
      <c r="D7" t="s">
        <v>211</v>
      </c>
      <c r="E7" t="s">
        <v>201</v>
      </c>
      <c r="F7">
        <v>245863.321398486</v>
      </c>
      <c r="G7">
        <v>260252.11902618199</v>
      </c>
      <c r="H7">
        <v>265861.58819805301</v>
      </c>
      <c r="I7">
        <v>263242.326239313</v>
      </c>
      <c r="J7">
        <v>249477.02557230101</v>
      </c>
      <c r="K7">
        <v>244300.1561503</v>
      </c>
      <c r="L7">
        <v>248606.31821177699</v>
      </c>
      <c r="M7">
        <v>246985.69980454</v>
      </c>
      <c r="N7">
        <v>246468.64464206499</v>
      </c>
      <c r="O7">
        <v>238930.77296163101</v>
      </c>
      <c r="P7">
        <v>253175.618264611</v>
      </c>
      <c r="Q7">
        <v>261767.71213579999</v>
      </c>
      <c r="R7">
        <v>280073.32685275603</v>
      </c>
      <c r="S7">
        <v>283243.76028137101</v>
      </c>
      <c r="T7">
        <v>268672.01674651401</v>
      </c>
      <c r="U7">
        <v>268565.47014008602</v>
      </c>
      <c r="V7">
        <v>263008.18086288997</v>
      </c>
      <c r="W7">
        <v>273701.33050386701</v>
      </c>
      <c r="X7">
        <v>287562.30679360201</v>
      </c>
      <c r="Y7">
        <v>294584.506533448</v>
      </c>
      <c r="Z7">
        <v>303787.73180581001</v>
      </c>
      <c r="AA7">
        <v>309966.07104943402</v>
      </c>
      <c r="AB7">
        <v>302390.23075932998</v>
      </c>
      <c r="AC7">
        <v>302569.45828838798</v>
      </c>
      <c r="AD7">
        <v>300595.311089236</v>
      </c>
      <c r="AE7">
        <v>300744.79966709798</v>
      </c>
    </row>
    <row r="8" spans="1:32" x14ac:dyDescent="0.3">
      <c r="A8" t="s">
        <v>101</v>
      </c>
      <c r="B8" t="s">
        <v>212</v>
      </c>
      <c r="C8" t="s">
        <v>200</v>
      </c>
      <c r="D8" t="s">
        <v>213</v>
      </c>
      <c r="E8" t="s">
        <v>201</v>
      </c>
      <c r="F8">
        <v>34621.209940600202</v>
      </c>
      <c r="G8">
        <v>36715.884644497397</v>
      </c>
      <c r="H8">
        <v>33939.678615156197</v>
      </c>
      <c r="I8">
        <v>31283.994831290402</v>
      </c>
      <c r="J8">
        <v>29106.590266768701</v>
      </c>
      <c r="K8">
        <v>25982.9232471699</v>
      </c>
      <c r="L8">
        <v>23789.357588884501</v>
      </c>
      <c r="M8">
        <v>24173.119249076099</v>
      </c>
      <c r="N8">
        <v>23695.309947062899</v>
      </c>
      <c r="O8">
        <v>23345.0999080205</v>
      </c>
      <c r="P8">
        <v>22653.660312580501</v>
      </c>
      <c r="Q8">
        <v>23490.113294323801</v>
      </c>
      <c r="R8">
        <v>23565.360151675799</v>
      </c>
      <c r="S8">
        <v>24876.263741164701</v>
      </c>
      <c r="T8">
        <v>23788.007418944599</v>
      </c>
      <c r="U8">
        <v>22090.3079645</v>
      </c>
      <c r="V8">
        <v>19234.384127884201</v>
      </c>
      <c r="W8">
        <v>18691.218787706701</v>
      </c>
      <c r="X8">
        <v>18879.2590202762</v>
      </c>
      <c r="Y8">
        <v>18903.297433728501</v>
      </c>
      <c r="Z8">
        <v>20483.776372395201</v>
      </c>
      <c r="AA8">
        <v>19595.170133964199</v>
      </c>
      <c r="AB8">
        <v>18937.311586439198</v>
      </c>
      <c r="AC8">
        <v>17975.282220549001</v>
      </c>
      <c r="AD8">
        <v>16653.015356408501</v>
      </c>
      <c r="AE8">
        <v>16365.453917638401</v>
      </c>
    </row>
    <row r="9" spans="1:32" x14ac:dyDescent="0.3">
      <c r="A9" t="s">
        <v>101</v>
      </c>
      <c r="B9" t="s">
        <v>214</v>
      </c>
      <c r="C9" t="s">
        <v>200</v>
      </c>
      <c r="D9" t="s">
        <v>215</v>
      </c>
      <c r="E9" t="s">
        <v>201</v>
      </c>
      <c r="F9">
        <v>145833.097676506</v>
      </c>
      <c r="G9">
        <v>161696.39014524399</v>
      </c>
      <c r="H9">
        <v>173901.44792757201</v>
      </c>
      <c r="I9">
        <v>185510.299160405</v>
      </c>
      <c r="J9">
        <v>185854.254148201</v>
      </c>
      <c r="K9">
        <v>183929.504227725</v>
      </c>
      <c r="L9">
        <v>200626.76313784</v>
      </c>
      <c r="M9">
        <v>216183.94236076801</v>
      </c>
      <c r="N9">
        <v>233456.275310064</v>
      </c>
      <c r="O9">
        <v>237802.573070527</v>
      </c>
      <c r="P9">
        <v>263378.95789324702</v>
      </c>
      <c r="Q9">
        <v>266921.048830599</v>
      </c>
      <c r="R9">
        <v>278289.03279278398</v>
      </c>
      <c r="S9">
        <v>302915.18928973703</v>
      </c>
      <c r="T9">
        <v>287003.99873050902</v>
      </c>
      <c r="U9">
        <v>279011.11319016898</v>
      </c>
      <c r="V9">
        <v>268154.45921751403</v>
      </c>
      <c r="W9">
        <v>263390.41149229498</v>
      </c>
      <c r="X9">
        <v>250605.12895328601</v>
      </c>
      <c r="Y9">
        <v>236945.13619231901</v>
      </c>
      <c r="Z9">
        <v>225818.844663147</v>
      </c>
      <c r="AA9">
        <v>211598.11488255201</v>
      </c>
      <c r="AB9">
        <v>198979.12610111301</v>
      </c>
      <c r="AC9">
        <v>202047.09682642299</v>
      </c>
      <c r="AD9">
        <v>211857.701841709</v>
      </c>
      <c r="AE9">
        <v>210039.12822587299</v>
      </c>
    </row>
    <row r="10" spans="1:32" x14ac:dyDescent="0.3">
      <c r="A10" t="s">
        <v>101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101</v>
      </c>
      <c r="B11" t="s">
        <v>218</v>
      </c>
      <c r="C11" t="s">
        <v>200</v>
      </c>
      <c r="D11" t="s">
        <v>219</v>
      </c>
      <c r="E11" t="s">
        <v>201</v>
      </c>
      <c r="F11">
        <v>67479.428988998407</v>
      </c>
      <c r="G11">
        <v>81337.363886205698</v>
      </c>
      <c r="H11">
        <v>94385.640986660001</v>
      </c>
      <c r="I11">
        <v>102841.688384198</v>
      </c>
      <c r="J11">
        <v>106990.793995075</v>
      </c>
      <c r="K11">
        <v>115010.019219312</v>
      </c>
      <c r="L11">
        <v>130864.19182599</v>
      </c>
      <c r="M11">
        <v>147445.16712008801</v>
      </c>
      <c r="N11">
        <v>160500.371792233</v>
      </c>
      <c r="O11">
        <v>165325.995038386</v>
      </c>
      <c r="P11">
        <v>171223.18797085999</v>
      </c>
      <c r="Q11">
        <v>171254.74824887401</v>
      </c>
      <c r="R11">
        <v>169441.70897890301</v>
      </c>
      <c r="S11">
        <v>165287.413323835</v>
      </c>
      <c r="T11">
        <v>156408.09774438301</v>
      </c>
      <c r="U11">
        <v>145824.86717485799</v>
      </c>
      <c r="V11">
        <v>139052.61280759401</v>
      </c>
      <c r="W11">
        <v>160346.366618945</v>
      </c>
      <c r="X11">
        <v>172849.12333770699</v>
      </c>
      <c r="Y11">
        <v>177068.981352214</v>
      </c>
      <c r="Z11">
        <v>175675.37705744</v>
      </c>
      <c r="AA11">
        <v>185589.48405529899</v>
      </c>
      <c r="AB11">
        <v>185367.842659452</v>
      </c>
      <c r="AC11">
        <v>186181.73644813499</v>
      </c>
      <c r="AD11">
        <v>183898.721408401</v>
      </c>
      <c r="AE11">
        <v>181568.97762980699</v>
      </c>
    </row>
    <row r="12" spans="1:32" x14ac:dyDescent="0.3">
      <c r="A12" t="s">
        <v>101</v>
      </c>
      <c r="B12" t="s">
        <v>220</v>
      </c>
      <c r="C12" t="s">
        <v>200</v>
      </c>
      <c r="D12" t="s">
        <v>221</v>
      </c>
      <c r="E12" t="s">
        <v>201</v>
      </c>
      <c r="F12">
        <v>467448.59379180701</v>
      </c>
      <c r="G12">
        <v>482500.81243091699</v>
      </c>
      <c r="H12">
        <v>493333.29120613699</v>
      </c>
      <c r="I12">
        <v>496242.27575252001</v>
      </c>
      <c r="J12">
        <v>473823.03002782603</v>
      </c>
      <c r="K12">
        <v>474751.611872671</v>
      </c>
      <c r="L12">
        <v>499852.395606381</v>
      </c>
      <c r="M12">
        <v>495726.96950252203</v>
      </c>
      <c r="N12">
        <v>522192.282868676</v>
      </c>
      <c r="O12">
        <v>538214.61350151105</v>
      </c>
      <c r="P12">
        <v>569797.96541184501</v>
      </c>
      <c r="Q12">
        <v>603495.76625526999</v>
      </c>
      <c r="R12">
        <v>626535.41115209402</v>
      </c>
      <c r="S12">
        <v>633162.11645442201</v>
      </c>
      <c r="T12">
        <v>591408.44546442002</v>
      </c>
      <c r="U12">
        <v>552450.55866768304</v>
      </c>
      <c r="V12">
        <v>530266.88667244697</v>
      </c>
      <c r="W12">
        <v>531830.52302377496</v>
      </c>
      <c r="X12">
        <v>527172.65687510301</v>
      </c>
      <c r="Y12">
        <v>530367.18872434599</v>
      </c>
      <c r="Z12">
        <v>537921.64453341404</v>
      </c>
      <c r="AA12">
        <v>529222.06145066395</v>
      </c>
      <c r="AB12">
        <v>531040.81756723998</v>
      </c>
      <c r="AC12">
        <v>556927.18945017096</v>
      </c>
      <c r="AD12">
        <v>557609.30753006297</v>
      </c>
      <c r="AE12">
        <v>554791.36215267004</v>
      </c>
    </row>
    <row r="13" spans="1:32" x14ac:dyDescent="0.3">
      <c r="A13" t="s">
        <v>101</v>
      </c>
      <c r="B13" t="s">
        <v>222</v>
      </c>
      <c r="C13" t="s">
        <v>200</v>
      </c>
      <c r="D13" t="s">
        <v>223</v>
      </c>
      <c r="E13" t="s">
        <v>201</v>
      </c>
      <c r="F13">
        <v>405323.45227993</v>
      </c>
      <c r="G13">
        <v>428358.86493374401</v>
      </c>
      <c r="H13">
        <v>435438.38491619797</v>
      </c>
      <c r="I13">
        <v>418854.70312138001</v>
      </c>
      <c r="J13">
        <v>401826.800184205</v>
      </c>
      <c r="K13">
        <v>408722.16658013902</v>
      </c>
      <c r="L13">
        <v>442089.25781918998</v>
      </c>
      <c r="M13">
        <v>451097.77528601798</v>
      </c>
      <c r="N13">
        <v>450742.75830107997</v>
      </c>
      <c r="O13">
        <v>463024.28673553298</v>
      </c>
      <c r="P13">
        <v>505056.06098539598</v>
      </c>
      <c r="Q13">
        <v>536366.11885259801</v>
      </c>
      <c r="R13">
        <v>592670.38668307499</v>
      </c>
      <c r="S13">
        <v>628803.19797190605</v>
      </c>
      <c r="T13">
        <v>593883.24868390104</v>
      </c>
      <c r="U13">
        <v>568555.58345331496</v>
      </c>
      <c r="V13">
        <v>553796.36925710202</v>
      </c>
      <c r="W13">
        <v>584472.05247472704</v>
      </c>
      <c r="X13">
        <v>577166.93573916995</v>
      </c>
      <c r="Y13">
        <v>586534.23779549205</v>
      </c>
      <c r="Z13">
        <v>598173.74034553894</v>
      </c>
      <c r="AA13">
        <v>601612.47136402596</v>
      </c>
      <c r="AB13">
        <v>630992.79573623999</v>
      </c>
      <c r="AC13">
        <v>651026.44076509704</v>
      </c>
      <c r="AD13">
        <v>667277.32084700104</v>
      </c>
      <c r="AE13">
        <v>645314.85882162198</v>
      </c>
    </row>
    <row r="14" spans="1:32" x14ac:dyDescent="0.3">
      <c r="A14" t="s">
        <v>101</v>
      </c>
      <c r="B14" t="s">
        <v>224</v>
      </c>
      <c r="C14" t="s">
        <v>200</v>
      </c>
      <c r="D14" t="s">
        <v>225</v>
      </c>
      <c r="E14" t="s">
        <v>201</v>
      </c>
      <c r="F14">
        <v>185595.298844971</v>
      </c>
      <c r="G14">
        <v>191093.75065637199</v>
      </c>
      <c r="H14">
        <v>192850.72698483901</v>
      </c>
      <c r="I14">
        <v>204695.64011866899</v>
      </c>
      <c r="J14">
        <v>201755.07968142099</v>
      </c>
      <c r="K14">
        <v>211953.92697226201</v>
      </c>
      <c r="L14">
        <v>231983.70645506901</v>
      </c>
      <c r="M14">
        <v>229774.90890930701</v>
      </c>
      <c r="N14">
        <v>237438.67622232001</v>
      </c>
      <c r="O14">
        <v>252774.489485703</v>
      </c>
      <c r="P14">
        <v>272419.74746072001</v>
      </c>
      <c r="Q14">
        <v>270935.98497609101</v>
      </c>
      <c r="R14">
        <v>268504.05586224102</v>
      </c>
      <c r="S14">
        <v>276916.44045792503</v>
      </c>
      <c r="T14">
        <v>255367.05771538001</v>
      </c>
      <c r="U14">
        <v>240764.03014702001</v>
      </c>
      <c r="V14">
        <v>224326.59386678599</v>
      </c>
      <c r="W14">
        <v>229303.95703998901</v>
      </c>
      <c r="X14">
        <v>222207.15797477699</v>
      </c>
      <c r="Y14">
        <v>220404.62968530299</v>
      </c>
      <c r="Z14">
        <v>222575.020891647</v>
      </c>
      <c r="AA14">
        <v>225671.20459984901</v>
      </c>
      <c r="AB14">
        <v>220959.20418791799</v>
      </c>
      <c r="AC14">
        <v>232636.309095064</v>
      </c>
      <c r="AD14">
        <v>239908.92470168599</v>
      </c>
      <c r="AE14">
        <v>238971.300178584</v>
      </c>
    </row>
    <row r="15" spans="1:32" x14ac:dyDescent="0.3">
      <c r="A15" t="s">
        <v>101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101</v>
      </c>
      <c r="B16" t="s">
        <v>228</v>
      </c>
      <c r="C16" t="s">
        <v>200</v>
      </c>
      <c r="D16" t="s">
        <v>229</v>
      </c>
      <c r="E16" t="s">
        <v>201</v>
      </c>
      <c r="F16">
        <v>60567.949810459497</v>
      </c>
      <c r="G16">
        <v>64087.453586415497</v>
      </c>
      <c r="H16">
        <v>65986.860349845301</v>
      </c>
      <c r="I16">
        <v>66463.345890911296</v>
      </c>
      <c r="J16">
        <v>65664.641817354102</v>
      </c>
      <c r="K16">
        <v>69372.810581543104</v>
      </c>
      <c r="L16">
        <v>74572.321259691904</v>
      </c>
      <c r="M16">
        <v>75261.425715513702</v>
      </c>
      <c r="N16">
        <v>79440.655113372195</v>
      </c>
      <c r="O16">
        <v>83144.631287186305</v>
      </c>
      <c r="P16">
        <v>87735.856559049207</v>
      </c>
      <c r="Q16">
        <v>87661.595487345403</v>
      </c>
      <c r="R16">
        <v>89029.522215546298</v>
      </c>
      <c r="S16">
        <v>89614.197248584402</v>
      </c>
      <c r="T16">
        <v>82604.753530708505</v>
      </c>
      <c r="U16">
        <v>80544.561108152397</v>
      </c>
      <c r="V16">
        <v>78268.367631091998</v>
      </c>
      <c r="W16">
        <v>81729.796844933298</v>
      </c>
      <c r="X16">
        <v>80810.556863718593</v>
      </c>
      <c r="Y16">
        <v>78904.053212180806</v>
      </c>
      <c r="Z16">
        <v>76095.848761222398</v>
      </c>
      <c r="AA16">
        <v>77892.472346595401</v>
      </c>
      <c r="AB16">
        <v>78959.647096434695</v>
      </c>
      <c r="AC16">
        <v>79556.808295116905</v>
      </c>
      <c r="AD16">
        <v>77225.016027914302</v>
      </c>
      <c r="AE16">
        <v>72579.609753544093</v>
      </c>
    </row>
    <row r="17" spans="1:31" x14ac:dyDescent="0.3">
      <c r="A17" t="s">
        <v>101</v>
      </c>
      <c r="B17" t="s">
        <v>230</v>
      </c>
      <c r="C17" t="s">
        <v>200</v>
      </c>
      <c r="D17" t="s">
        <v>231</v>
      </c>
      <c r="E17" t="s">
        <v>201</v>
      </c>
      <c r="F17">
        <v>146884.44000358699</v>
      </c>
      <c r="G17">
        <v>156823.777505468</v>
      </c>
      <c r="H17">
        <v>162200.79929503601</v>
      </c>
      <c r="I17">
        <v>169436.99795759199</v>
      </c>
      <c r="J17">
        <v>169733.49155471599</v>
      </c>
      <c r="K17">
        <v>178696.69714256001</v>
      </c>
      <c r="L17">
        <v>194488.04170611201</v>
      </c>
      <c r="M17">
        <v>204882.548245168</v>
      </c>
      <c r="N17">
        <v>217163.64641692999</v>
      </c>
      <c r="O17">
        <v>236456.473841484</v>
      </c>
      <c r="P17">
        <v>268654.17836590298</v>
      </c>
      <c r="Q17">
        <v>273629.86881904898</v>
      </c>
      <c r="R17">
        <v>303603.76548723399</v>
      </c>
      <c r="S17">
        <v>339866.79390029801</v>
      </c>
      <c r="T17">
        <v>328530.25241526199</v>
      </c>
      <c r="U17">
        <v>309437.79514288402</v>
      </c>
      <c r="V17">
        <v>304926.838276094</v>
      </c>
      <c r="W17">
        <v>337216.08364437002</v>
      </c>
      <c r="X17">
        <v>346028.09963442798</v>
      </c>
      <c r="Y17">
        <v>351351.68904337002</v>
      </c>
      <c r="Z17">
        <v>378751.13379649201</v>
      </c>
      <c r="AA17">
        <v>392284.25690937799</v>
      </c>
      <c r="AB17">
        <v>380438.586714114</v>
      </c>
      <c r="AC17">
        <v>399428.29535914102</v>
      </c>
      <c r="AD17">
        <v>411082.40966290602</v>
      </c>
      <c r="AE17">
        <v>395839.96873630898</v>
      </c>
    </row>
    <row r="18" spans="1:31" x14ac:dyDescent="0.3">
      <c r="A18" t="s">
        <v>101</v>
      </c>
      <c r="B18" t="s">
        <v>232</v>
      </c>
      <c r="C18" t="s">
        <v>200</v>
      </c>
      <c r="D18" t="s">
        <v>233</v>
      </c>
      <c r="E18" t="s">
        <v>201</v>
      </c>
      <c r="F18">
        <v>166600.24166376001</v>
      </c>
      <c r="G18">
        <v>181871.222080926</v>
      </c>
      <c r="H18">
        <v>196528.716351265</v>
      </c>
      <c r="I18">
        <v>210051.622955984</v>
      </c>
      <c r="J18">
        <v>214945.771293358</v>
      </c>
      <c r="K18">
        <v>221708.40231937001</v>
      </c>
      <c r="L18">
        <v>244285.912335172</v>
      </c>
      <c r="M18">
        <v>259402.50757697099</v>
      </c>
      <c r="N18">
        <v>287739.27211455</v>
      </c>
      <c r="O18">
        <v>290227.38344838202</v>
      </c>
      <c r="P18">
        <v>319303.18506176799</v>
      </c>
      <c r="Q18">
        <v>323880.02147573797</v>
      </c>
      <c r="R18">
        <v>342835.45915988903</v>
      </c>
      <c r="S18">
        <v>358417.17135968298</v>
      </c>
      <c r="T18">
        <v>331687.18146566098</v>
      </c>
      <c r="U18">
        <v>306290.64063573303</v>
      </c>
      <c r="V18">
        <v>285934.46075087303</v>
      </c>
      <c r="W18">
        <v>290902.74279131403</v>
      </c>
      <c r="X18">
        <v>296100.34931379702</v>
      </c>
      <c r="Y18">
        <v>297515.33698506601</v>
      </c>
      <c r="Z18">
        <v>318748.39605518902</v>
      </c>
      <c r="AA18">
        <v>350657.21897990903</v>
      </c>
      <c r="AB18">
        <v>359431.00711735297</v>
      </c>
      <c r="AC18">
        <v>375329.51983059698</v>
      </c>
      <c r="AD18">
        <v>379295.45377616002</v>
      </c>
      <c r="AE18">
        <v>372016.69572256599</v>
      </c>
    </row>
    <row r="19" spans="1:31" x14ac:dyDescent="0.3">
      <c r="A19" t="s">
        <v>101</v>
      </c>
      <c r="B19" t="s">
        <v>234</v>
      </c>
      <c r="C19" t="s">
        <v>200</v>
      </c>
      <c r="D19" t="s">
        <v>235</v>
      </c>
      <c r="E19" t="s">
        <v>201</v>
      </c>
      <c r="F19">
        <v>137976.53747513201</v>
      </c>
      <c r="G19">
        <v>142274.660153579</v>
      </c>
      <c r="H19">
        <v>142252.740794529</v>
      </c>
      <c r="I19">
        <v>142865.14219265</v>
      </c>
      <c r="J19">
        <v>136996.07254779001</v>
      </c>
      <c r="K19">
        <v>128513.59108702801</v>
      </c>
      <c r="L19">
        <v>134192.04860043601</v>
      </c>
      <c r="M19">
        <v>130275.09916670001</v>
      </c>
      <c r="N19">
        <v>138442.52161064101</v>
      </c>
      <c r="O19">
        <v>136504.311772997</v>
      </c>
      <c r="P19">
        <v>147193.25281298999</v>
      </c>
      <c r="Q19">
        <v>155049.927812251</v>
      </c>
      <c r="R19">
        <v>161681.01510916199</v>
      </c>
      <c r="S19">
        <v>159347.49159319999</v>
      </c>
      <c r="T19">
        <v>153373.43409185999</v>
      </c>
      <c r="U19">
        <v>156175.97853839799</v>
      </c>
      <c r="V19">
        <v>157006.16425229301</v>
      </c>
      <c r="W19">
        <v>164891.67745227501</v>
      </c>
      <c r="X19">
        <v>173574.35102029299</v>
      </c>
      <c r="Y19">
        <v>173444.344233393</v>
      </c>
      <c r="Z19">
        <v>181994.42084892999</v>
      </c>
      <c r="AA19">
        <v>182906.875065967</v>
      </c>
      <c r="AB19">
        <v>174222.573208371</v>
      </c>
      <c r="AC19">
        <v>168396.26561546099</v>
      </c>
      <c r="AD19">
        <v>165407.058181058</v>
      </c>
      <c r="AE19">
        <v>158931.311172143</v>
      </c>
    </row>
    <row r="20" spans="1:31" x14ac:dyDescent="0.3">
      <c r="A20" t="s">
        <v>101</v>
      </c>
      <c r="B20" t="s">
        <v>236</v>
      </c>
      <c r="C20" t="s">
        <v>200</v>
      </c>
      <c r="D20" t="s">
        <v>237</v>
      </c>
      <c r="E20" t="s">
        <v>201</v>
      </c>
      <c r="F20">
        <v>162793.811762639</v>
      </c>
      <c r="G20">
        <v>196510.21887178501</v>
      </c>
      <c r="H20">
        <v>214694.53644244699</v>
      </c>
      <c r="I20">
        <v>234812.66429520701</v>
      </c>
      <c r="J20">
        <v>242774.21664147201</v>
      </c>
      <c r="K20">
        <v>240002.07592847399</v>
      </c>
      <c r="L20">
        <v>248234.009587251</v>
      </c>
      <c r="M20">
        <v>251596.50539797699</v>
      </c>
      <c r="N20">
        <v>261089.72045902899</v>
      </c>
      <c r="O20">
        <v>240653.73532170101</v>
      </c>
      <c r="P20">
        <v>239161.37050757301</v>
      </c>
      <c r="Q20">
        <v>212904.85415153601</v>
      </c>
      <c r="R20">
        <v>195933.93507701901</v>
      </c>
      <c r="S20">
        <v>194809.63059869301</v>
      </c>
      <c r="T20">
        <v>181932.296462242</v>
      </c>
      <c r="U20">
        <v>168854.41953458899</v>
      </c>
      <c r="V20">
        <v>145486.80241075001</v>
      </c>
      <c r="W20">
        <v>131085.21919896899</v>
      </c>
      <c r="X20">
        <v>119829.365128752</v>
      </c>
      <c r="Y20">
        <v>108484.6537423</v>
      </c>
      <c r="Z20">
        <v>101191.69223040499</v>
      </c>
      <c r="AA20">
        <v>96944.601048226003</v>
      </c>
      <c r="AB20">
        <v>92888.164716925807</v>
      </c>
      <c r="AC20">
        <v>93489.962849662697</v>
      </c>
      <c r="AD20">
        <v>86908.109748200601</v>
      </c>
      <c r="AE20">
        <v>80389.254028204406</v>
      </c>
    </row>
    <row r="21" spans="1:31" x14ac:dyDescent="0.3">
      <c r="A21" t="s">
        <v>101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101</v>
      </c>
      <c r="B22" t="s">
        <v>240</v>
      </c>
      <c r="C22" t="s">
        <v>200</v>
      </c>
      <c r="D22" t="s">
        <v>241</v>
      </c>
      <c r="E22" t="s">
        <v>201</v>
      </c>
      <c r="F22">
        <v>77675.1724872083</v>
      </c>
      <c r="G22">
        <v>69096.358439726697</v>
      </c>
      <c r="H22">
        <v>60375.199949141097</v>
      </c>
      <c r="I22">
        <v>52283.582926191601</v>
      </c>
      <c r="J22">
        <v>43925.133192986003</v>
      </c>
      <c r="K22">
        <v>36324.278299395301</v>
      </c>
      <c r="L22">
        <v>32132.196189847298</v>
      </c>
      <c r="M22">
        <v>29330.048798450101</v>
      </c>
      <c r="N22">
        <v>26463.212347746699</v>
      </c>
      <c r="O22">
        <v>22626.237143291801</v>
      </c>
      <c r="P22">
        <v>20409.764883465599</v>
      </c>
      <c r="Q22">
        <v>18476.052437871502</v>
      </c>
      <c r="R22">
        <v>18307.491184670002</v>
      </c>
      <c r="S22">
        <v>22901.481659710102</v>
      </c>
      <c r="T22">
        <v>30597.965263786002</v>
      </c>
      <c r="U22">
        <v>47411.540748356703</v>
      </c>
      <c r="V22">
        <v>74497.274579842895</v>
      </c>
      <c r="W22">
        <v>103044.490734165</v>
      </c>
      <c r="X22">
        <v>131361.49723509201</v>
      </c>
      <c r="Y22">
        <v>149527.60006809499</v>
      </c>
      <c r="Z22">
        <v>170117.498964973</v>
      </c>
      <c r="AA22">
        <v>199737.16347653599</v>
      </c>
      <c r="AB22">
        <v>216869.42208488501</v>
      </c>
      <c r="AC22">
        <v>246096.41345189299</v>
      </c>
      <c r="AD22">
        <v>256246.936057499</v>
      </c>
      <c r="AE22">
        <v>268221.70627912501</v>
      </c>
    </row>
    <row r="23" spans="1:31" x14ac:dyDescent="0.3">
      <c r="A23" t="s">
        <v>101</v>
      </c>
      <c r="B23" t="s">
        <v>242</v>
      </c>
      <c r="C23" t="s">
        <v>200</v>
      </c>
      <c r="D23" t="s">
        <v>243</v>
      </c>
      <c r="E23" t="s">
        <v>201</v>
      </c>
      <c r="F23">
        <v>5010048.6184085403</v>
      </c>
      <c r="G23">
        <v>5051676.3365108697</v>
      </c>
      <c r="H23">
        <v>4912455.4817663599</v>
      </c>
      <c r="I23">
        <v>4624684.40060985</v>
      </c>
      <c r="J23">
        <v>4360186.8700932097</v>
      </c>
      <c r="K23">
        <v>4260817.2143210201</v>
      </c>
      <c r="L23">
        <v>4164551.7835155702</v>
      </c>
      <c r="M23">
        <v>4059517.8185276799</v>
      </c>
      <c r="N23">
        <v>3804181.3343908801</v>
      </c>
      <c r="O23">
        <v>3627346.1452791798</v>
      </c>
      <c r="P23">
        <v>3563393.3714903202</v>
      </c>
      <c r="Q23">
        <v>3479252.9443382798</v>
      </c>
      <c r="R23">
        <v>3667243.15300781</v>
      </c>
      <c r="S23">
        <v>3566525.6102009201</v>
      </c>
      <c r="T23">
        <v>3384193.2205854701</v>
      </c>
      <c r="U23">
        <v>3391050.0515763899</v>
      </c>
      <c r="V23">
        <v>3266826.16489883</v>
      </c>
      <c r="W23">
        <v>3340691.3018613802</v>
      </c>
      <c r="X23">
        <v>3678769.94955594</v>
      </c>
      <c r="Y23">
        <v>4014866.1178361899</v>
      </c>
      <c r="Z23">
        <v>4265517.0399101004</v>
      </c>
      <c r="AA23">
        <v>4361438.93700762</v>
      </c>
      <c r="AB23">
        <v>4709209.6948356498</v>
      </c>
      <c r="AC23">
        <v>4936924.8984734397</v>
      </c>
      <c r="AD23">
        <v>5130366.5562746599</v>
      </c>
      <c r="AE23">
        <v>5323153.2671381896</v>
      </c>
    </row>
    <row r="24" spans="1:31" x14ac:dyDescent="0.3">
      <c r="A24" t="s">
        <v>101</v>
      </c>
      <c r="B24" t="s">
        <v>244</v>
      </c>
      <c r="C24" t="s">
        <v>200</v>
      </c>
      <c r="D24" t="s">
        <v>245</v>
      </c>
      <c r="E24" t="s">
        <v>201</v>
      </c>
      <c r="F24">
        <v>5917413.4062666902</v>
      </c>
      <c r="G24">
        <v>6500792.4642612599</v>
      </c>
      <c r="H24">
        <v>6775191.4398941398</v>
      </c>
      <c r="I24">
        <v>6593625.79628448</v>
      </c>
      <c r="J24">
        <v>6377425.4540226702</v>
      </c>
      <c r="K24">
        <v>6440956.3794510998</v>
      </c>
      <c r="L24">
        <v>6500521.7772876704</v>
      </c>
      <c r="M24">
        <v>6567941.1012912197</v>
      </c>
      <c r="N24">
        <v>6638431.1353062801</v>
      </c>
      <c r="O24">
        <v>6999874.8579856399</v>
      </c>
      <c r="P24">
        <v>7463712.4416125501</v>
      </c>
      <c r="Q24">
        <v>7855849.0168650197</v>
      </c>
      <c r="R24">
        <v>7808440.9519621497</v>
      </c>
      <c r="S24">
        <v>7884640.7473106701</v>
      </c>
      <c r="T24">
        <v>7727927.9257687796</v>
      </c>
      <c r="U24">
        <v>7595611.7049432397</v>
      </c>
      <c r="V24">
        <v>7480501.0046236701</v>
      </c>
      <c r="W24">
        <v>7737777.8626075601</v>
      </c>
      <c r="X24">
        <v>8020911.3047014503</v>
      </c>
      <c r="Y24">
        <v>8369088.09490865</v>
      </c>
      <c r="Z24">
        <v>8613529.4616184402</v>
      </c>
      <c r="AA24">
        <v>8572006.4655362908</v>
      </c>
      <c r="AB24">
        <v>8549358.6754975095</v>
      </c>
      <c r="AC24">
        <v>8402726.1647423394</v>
      </c>
      <c r="AD24">
        <v>8484708.2022926193</v>
      </c>
      <c r="AE24">
        <v>8345275.0335364696</v>
      </c>
    </row>
    <row r="25" spans="1:31" x14ac:dyDescent="0.3">
      <c r="A25" t="s">
        <v>101</v>
      </c>
      <c r="B25" t="s">
        <v>246</v>
      </c>
      <c r="C25" t="s">
        <v>200</v>
      </c>
      <c r="D25" t="s">
        <v>247</v>
      </c>
      <c r="E25" t="s">
        <v>201</v>
      </c>
      <c r="F25">
        <v>102489.931960562</v>
      </c>
      <c r="G25">
        <v>159076.46724783201</v>
      </c>
      <c r="H25">
        <v>203851.15782330499</v>
      </c>
      <c r="I25">
        <v>193132.65217425401</v>
      </c>
      <c r="J25">
        <v>213243.31288750301</v>
      </c>
      <c r="K25">
        <v>256975.891683706</v>
      </c>
      <c r="L25">
        <v>310519.20647529402</v>
      </c>
      <c r="M25">
        <v>326046.16979563702</v>
      </c>
      <c r="N25">
        <v>363131.28936311102</v>
      </c>
      <c r="O25">
        <v>431353.95111472101</v>
      </c>
      <c r="P25">
        <v>508103.83656874503</v>
      </c>
      <c r="Q25">
        <v>562237.67847574397</v>
      </c>
      <c r="R25">
        <v>542951.61812980601</v>
      </c>
      <c r="S25">
        <v>619257.30282611796</v>
      </c>
      <c r="T25">
        <v>611812.91756494495</v>
      </c>
      <c r="U25">
        <v>531414.89267096994</v>
      </c>
      <c r="V25">
        <v>451608.84581570001</v>
      </c>
      <c r="W25">
        <v>390907.83371926</v>
      </c>
      <c r="X25">
        <v>363464.35825200798</v>
      </c>
      <c r="Y25">
        <v>364054.85919442901</v>
      </c>
      <c r="Z25">
        <v>354965.12481824198</v>
      </c>
      <c r="AA25">
        <v>326222.262069727</v>
      </c>
      <c r="AB25">
        <v>317568.941720161</v>
      </c>
      <c r="AC25">
        <v>292007.65150334098</v>
      </c>
      <c r="AD25">
        <v>337511.143716013</v>
      </c>
      <c r="AE25">
        <v>319160.01932819502</v>
      </c>
    </row>
    <row r="26" spans="1:31" x14ac:dyDescent="0.3">
      <c r="A26" t="s">
        <v>101</v>
      </c>
      <c r="B26" t="s">
        <v>248</v>
      </c>
      <c r="C26" t="s">
        <v>200</v>
      </c>
      <c r="D26" t="s">
        <v>249</v>
      </c>
      <c r="E26" t="s">
        <v>201</v>
      </c>
      <c r="F26">
        <v>2373465.3059317102</v>
      </c>
      <c r="G26">
        <v>2530897.9550558501</v>
      </c>
      <c r="H26">
        <v>2660343.50283087</v>
      </c>
      <c r="I26">
        <v>2541823.5601169602</v>
      </c>
      <c r="J26">
        <v>2393392.7789450302</v>
      </c>
      <c r="K26">
        <v>2283520.3719102498</v>
      </c>
      <c r="L26">
        <v>2198199.68251759</v>
      </c>
      <c r="M26">
        <v>2184593.5959834801</v>
      </c>
      <c r="N26">
        <v>2144520.6397698098</v>
      </c>
      <c r="O26">
        <v>2154612.54096682</v>
      </c>
      <c r="P26">
        <v>2232985.1694503301</v>
      </c>
      <c r="Q26">
        <v>2367973.4702949901</v>
      </c>
      <c r="R26">
        <v>2423262.5986101502</v>
      </c>
      <c r="S26">
        <v>2531978.75708787</v>
      </c>
      <c r="T26">
        <v>2561385.76326724</v>
      </c>
      <c r="U26">
        <v>2590306.9505011002</v>
      </c>
      <c r="V26">
        <v>2611362.1592518101</v>
      </c>
      <c r="W26">
        <v>2748978.8519859598</v>
      </c>
      <c r="X26">
        <v>2856351.02522681</v>
      </c>
      <c r="Y26">
        <v>2968150.21902045</v>
      </c>
      <c r="Z26">
        <v>3049814.8930395199</v>
      </c>
      <c r="AA26">
        <v>3012169.8372771498</v>
      </c>
      <c r="AB26">
        <v>3011658.9663271001</v>
      </c>
      <c r="AC26">
        <v>2920368.0365357599</v>
      </c>
      <c r="AD26">
        <v>2855244.3110480001</v>
      </c>
      <c r="AE26">
        <v>2788040.18074475</v>
      </c>
    </row>
    <row r="27" spans="1:31" x14ac:dyDescent="0.3">
      <c r="A27" t="s">
        <v>101</v>
      </c>
      <c r="B27" t="s">
        <v>250</v>
      </c>
      <c r="C27" t="s">
        <v>200</v>
      </c>
      <c r="D27" t="s">
        <v>251</v>
      </c>
      <c r="E27" t="s">
        <v>201</v>
      </c>
      <c r="F27">
        <v>3441458.1683744201</v>
      </c>
      <c r="G27">
        <v>3810818.04195758</v>
      </c>
      <c r="H27">
        <v>3910996.77923996</v>
      </c>
      <c r="I27">
        <v>3858669.5839932701</v>
      </c>
      <c r="J27">
        <v>3770789.3621901399</v>
      </c>
      <c r="K27">
        <v>3900460.1158571499</v>
      </c>
      <c r="L27">
        <v>3991802.8882947899</v>
      </c>
      <c r="M27">
        <v>4057301.3355120998</v>
      </c>
      <c r="N27">
        <v>4130779.2061733501</v>
      </c>
      <c r="O27">
        <v>4413908.3659041002</v>
      </c>
      <c r="P27">
        <v>4722623.43559347</v>
      </c>
      <c r="Q27">
        <v>4925637.8680942804</v>
      </c>
      <c r="R27">
        <v>4842226.7352221897</v>
      </c>
      <c r="S27">
        <v>4733404.6873966698</v>
      </c>
      <c r="T27">
        <v>4554729.2449365901</v>
      </c>
      <c r="U27">
        <v>4473889.86177117</v>
      </c>
      <c r="V27">
        <v>4417529.9995561596</v>
      </c>
      <c r="W27">
        <v>4597891.1769023398</v>
      </c>
      <c r="X27">
        <v>4801095.92122263</v>
      </c>
      <c r="Y27">
        <v>5036883.0166937802</v>
      </c>
      <c r="Z27">
        <v>5208749.44376068</v>
      </c>
      <c r="AA27">
        <v>5233614.36618941</v>
      </c>
      <c r="AB27">
        <v>5220130.7674502498</v>
      </c>
      <c r="AC27">
        <v>5190350.4767032303</v>
      </c>
      <c r="AD27">
        <v>5291952.7475286098</v>
      </c>
      <c r="AE27">
        <v>5238074.8334635198</v>
      </c>
    </row>
    <row r="28" spans="1:31" x14ac:dyDescent="0.3">
      <c r="A28" t="s">
        <v>101</v>
      </c>
      <c r="B28" t="s">
        <v>252</v>
      </c>
      <c r="C28" t="s">
        <v>200</v>
      </c>
      <c r="D28" t="s">
        <v>253</v>
      </c>
      <c r="E28" t="s">
        <v>201</v>
      </c>
      <c r="F28">
        <v>9397081.2499116808</v>
      </c>
      <c r="G28">
        <v>8965599.4736282695</v>
      </c>
      <c r="H28">
        <v>8854633.1072907392</v>
      </c>
      <c r="I28">
        <v>8270242.1488159597</v>
      </c>
      <c r="J28">
        <v>7790666.3353094803</v>
      </c>
      <c r="K28">
        <v>7224708.4187635798</v>
      </c>
      <c r="L28">
        <v>6785094.9782132301</v>
      </c>
      <c r="M28">
        <v>6457807.3005300499</v>
      </c>
      <c r="N28">
        <v>6519664.43614168</v>
      </c>
      <c r="O28">
        <v>6464835.0550076999</v>
      </c>
      <c r="P28">
        <v>6751259.4989145799</v>
      </c>
      <c r="Q28">
        <v>6852928.0633483501</v>
      </c>
      <c r="R28">
        <v>7357244.1876320001</v>
      </c>
      <c r="S28">
        <v>7770280.6797784902</v>
      </c>
      <c r="T28">
        <v>7830598.5059294198</v>
      </c>
      <c r="U28">
        <v>7924379.2498763697</v>
      </c>
      <c r="V28">
        <v>7609675.9055330101</v>
      </c>
      <c r="W28">
        <v>7937009.0948628802</v>
      </c>
      <c r="X28">
        <v>8233559.9848618899</v>
      </c>
      <c r="Y28">
        <v>8641823.4482435305</v>
      </c>
      <c r="Z28">
        <v>8957924.7329056207</v>
      </c>
      <c r="AA28">
        <v>8821808.0976759698</v>
      </c>
      <c r="AB28">
        <v>8846967.5550673101</v>
      </c>
      <c r="AC28">
        <v>9049438.4626329504</v>
      </c>
      <c r="AD28">
        <v>9295652.0131917708</v>
      </c>
      <c r="AE28">
        <v>8979847.2917495593</v>
      </c>
    </row>
    <row r="29" spans="1:31" x14ac:dyDescent="0.3">
      <c r="A29" t="s">
        <v>101</v>
      </c>
      <c r="B29" t="s">
        <v>254</v>
      </c>
      <c r="C29" t="s">
        <v>200</v>
      </c>
      <c r="D29" t="s">
        <v>255</v>
      </c>
      <c r="E29" t="s">
        <v>201</v>
      </c>
      <c r="F29">
        <v>4836122.9782221597</v>
      </c>
      <c r="G29">
        <v>4907397.8410877502</v>
      </c>
      <c r="H29">
        <v>5143498.0181042003</v>
      </c>
      <c r="I29">
        <v>4927960.4819710199</v>
      </c>
      <c r="J29">
        <v>4721345.3461568803</v>
      </c>
      <c r="K29">
        <v>4491013.4524873998</v>
      </c>
      <c r="L29">
        <v>4203763.9861103203</v>
      </c>
      <c r="M29">
        <v>3973891.5584495799</v>
      </c>
      <c r="N29">
        <v>3930391.3468868402</v>
      </c>
      <c r="O29">
        <v>3844555.1856068298</v>
      </c>
      <c r="P29">
        <v>3981728.0212437701</v>
      </c>
      <c r="Q29">
        <v>3999996.9359734301</v>
      </c>
      <c r="R29">
        <v>4008399.6048342702</v>
      </c>
      <c r="S29">
        <v>4008463.3002342498</v>
      </c>
      <c r="T29">
        <v>3861589.95455882</v>
      </c>
      <c r="U29">
        <v>3822449.7803744199</v>
      </c>
      <c r="V29">
        <v>3675218.8326610802</v>
      </c>
      <c r="W29">
        <v>3781453.2138482998</v>
      </c>
      <c r="X29">
        <v>3851584.3656119402</v>
      </c>
      <c r="Y29">
        <v>4096594.0034979898</v>
      </c>
      <c r="Z29">
        <v>4226846.6503304997</v>
      </c>
      <c r="AA29">
        <v>4051727.09219896</v>
      </c>
      <c r="AB29">
        <v>3915755.9757363098</v>
      </c>
      <c r="AC29">
        <v>4098956.53841036</v>
      </c>
      <c r="AD29">
        <v>4367388.8880637102</v>
      </c>
      <c r="AE29">
        <v>4136765.2975928201</v>
      </c>
    </row>
    <row r="30" spans="1:31" x14ac:dyDescent="0.3">
      <c r="A30" t="s">
        <v>101</v>
      </c>
      <c r="B30" t="s">
        <v>256</v>
      </c>
      <c r="C30" t="s">
        <v>200</v>
      </c>
      <c r="D30" t="s">
        <v>257</v>
      </c>
      <c r="E30" t="s">
        <v>201</v>
      </c>
      <c r="F30">
        <v>2242653.3611787101</v>
      </c>
      <c r="G30">
        <v>1922865.38727966</v>
      </c>
      <c r="H30">
        <v>1616878.95051968</v>
      </c>
      <c r="I30">
        <v>1382826.6627943399</v>
      </c>
      <c r="J30">
        <v>1200431.6884854799</v>
      </c>
      <c r="K30">
        <v>1010063.4604997199</v>
      </c>
      <c r="L30">
        <v>929516.69074375404</v>
      </c>
      <c r="M30">
        <v>922594.02268145594</v>
      </c>
      <c r="N30">
        <v>977680.47382878605</v>
      </c>
      <c r="O30">
        <v>983907.55962523399</v>
      </c>
      <c r="P30">
        <v>915951.53665378597</v>
      </c>
      <c r="Q30">
        <v>852701.25498119602</v>
      </c>
      <c r="R30">
        <v>801244.79975943698</v>
      </c>
      <c r="S30">
        <v>800900.67891751404</v>
      </c>
      <c r="T30">
        <v>852454.76560722198</v>
      </c>
      <c r="U30">
        <v>869171.56903088803</v>
      </c>
      <c r="V30">
        <v>936741.97146684304</v>
      </c>
      <c r="W30">
        <v>1002877.96261362</v>
      </c>
      <c r="X30">
        <v>1076655.8179037201</v>
      </c>
      <c r="Y30">
        <v>1125926.20189004</v>
      </c>
      <c r="Z30">
        <v>1215464.6162439201</v>
      </c>
      <c r="AA30">
        <v>1319886.79905948</v>
      </c>
      <c r="AB30">
        <v>1423457.5674852801</v>
      </c>
      <c r="AC30">
        <v>1473935.4251010199</v>
      </c>
      <c r="AD30">
        <v>1458405.7962135901</v>
      </c>
      <c r="AE30">
        <v>1316783.00624121</v>
      </c>
    </row>
    <row r="31" spans="1:31" x14ac:dyDescent="0.3">
      <c r="A31" t="s">
        <v>101</v>
      </c>
      <c r="B31" t="s">
        <v>258</v>
      </c>
      <c r="C31" t="s">
        <v>200</v>
      </c>
      <c r="D31" t="s">
        <v>259</v>
      </c>
      <c r="E31" t="s">
        <v>201</v>
      </c>
      <c r="F31">
        <v>1633182.0501792899</v>
      </c>
      <c r="G31">
        <v>1494762.0290590699</v>
      </c>
      <c r="H31">
        <v>1510803.0719719401</v>
      </c>
      <c r="I31">
        <v>1420485.0462136499</v>
      </c>
      <c r="J31">
        <v>1314148.0382870799</v>
      </c>
      <c r="K31">
        <v>1214524.7940811401</v>
      </c>
      <c r="L31">
        <v>1157434.3273916401</v>
      </c>
      <c r="M31">
        <v>1097827.3661737</v>
      </c>
      <c r="N31">
        <v>1155723.0301479001</v>
      </c>
      <c r="O31">
        <v>1205750.8101097399</v>
      </c>
      <c r="P31">
        <v>1419752.0422028401</v>
      </c>
      <c r="Q31">
        <v>1550007.9495256799</v>
      </c>
      <c r="R31">
        <v>1910274.32123046</v>
      </c>
      <c r="S31">
        <v>2373020.3349223598</v>
      </c>
      <c r="T31">
        <v>2558347.5384904002</v>
      </c>
      <c r="U31">
        <v>2649527.9354678201</v>
      </c>
      <c r="V31">
        <v>2413628.8987053698</v>
      </c>
      <c r="W31">
        <v>2497068.7683129301</v>
      </c>
      <c r="X31">
        <v>2651040.32989582</v>
      </c>
      <c r="Y31">
        <v>2716895.45106153</v>
      </c>
      <c r="Z31">
        <v>2744593.0201356099</v>
      </c>
      <c r="AA31">
        <v>2711050.1655858899</v>
      </c>
      <c r="AB31">
        <v>2799538.79746657</v>
      </c>
      <c r="AC31">
        <v>2794768.5657472801</v>
      </c>
      <c r="AD31">
        <v>2802932.0432561198</v>
      </c>
      <c r="AE31">
        <v>2926843.7788039702</v>
      </c>
    </row>
    <row r="32" spans="1:31" x14ac:dyDescent="0.3">
      <c r="A32" t="s">
        <v>101</v>
      </c>
      <c r="B32" t="s">
        <v>260</v>
      </c>
      <c r="C32" t="s">
        <v>200</v>
      </c>
      <c r="D32" t="s">
        <v>261</v>
      </c>
      <c r="E32" t="s">
        <v>201</v>
      </c>
      <c r="F32">
        <v>666783.79191380297</v>
      </c>
      <c r="G32">
        <v>616230.10528236197</v>
      </c>
      <c r="H32">
        <v>553291.33128322999</v>
      </c>
      <c r="I32">
        <v>507131.66965084698</v>
      </c>
      <c r="J32">
        <v>515030.23494791298</v>
      </c>
      <c r="K32">
        <v>471354.91538034199</v>
      </c>
      <c r="L32">
        <v>451336.74416894699</v>
      </c>
      <c r="M32">
        <v>418542.60516259301</v>
      </c>
      <c r="N32">
        <v>412174.60042878101</v>
      </c>
      <c r="O32">
        <v>390017.25670052302</v>
      </c>
      <c r="P32">
        <v>390012.121971321</v>
      </c>
      <c r="Q32">
        <v>372428.29116174299</v>
      </c>
      <c r="R32">
        <v>383224.20415426203</v>
      </c>
      <c r="S32">
        <v>371603.50528688001</v>
      </c>
      <c r="T32">
        <v>369747.019626152</v>
      </c>
      <c r="U32">
        <v>404544.70607313002</v>
      </c>
      <c r="V32">
        <v>426517.56411043199</v>
      </c>
      <c r="W32">
        <v>476837.933633473</v>
      </c>
      <c r="X32">
        <v>486293.83263109199</v>
      </c>
      <c r="Y32">
        <v>535645.62619222305</v>
      </c>
      <c r="Z32">
        <v>564352.26846254396</v>
      </c>
      <c r="AA32">
        <v>537303.50899739703</v>
      </c>
      <c r="AB32">
        <v>519187.55708556098</v>
      </c>
      <c r="AC32">
        <v>518847.91086697101</v>
      </c>
      <c r="AD32">
        <v>526326.74512251397</v>
      </c>
      <c r="AE32">
        <v>482292.29454112297</v>
      </c>
    </row>
    <row r="33" spans="1:31" x14ac:dyDescent="0.3">
      <c r="A33" t="s">
        <v>101</v>
      </c>
      <c r="B33" t="s">
        <v>262</v>
      </c>
      <c r="C33" t="s">
        <v>200</v>
      </c>
      <c r="D33" t="s">
        <v>263</v>
      </c>
      <c r="E33" t="s">
        <v>201</v>
      </c>
      <c r="F33">
        <v>18339.068417713199</v>
      </c>
      <c r="G33">
        <v>24344.110919431001</v>
      </c>
      <c r="H33">
        <v>30161.7354116854</v>
      </c>
      <c r="I33">
        <v>31838.288186102</v>
      </c>
      <c r="J33">
        <v>39711.0274321334</v>
      </c>
      <c r="K33">
        <v>37751.796314968</v>
      </c>
      <c r="L33">
        <v>43043.229798576103</v>
      </c>
      <c r="M33">
        <v>44951.748062714803</v>
      </c>
      <c r="N33">
        <v>43694.984849369997</v>
      </c>
      <c r="O33">
        <v>40604.242965377904</v>
      </c>
      <c r="P33">
        <v>43815.776842854597</v>
      </c>
      <c r="Q33">
        <v>77793.631706299799</v>
      </c>
      <c r="R33">
        <v>254101.25765357501</v>
      </c>
      <c r="S33">
        <v>216292.86041748899</v>
      </c>
      <c r="T33">
        <v>188459.22764682901</v>
      </c>
      <c r="U33">
        <v>178685.25893011701</v>
      </c>
      <c r="V33">
        <v>157568.638589284</v>
      </c>
      <c r="W33">
        <v>178771.21645455799</v>
      </c>
      <c r="X33">
        <v>167985.63881931399</v>
      </c>
      <c r="Y33">
        <v>166762.165601752</v>
      </c>
      <c r="Z33">
        <v>206668.17773304999</v>
      </c>
      <c r="AA33">
        <v>201840.53183425299</v>
      </c>
      <c r="AB33">
        <v>189027.65729359101</v>
      </c>
      <c r="AC33">
        <v>162930.022507321</v>
      </c>
      <c r="AD33">
        <v>140598.54053583299</v>
      </c>
      <c r="AE33">
        <v>117162.914570448</v>
      </c>
    </row>
    <row r="34" spans="1:31" x14ac:dyDescent="0.3">
      <c r="A34" t="s">
        <v>101</v>
      </c>
      <c r="B34" t="s">
        <v>264</v>
      </c>
      <c r="C34" t="s">
        <v>200</v>
      </c>
      <c r="D34" t="s">
        <v>265</v>
      </c>
      <c r="E34" t="s">
        <v>201</v>
      </c>
      <c r="F34">
        <v>1030204.97719559</v>
      </c>
      <c r="G34">
        <v>1189626.87572528</v>
      </c>
      <c r="H34">
        <v>1264371.41648386</v>
      </c>
      <c r="I34">
        <v>1254147.9327837799</v>
      </c>
      <c r="J34">
        <v>1270747.72409647</v>
      </c>
      <c r="K34">
        <v>1278300.57550592</v>
      </c>
      <c r="L34">
        <v>1323549.44394046</v>
      </c>
      <c r="M34">
        <v>1336528.6270533099</v>
      </c>
      <c r="N34">
        <v>1243948.22251561</v>
      </c>
      <c r="O34">
        <v>1170173.8004083401</v>
      </c>
      <c r="P34">
        <v>1073615.2565420901</v>
      </c>
      <c r="Q34">
        <v>1117337.0200388799</v>
      </c>
      <c r="R34">
        <v>1145298.14668056</v>
      </c>
      <c r="S34">
        <v>1124103.75448801</v>
      </c>
      <c r="T34">
        <v>1066514.18112275</v>
      </c>
      <c r="U34">
        <v>1016613.5880039301</v>
      </c>
      <c r="V34">
        <v>948444.26026881603</v>
      </c>
      <c r="W34">
        <v>957538.42093855201</v>
      </c>
      <c r="X34">
        <v>900746.04355971003</v>
      </c>
      <c r="Y34">
        <v>888433.772837381</v>
      </c>
      <c r="Z34">
        <v>859320.34349213901</v>
      </c>
      <c r="AA34">
        <v>800612.75748360797</v>
      </c>
      <c r="AB34">
        <v>771503.92700135906</v>
      </c>
      <c r="AC34">
        <v>726665.288495115</v>
      </c>
      <c r="AD34">
        <v>688232.22760954394</v>
      </c>
      <c r="AE34">
        <v>623464.59739461902</v>
      </c>
    </row>
    <row r="35" spans="1:31" x14ac:dyDescent="0.3">
      <c r="A35" t="s">
        <v>101</v>
      </c>
      <c r="B35" t="s">
        <v>266</v>
      </c>
      <c r="C35" t="s">
        <v>200</v>
      </c>
      <c r="D35" t="s">
        <v>267</v>
      </c>
      <c r="E35" t="s">
        <v>201</v>
      </c>
      <c r="F35">
        <v>649286.35752931004</v>
      </c>
      <c r="G35">
        <v>718283.84976733301</v>
      </c>
      <c r="H35">
        <v>764637.251583467</v>
      </c>
      <c r="I35">
        <v>808330.55463190004</v>
      </c>
      <c r="J35">
        <v>864612.79169437895</v>
      </c>
      <c r="K35">
        <v>932297.42569558194</v>
      </c>
      <c r="L35">
        <v>1038770.03346548</v>
      </c>
      <c r="M35">
        <v>1101200.8880004899</v>
      </c>
      <c r="N35">
        <v>1122226.9760521101</v>
      </c>
      <c r="O35">
        <v>1064781.4568608401</v>
      </c>
      <c r="P35">
        <v>983502.59590547998</v>
      </c>
      <c r="Q35">
        <v>938077.42420862999</v>
      </c>
      <c r="R35">
        <v>843194.45778173197</v>
      </c>
      <c r="S35">
        <v>743513.44022465602</v>
      </c>
      <c r="T35">
        <v>673310.94217067503</v>
      </c>
      <c r="U35">
        <v>595513.79518680496</v>
      </c>
      <c r="V35">
        <v>511798.71053974901</v>
      </c>
      <c r="W35">
        <v>467237.72560691502</v>
      </c>
      <c r="X35">
        <v>424146.53407450102</v>
      </c>
      <c r="Y35">
        <v>384108.01489380602</v>
      </c>
      <c r="Z35">
        <v>354160.68514305103</v>
      </c>
      <c r="AA35">
        <v>322782.49920852802</v>
      </c>
      <c r="AB35">
        <v>306786.46035048203</v>
      </c>
      <c r="AC35">
        <v>283021.17416807002</v>
      </c>
      <c r="AD35">
        <v>266788.51073276799</v>
      </c>
      <c r="AE35">
        <v>252920.354160485</v>
      </c>
    </row>
    <row r="36" spans="1:31" x14ac:dyDescent="0.3">
      <c r="A36" t="s">
        <v>101</v>
      </c>
      <c r="B36" t="s">
        <v>268</v>
      </c>
      <c r="C36" t="s">
        <v>200</v>
      </c>
      <c r="D36" t="s">
        <v>269</v>
      </c>
      <c r="E36" t="s">
        <v>201</v>
      </c>
      <c r="F36">
        <v>205557.20835697601</v>
      </c>
      <c r="G36">
        <v>272515.53383251099</v>
      </c>
      <c r="H36">
        <v>302176.036817791</v>
      </c>
      <c r="I36">
        <v>312438.82142733899</v>
      </c>
      <c r="J36">
        <v>339428.10668335698</v>
      </c>
      <c r="K36">
        <v>332954.22944359097</v>
      </c>
      <c r="L36">
        <v>356270.21150423499</v>
      </c>
      <c r="M36">
        <v>368757.16507494298</v>
      </c>
      <c r="N36">
        <v>393996.65236200503</v>
      </c>
      <c r="O36">
        <v>373973.21216042299</v>
      </c>
      <c r="P36">
        <v>368358.58171229501</v>
      </c>
      <c r="Q36">
        <v>373310.35033585998</v>
      </c>
      <c r="R36">
        <v>352027.73197672702</v>
      </c>
      <c r="S36">
        <v>314436.21330675302</v>
      </c>
      <c r="T36">
        <v>293362.841705692</v>
      </c>
      <c r="U36">
        <v>268028.91965137899</v>
      </c>
      <c r="V36">
        <v>238356.52753796399</v>
      </c>
      <c r="W36">
        <v>232314.386850246</v>
      </c>
      <c r="X36">
        <v>219445.353877988</v>
      </c>
      <c r="Y36">
        <v>206430.57494735401</v>
      </c>
      <c r="Z36">
        <v>190884.15739444899</v>
      </c>
      <c r="AA36">
        <v>176728.59561248499</v>
      </c>
      <c r="AB36">
        <v>168063.09623153499</v>
      </c>
      <c r="AC36">
        <v>149933.650947324</v>
      </c>
      <c r="AD36">
        <v>142968.972776382</v>
      </c>
      <c r="AE36">
        <v>135340.31415997</v>
      </c>
    </row>
    <row r="37" spans="1:31" x14ac:dyDescent="0.3">
      <c r="A37" t="s">
        <v>101</v>
      </c>
      <c r="B37" t="s">
        <v>270</v>
      </c>
      <c r="C37" t="s">
        <v>200</v>
      </c>
      <c r="D37" t="s">
        <v>271</v>
      </c>
      <c r="E37" t="s">
        <v>201</v>
      </c>
      <c r="F37">
        <v>65207.835855802397</v>
      </c>
      <c r="G37">
        <v>68654.983951215399</v>
      </c>
      <c r="H37">
        <v>73773.187616440599</v>
      </c>
      <c r="I37">
        <v>81815.7714020329</v>
      </c>
      <c r="J37">
        <v>92742.168656445501</v>
      </c>
      <c r="K37">
        <v>99601.179038492497</v>
      </c>
      <c r="L37">
        <v>108817.345862006</v>
      </c>
      <c r="M37">
        <v>106529.498755204</v>
      </c>
      <c r="N37">
        <v>98272.085355555304</v>
      </c>
      <c r="O37">
        <v>86019.546582620605</v>
      </c>
      <c r="P37">
        <v>75936.877486455996</v>
      </c>
      <c r="Q37">
        <v>72326.992541938103</v>
      </c>
      <c r="R37">
        <v>67340.675333880907</v>
      </c>
      <c r="S37">
        <v>61427.213507794499</v>
      </c>
      <c r="T37">
        <v>60448.397267786597</v>
      </c>
      <c r="U37">
        <v>53389.392506401899</v>
      </c>
      <c r="V37">
        <v>46283.989173939903</v>
      </c>
      <c r="W37">
        <v>43328.603300165203</v>
      </c>
      <c r="X37">
        <v>39604.843765370199</v>
      </c>
      <c r="Y37">
        <v>35204.192235835602</v>
      </c>
      <c r="Z37">
        <v>32151.3257655341</v>
      </c>
      <c r="AA37">
        <v>29851.983273710899</v>
      </c>
      <c r="AB37">
        <v>29870.756994892701</v>
      </c>
      <c r="AC37">
        <v>26689.505161529301</v>
      </c>
      <c r="AD37">
        <v>24633.6936576482</v>
      </c>
      <c r="AE37">
        <v>24112.170597694101</v>
      </c>
    </row>
    <row r="38" spans="1:31" x14ac:dyDescent="0.3">
      <c r="A38" t="s">
        <v>101</v>
      </c>
      <c r="B38" t="s">
        <v>272</v>
      </c>
      <c r="C38" t="s">
        <v>200</v>
      </c>
      <c r="D38" t="s">
        <v>273</v>
      </c>
      <c r="E38" t="s">
        <v>201</v>
      </c>
      <c r="F38">
        <v>378521.313316532</v>
      </c>
      <c r="G38">
        <v>377113.33198360598</v>
      </c>
      <c r="H38">
        <v>388688.027149236</v>
      </c>
      <c r="I38">
        <v>414075.961802529</v>
      </c>
      <c r="J38">
        <v>432442.51635457698</v>
      </c>
      <c r="K38">
        <v>499742.017213499</v>
      </c>
      <c r="L38">
        <v>573682.47609924199</v>
      </c>
      <c r="M38">
        <v>625914.22417034302</v>
      </c>
      <c r="N38">
        <v>629958.23833455204</v>
      </c>
      <c r="O38">
        <v>604788.69811779703</v>
      </c>
      <c r="P38">
        <v>539207.13670672895</v>
      </c>
      <c r="Q38">
        <v>492440.08133083198</v>
      </c>
      <c r="R38">
        <v>423826.05047112401</v>
      </c>
      <c r="S38">
        <v>367650.01341010898</v>
      </c>
      <c r="T38">
        <v>319499.703197197</v>
      </c>
      <c r="U38">
        <v>274095.48302902502</v>
      </c>
      <c r="V38">
        <v>227158.19382784501</v>
      </c>
      <c r="W38">
        <v>191594.73545650399</v>
      </c>
      <c r="X38">
        <v>165096.336431142</v>
      </c>
      <c r="Y38">
        <v>142473.247710617</v>
      </c>
      <c r="Z38">
        <v>131125.201983067</v>
      </c>
      <c r="AA38">
        <v>116201.92032233199</v>
      </c>
      <c r="AB38">
        <v>108852.60712405499</v>
      </c>
      <c r="AC38">
        <v>106398.01805921701</v>
      </c>
      <c r="AD38">
        <v>99185.844298737604</v>
      </c>
      <c r="AE38">
        <v>93467.869402821903</v>
      </c>
    </row>
    <row r="39" spans="1:31" x14ac:dyDescent="0.3">
      <c r="A39" t="s">
        <v>101</v>
      </c>
      <c r="B39" t="s">
        <v>274</v>
      </c>
      <c r="C39" t="s">
        <v>200</v>
      </c>
      <c r="D39" t="s">
        <v>275</v>
      </c>
      <c r="E39" t="s">
        <v>201</v>
      </c>
      <c r="F39">
        <v>133259.05122329501</v>
      </c>
      <c r="G39">
        <v>155780.052426729</v>
      </c>
      <c r="H39">
        <v>165708.18953431901</v>
      </c>
      <c r="I39">
        <v>175447.53304528201</v>
      </c>
      <c r="J39">
        <v>176238.35558224801</v>
      </c>
      <c r="K39">
        <v>180843.50386770201</v>
      </c>
      <c r="L39">
        <v>194403.79739564101</v>
      </c>
      <c r="M39">
        <v>207528.88310508701</v>
      </c>
      <c r="N39">
        <v>224876.821693153</v>
      </c>
      <c r="O39">
        <v>233997.58813257399</v>
      </c>
      <c r="P39">
        <v>237073.34944745799</v>
      </c>
      <c r="Q39">
        <v>238715.266998493</v>
      </c>
      <c r="R39">
        <v>234000.56848183001</v>
      </c>
      <c r="S39">
        <v>232738.52917229501</v>
      </c>
      <c r="T39">
        <v>242304.748629999</v>
      </c>
      <c r="U39">
        <v>247435.36079780699</v>
      </c>
      <c r="V39">
        <v>238983.97403527299</v>
      </c>
      <c r="W39">
        <v>252333.29380742199</v>
      </c>
      <c r="X39">
        <v>264371.50103549199</v>
      </c>
      <c r="Y39">
        <v>286796.31899230101</v>
      </c>
      <c r="Z39">
        <v>293381.80894214998</v>
      </c>
      <c r="AA39">
        <v>295625.370092289</v>
      </c>
      <c r="AB39">
        <v>301614.56432301598</v>
      </c>
      <c r="AC39">
        <v>302904.022064747</v>
      </c>
      <c r="AD39">
        <v>297864.69101681898</v>
      </c>
      <c r="AE39">
        <v>290161.61834798701</v>
      </c>
    </row>
    <row r="40" spans="1:31" x14ac:dyDescent="0.3">
      <c r="A40" t="s">
        <v>101</v>
      </c>
      <c r="B40" t="s">
        <v>276</v>
      </c>
      <c r="C40" t="s">
        <v>200</v>
      </c>
      <c r="D40" t="s">
        <v>277</v>
      </c>
      <c r="E40" t="s">
        <v>201</v>
      </c>
      <c r="F40">
        <v>530269.56507804198</v>
      </c>
      <c r="G40">
        <v>623705.38618974702</v>
      </c>
      <c r="H40">
        <v>636201.96670339303</v>
      </c>
      <c r="I40">
        <v>606417.12266170001</v>
      </c>
      <c r="J40">
        <v>590742.14330578002</v>
      </c>
      <c r="K40">
        <v>562268.54790141003</v>
      </c>
      <c r="L40">
        <v>563152.18377847096</v>
      </c>
      <c r="M40">
        <v>557272.81763988605</v>
      </c>
      <c r="N40">
        <v>541806.65933802701</v>
      </c>
      <c r="O40">
        <v>515117.30793190398</v>
      </c>
      <c r="P40">
        <v>564899.15019217401</v>
      </c>
      <c r="Q40">
        <v>559901.03558711102</v>
      </c>
      <c r="R40">
        <v>535583.69124670106</v>
      </c>
      <c r="S40">
        <v>525711.86089958099</v>
      </c>
      <c r="T40">
        <v>515407.99041295197</v>
      </c>
      <c r="U40">
        <v>513457.60100575502</v>
      </c>
      <c r="V40">
        <v>461537.31329152</v>
      </c>
      <c r="W40">
        <v>457418.90932041599</v>
      </c>
      <c r="X40">
        <v>463820.07849565998</v>
      </c>
      <c r="Y40">
        <v>522866.90682251903</v>
      </c>
      <c r="Z40">
        <v>563650.62879467104</v>
      </c>
      <c r="AA40">
        <v>561489.66065808095</v>
      </c>
      <c r="AB40">
        <v>568279.23157838697</v>
      </c>
      <c r="AC40">
        <v>628685.74424976006</v>
      </c>
      <c r="AD40">
        <v>724996.91058293101</v>
      </c>
      <c r="AE40">
        <v>794871.36632270401</v>
      </c>
    </row>
    <row r="41" spans="1:31" x14ac:dyDescent="0.3">
      <c r="A41" t="s">
        <v>101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101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101</v>
      </c>
      <c r="B43" t="s">
        <v>282</v>
      </c>
      <c r="C43" t="s">
        <v>200</v>
      </c>
      <c r="D43" t="s">
        <v>283</v>
      </c>
      <c r="E43" t="s">
        <v>201</v>
      </c>
      <c r="F43">
        <v>764841.19237418403</v>
      </c>
      <c r="G43">
        <v>865487.80947793601</v>
      </c>
      <c r="H43">
        <v>1095258.7637857599</v>
      </c>
      <c r="I43">
        <v>1125703.6118834701</v>
      </c>
      <c r="J43">
        <v>1025107.67661073</v>
      </c>
      <c r="K43">
        <v>927955.29136983701</v>
      </c>
      <c r="L43">
        <v>888693.08251121896</v>
      </c>
      <c r="M43">
        <v>1010314.49176509</v>
      </c>
      <c r="N43">
        <v>1120725.6697952901</v>
      </c>
      <c r="O43">
        <v>1200871.4846864601</v>
      </c>
      <c r="P43">
        <v>1252207.1824582401</v>
      </c>
      <c r="Q43">
        <v>1656266.50420613</v>
      </c>
      <c r="R43">
        <v>1708664.69577093</v>
      </c>
      <c r="S43">
        <v>1619838.5127284301</v>
      </c>
      <c r="T43">
        <v>1569087.1047404599</v>
      </c>
      <c r="U43">
        <v>1566043.08635058</v>
      </c>
      <c r="V43">
        <v>1606865.4843242201</v>
      </c>
      <c r="W43">
        <v>1715673.50831343</v>
      </c>
      <c r="X43">
        <v>1885991.44707695</v>
      </c>
      <c r="Y43">
        <v>2010809.49258849</v>
      </c>
      <c r="Z43">
        <v>2196372.6617244501</v>
      </c>
      <c r="AA43">
        <v>2431586.9789826702</v>
      </c>
      <c r="AB43">
        <v>2699407.1106701898</v>
      </c>
      <c r="AC43">
        <v>2933427.7102183001</v>
      </c>
      <c r="AD43">
        <v>3181283.7788334</v>
      </c>
      <c r="AE43">
        <v>3177016.68405656</v>
      </c>
    </row>
    <row r="44" spans="1:31" x14ac:dyDescent="0.3">
      <c r="A44" t="s">
        <v>101</v>
      </c>
      <c r="B44" t="s">
        <v>284</v>
      </c>
      <c r="C44" t="s">
        <v>200</v>
      </c>
      <c r="D44" t="s">
        <v>285</v>
      </c>
      <c r="E44" t="s">
        <v>201</v>
      </c>
      <c r="F44">
        <v>28329095.987953302</v>
      </c>
      <c r="G44">
        <v>29064855.532580201</v>
      </c>
      <c r="H44">
        <v>29596799.6138881</v>
      </c>
      <c r="I44">
        <v>28597056.463197902</v>
      </c>
      <c r="J44">
        <v>27537553.655779399</v>
      </c>
      <c r="K44">
        <v>26973064.528512798</v>
      </c>
      <c r="L44">
        <v>27031664.182652</v>
      </c>
      <c r="M44">
        <v>26983580.3434586</v>
      </c>
      <c r="N44">
        <v>27148578.743823402</v>
      </c>
      <c r="O44">
        <v>27510942.992122099</v>
      </c>
      <c r="P44">
        <v>28434634.0861995</v>
      </c>
      <c r="Q44">
        <v>29325018.284655798</v>
      </c>
      <c r="R44">
        <v>29923344.336322401</v>
      </c>
      <c r="S44">
        <v>30216619.761996999</v>
      </c>
      <c r="T44">
        <v>29333068.347597402</v>
      </c>
      <c r="U44">
        <v>28854009.741680901</v>
      </c>
      <c r="V44">
        <v>27875515.904920999</v>
      </c>
      <c r="W44">
        <v>28596691.610497002</v>
      </c>
      <c r="X44">
        <v>29636852.551357299</v>
      </c>
      <c r="Y44">
        <v>30770571.734652001</v>
      </c>
      <c r="Z44">
        <v>31842156.676813699</v>
      </c>
      <c r="AA44">
        <v>31870241.218392398</v>
      </c>
      <c r="AB44">
        <v>32526547.473426498</v>
      </c>
      <c r="AC44">
        <v>33105362.320522901</v>
      </c>
      <c r="AD44">
        <v>33764075.994340502</v>
      </c>
      <c r="AE44">
        <v>33184527.931179602</v>
      </c>
    </row>
    <row r="45" spans="1:31" x14ac:dyDescent="0.3">
      <c r="A45" t="s">
        <v>101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101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101</v>
      </c>
      <c r="B47" t="s">
        <v>290</v>
      </c>
      <c r="C47" t="s">
        <v>200</v>
      </c>
      <c r="D47" t="s">
        <v>291</v>
      </c>
      <c r="E47" t="s">
        <v>201</v>
      </c>
      <c r="F47">
        <v>1518990.7200045399</v>
      </c>
      <c r="G47">
        <v>1540122.53774317</v>
      </c>
      <c r="H47">
        <v>1550207.2609343501</v>
      </c>
      <c r="I47">
        <v>1449103.8545827901</v>
      </c>
      <c r="J47">
        <v>1410968.1461964699</v>
      </c>
      <c r="K47">
        <v>1347175.10897167</v>
      </c>
      <c r="L47">
        <v>1284926.9210320001</v>
      </c>
      <c r="M47">
        <v>1296987.7205963801</v>
      </c>
      <c r="N47">
        <v>1321776.8590726899</v>
      </c>
      <c r="O47">
        <v>1305543.18148952</v>
      </c>
      <c r="P47">
        <v>1314580.7585687099</v>
      </c>
      <c r="Q47">
        <v>1283960.37112376</v>
      </c>
      <c r="R47">
        <v>1225007.21914903</v>
      </c>
      <c r="S47">
        <v>1162452.10922539</v>
      </c>
      <c r="T47">
        <v>1128126.9754784701</v>
      </c>
      <c r="U47">
        <v>1159099.9666174101</v>
      </c>
      <c r="V47">
        <v>1125499.1097770601</v>
      </c>
      <c r="W47">
        <v>1059916.46522048</v>
      </c>
      <c r="X47">
        <v>1114935.6453101099</v>
      </c>
      <c r="Y47">
        <v>1165953.2554281901</v>
      </c>
      <c r="Z47">
        <v>1316601.6042626901</v>
      </c>
      <c r="AA47">
        <v>1323322.46470607</v>
      </c>
      <c r="AB47">
        <v>1401636.0317605101</v>
      </c>
      <c r="AC47">
        <v>1423889.7810801701</v>
      </c>
      <c r="AD47">
        <v>1390256.3850471</v>
      </c>
      <c r="AE47">
        <v>1438798.3854797201</v>
      </c>
    </row>
    <row r="48" spans="1:31" x14ac:dyDescent="0.3">
      <c r="A48" t="s">
        <v>101</v>
      </c>
      <c r="B48" t="s">
        <v>292</v>
      </c>
      <c r="C48" t="s">
        <v>200</v>
      </c>
      <c r="D48" t="s">
        <v>293</v>
      </c>
      <c r="E48" t="s">
        <v>201</v>
      </c>
      <c r="F48">
        <v>2392034.8018157301</v>
      </c>
      <c r="G48">
        <v>2554934.8259779098</v>
      </c>
      <c r="H48">
        <v>2622808.1402571499</v>
      </c>
      <c r="I48">
        <v>2549483.1902939798</v>
      </c>
      <c r="J48">
        <v>2560059.8983278498</v>
      </c>
      <c r="K48">
        <v>2517468.5274264798</v>
      </c>
      <c r="L48">
        <v>2502089.4601607998</v>
      </c>
      <c r="M48">
        <v>2634715.04620435</v>
      </c>
      <c r="N48">
        <v>2722667.0225245901</v>
      </c>
      <c r="O48">
        <v>2825972.03068945</v>
      </c>
      <c r="P48">
        <v>2946963.68450038</v>
      </c>
      <c r="Q48">
        <v>2917202.1238631401</v>
      </c>
      <c r="R48">
        <v>2793842.08019011</v>
      </c>
      <c r="S48">
        <v>2651016.1454522698</v>
      </c>
      <c r="T48">
        <v>2521283.9601309402</v>
      </c>
      <c r="U48">
        <v>2552477.1959037399</v>
      </c>
      <c r="V48">
        <v>2477397.3977984102</v>
      </c>
      <c r="W48">
        <v>2458895.95924119</v>
      </c>
      <c r="X48">
        <v>2575940.5806531198</v>
      </c>
      <c r="Y48">
        <v>2709926.0626229402</v>
      </c>
      <c r="Z48">
        <v>2873541.22294315</v>
      </c>
      <c r="AA48">
        <v>2852391.0269962801</v>
      </c>
      <c r="AB48">
        <v>2925661.2904387498</v>
      </c>
      <c r="AC48">
        <v>2874009.0271674599</v>
      </c>
      <c r="AD48">
        <v>2806656.6367561198</v>
      </c>
      <c r="AE48">
        <v>2786179.4361176901</v>
      </c>
    </row>
    <row r="49" spans="1:31" x14ac:dyDescent="0.3">
      <c r="A49" t="s">
        <v>101</v>
      </c>
      <c r="B49" t="s">
        <v>294</v>
      </c>
      <c r="C49" t="s">
        <v>200</v>
      </c>
      <c r="D49" t="s">
        <v>295</v>
      </c>
      <c r="E49" t="s">
        <v>201</v>
      </c>
      <c r="F49">
        <v>305335.78517415898</v>
      </c>
      <c r="G49">
        <v>317735.46063940099</v>
      </c>
      <c r="H49">
        <v>317867.92773572699</v>
      </c>
      <c r="I49">
        <v>314223.268723691</v>
      </c>
      <c r="J49">
        <v>310449.53877930401</v>
      </c>
      <c r="K49">
        <v>301235.00494937901</v>
      </c>
      <c r="L49">
        <v>322604.28959019098</v>
      </c>
      <c r="M49">
        <v>360135.84042572201</v>
      </c>
      <c r="N49">
        <v>394695.82860801101</v>
      </c>
      <c r="O49">
        <v>429539.54263798101</v>
      </c>
      <c r="P49">
        <v>482319.12310331402</v>
      </c>
      <c r="Q49">
        <v>519256.63520002703</v>
      </c>
      <c r="R49">
        <v>531714.42207562202</v>
      </c>
      <c r="S49">
        <v>535712.50893174601</v>
      </c>
      <c r="T49">
        <v>523543.48276586499</v>
      </c>
      <c r="U49">
        <v>527552.28139254497</v>
      </c>
      <c r="V49">
        <v>503861.29003362602</v>
      </c>
      <c r="W49">
        <v>499086.25758966501</v>
      </c>
      <c r="X49">
        <v>505781.324802007</v>
      </c>
      <c r="Y49">
        <v>514380.18203773402</v>
      </c>
      <c r="Z49">
        <v>513888.90510865999</v>
      </c>
      <c r="AA49">
        <v>499389.28217684402</v>
      </c>
      <c r="AB49">
        <v>477321.970206937</v>
      </c>
      <c r="AC49">
        <v>448278.08601780899</v>
      </c>
      <c r="AD49">
        <v>437643.87946797401</v>
      </c>
      <c r="AE49">
        <v>412846.24448957498</v>
      </c>
    </row>
    <row r="50" spans="1:31" x14ac:dyDescent="0.3">
      <c r="A50" t="s">
        <v>101</v>
      </c>
      <c r="B50" t="s">
        <v>296</v>
      </c>
      <c r="C50" t="s">
        <v>200</v>
      </c>
      <c r="D50" t="s">
        <v>297</v>
      </c>
      <c r="E50" t="s">
        <v>201</v>
      </c>
      <c r="F50">
        <v>567708.296637038</v>
      </c>
      <c r="G50">
        <v>697076.82759533997</v>
      </c>
      <c r="H50">
        <v>754732.95158707502</v>
      </c>
      <c r="I50">
        <v>786156.06698749296</v>
      </c>
      <c r="J50">
        <v>838642.21335207997</v>
      </c>
      <c r="K50">
        <v>869058.41350542696</v>
      </c>
      <c r="L50">
        <v>894558.24953860196</v>
      </c>
      <c r="M50">
        <v>977591.485182242</v>
      </c>
      <c r="N50">
        <v>1006194.3348439001</v>
      </c>
      <c r="O50">
        <v>1090889.3065619499</v>
      </c>
      <c r="P50">
        <v>1150063.8028283601</v>
      </c>
      <c r="Q50">
        <v>1113985.11753936</v>
      </c>
      <c r="R50">
        <v>1037120.43896545</v>
      </c>
      <c r="S50">
        <v>952851.52729512798</v>
      </c>
      <c r="T50">
        <v>869613.50188659597</v>
      </c>
      <c r="U50">
        <v>865824.94789378601</v>
      </c>
      <c r="V50">
        <v>848036.99798771797</v>
      </c>
      <c r="W50">
        <v>899893.23643105</v>
      </c>
      <c r="X50">
        <v>955223.61054100096</v>
      </c>
      <c r="Y50">
        <v>1029592.6251570201</v>
      </c>
      <c r="Z50">
        <v>1043050.7135718</v>
      </c>
      <c r="AA50">
        <v>1029679.28011337</v>
      </c>
      <c r="AB50">
        <v>1046703.2884713101</v>
      </c>
      <c r="AC50">
        <v>1001841.1600694699</v>
      </c>
      <c r="AD50">
        <v>978756.37224103999</v>
      </c>
      <c r="AE50">
        <v>934534.80614839296</v>
      </c>
    </row>
    <row r="51" spans="1:31" x14ac:dyDescent="0.3">
      <c r="A51" t="s">
        <v>101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101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101</v>
      </c>
      <c r="B53" t="s">
        <v>302</v>
      </c>
      <c r="C53" t="s">
        <v>200</v>
      </c>
      <c r="D53" t="s">
        <v>303</v>
      </c>
      <c r="E53" t="s">
        <v>201</v>
      </c>
      <c r="F53">
        <v>1003464.55531563</v>
      </c>
      <c r="G53">
        <v>1047112.1244890901</v>
      </c>
      <c r="H53">
        <v>1109127.4596689299</v>
      </c>
      <c r="I53">
        <v>1089916.03258702</v>
      </c>
      <c r="J53">
        <v>1095231.68190782</v>
      </c>
      <c r="K53">
        <v>1155519.02172533</v>
      </c>
      <c r="L53">
        <v>1329237.1790664101</v>
      </c>
      <c r="M53">
        <v>1360114.38754237</v>
      </c>
      <c r="N53">
        <v>1407970.72317904</v>
      </c>
      <c r="O53">
        <v>1450594.33838791</v>
      </c>
      <c r="P53">
        <v>1428969.14865348</v>
      </c>
      <c r="Q53">
        <v>1430077.8731052601</v>
      </c>
      <c r="R53">
        <v>1313477.3997957699</v>
      </c>
      <c r="S53">
        <v>1313294.1024894901</v>
      </c>
      <c r="T53">
        <v>1227569.28163549</v>
      </c>
      <c r="U53">
        <v>1132055.3280243101</v>
      </c>
      <c r="V53">
        <v>1022459.70071616</v>
      </c>
      <c r="W53">
        <v>939172.74830707605</v>
      </c>
      <c r="X53">
        <v>922977.277550578</v>
      </c>
      <c r="Y53">
        <v>903764.31012608798</v>
      </c>
      <c r="Z53">
        <v>919844.04078074801</v>
      </c>
      <c r="AA53">
        <v>890793.46961925505</v>
      </c>
      <c r="AB53">
        <v>878991.85681859404</v>
      </c>
      <c r="AC53">
        <v>908440.489590785</v>
      </c>
      <c r="AD53">
        <v>891992.66584890499</v>
      </c>
      <c r="AE53">
        <v>793095.77388787002</v>
      </c>
    </row>
    <row r="54" spans="1:31" x14ac:dyDescent="0.3">
      <c r="A54" t="s">
        <v>101</v>
      </c>
      <c r="B54" t="s">
        <v>304</v>
      </c>
      <c r="C54" t="s">
        <v>200</v>
      </c>
      <c r="D54" t="s">
        <v>305</v>
      </c>
      <c r="E54" t="s">
        <v>201</v>
      </c>
      <c r="F54">
        <v>1469480.4514335899</v>
      </c>
      <c r="G54">
        <v>1573458.7487792601</v>
      </c>
      <c r="H54">
        <v>1693137.2123640999</v>
      </c>
      <c r="I54">
        <v>1674282.1119247801</v>
      </c>
      <c r="J54">
        <v>1735012.3335440799</v>
      </c>
      <c r="K54">
        <v>1872010.2726811899</v>
      </c>
      <c r="L54">
        <v>2132429.51482942</v>
      </c>
      <c r="M54">
        <v>2173649.9878788702</v>
      </c>
      <c r="N54">
        <v>2275337.4837007602</v>
      </c>
      <c r="O54">
        <v>2459909.76756076</v>
      </c>
      <c r="P54">
        <v>2537130.4950363799</v>
      </c>
      <c r="Q54">
        <v>2558238.6131422701</v>
      </c>
      <c r="R54">
        <v>2392878.4812093698</v>
      </c>
      <c r="S54">
        <v>2389493.7178961402</v>
      </c>
      <c r="T54">
        <v>2205410.0010571498</v>
      </c>
      <c r="U54">
        <v>2023414.6240540999</v>
      </c>
      <c r="V54">
        <v>1800545.07950857</v>
      </c>
      <c r="W54">
        <v>1628349.88434392</v>
      </c>
      <c r="X54">
        <v>1596491.0673466199</v>
      </c>
      <c r="Y54">
        <v>1539261.1387466199</v>
      </c>
      <c r="Z54">
        <v>1541312.2155249999</v>
      </c>
      <c r="AA54">
        <v>1482381.62486671</v>
      </c>
      <c r="AB54">
        <v>1472330.7246323</v>
      </c>
      <c r="AC54">
        <v>1506664.2208088899</v>
      </c>
      <c r="AD54">
        <v>1476203.5809087099</v>
      </c>
      <c r="AE54">
        <v>1390499.51457029</v>
      </c>
    </row>
    <row r="55" spans="1:31" x14ac:dyDescent="0.3">
      <c r="A55" t="s">
        <v>101</v>
      </c>
      <c r="B55" t="s">
        <v>306</v>
      </c>
      <c r="C55" t="s">
        <v>200</v>
      </c>
      <c r="D55" t="s">
        <v>307</v>
      </c>
      <c r="E55" t="s">
        <v>201</v>
      </c>
      <c r="F55">
        <v>466015.89611796202</v>
      </c>
      <c r="G55">
        <v>526346.62429017399</v>
      </c>
      <c r="H55">
        <v>584009.75269516499</v>
      </c>
      <c r="I55">
        <v>584366.07933776197</v>
      </c>
      <c r="J55">
        <v>639780.65163625404</v>
      </c>
      <c r="K55">
        <v>716491.25095585396</v>
      </c>
      <c r="L55">
        <v>803192.33576300298</v>
      </c>
      <c r="M55">
        <v>813535.60033649602</v>
      </c>
      <c r="N55">
        <v>867366.76052171795</v>
      </c>
      <c r="O55">
        <v>1009315.42917285</v>
      </c>
      <c r="P55">
        <v>1108161.3463828999</v>
      </c>
      <c r="Q55">
        <v>1128160.7400370101</v>
      </c>
      <c r="R55">
        <v>1079401.0814135899</v>
      </c>
      <c r="S55">
        <v>1076199.6154066499</v>
      </c>
      <c r="T55">
        <v>977840.71942166402</v>
      </c>
      <c r="U55">
        <v>891359.29602978704</v>
      </c>
      <c r="V55">
        <v>778085.37879241502</v>
      </c>
      <c r="W55">
        <v>689177.13603684003</v>
      </c>
      <c r="X55">
        <v>673513.78979603702</v>
      </c>
      <c r="Y55">
        <v>635496.82862053299</v>
      </c>
      <c r="Z55">
        <v>621468.17474424897</v>
      </c>
      <c r="AA55">
        <v>591588.155247455</v>
      </c>
      <c r="AB55">
        <v>593338.86781370302</v>
      </c>
      <c r="AC55">
        <v>598223.73121810798</v>
      </c>
      <c r="AD55">
        <v>584210.91505980596</v>
      </c>
      <c r="AE55">
        <v>597403.74068242405</v>
      </c>
    </row>
    <row r="56" spans="1:31" x14ac:dyDescent="0.3">
      <c r="A56" t="s">
        <v>101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101</v>
      </c>
      <c r="B57" t="s">
        <v>310</v>
      </c>
      <c r="C57" t="s">
        <v>200</v>
      </c>
      <c r="D57" t="s">
        <v>311</v>
      </c>
      <c r="E57" t="s">
        <v>201</v>
      </c>
      <c r="F57">
        <v>31251400.3548471</v>
      </c>
      <c r="G57">
        <v>32243495.744747899</v>
      </c>
      <c r="H57">
        <v>32855809.720848601</v>
      </c>
      <c r="I57">
        <v>31752956.776153602</v>
      </c>
      <c r="J57">
        <v>30688355.697413001</v>
      </c>
      <c r="K57">
        <v>30052801.603840601</v>
      </c>
      <c r="L57">
        <v>30096905.826591302</v>
      </c>
      <c r="M57">
        <v>30175568.207302898</v>
      </c>
      <c r="N57">
        <v>30413052.425686002</v>
      </c>
      <c r="O57">
        <v>30852032.330743499</v>
      </c>
      <c r="P57">
        <v>31946496.920892</v>
      </c>
      <c r="Q57">
        <v>32802121.444106098</v>
      </c>
      <c r="R57">
        <v>33252770.1077592</v>
      </c>
      <c r="S57">
        <v>33393347.768348899</v>
      </c>
      <c r="T57">
        <v>32369760.298141301</v>
      </c>
      <c r="U57">
        <v>31919944.538590401</v>
      </c>
      <c r="V57">
        <v>30814450.616010901</v>
      </c>
      <c r="W57">
        <v>31513006.479058601</v>
      </c>
      <c r="X57">
        <v>32676613.210506</v>
      </c>
      <c r="Y57">
        <v>34003364.704097502</v>
      </c>
      <c r="Z57">
        <v>35279348.528551497</v>
      </c>
      <c r="AA57">
        <v>35284121.9060468</v>
      </c>
      <c r="AB57">
        <v>36020487.995443597</v>
      </c>
      <c r="AC57">
        <v>36608057.091940098</v>
      </c>
      <c r="AD57">
        <v>37295729.541679502</v>
      </c>
      <c r="AE57">
        <v>36765578.733620003</v>
      </c>
    </row>
    <row r="58" spans="1:31" x14ac:dyDescent="0.3">
      <c r="A58" t="s">
        <v>101</v>
      </c>
      <c r="B58" t="s">
        <v>312</v>
      </c>
      <c r="C58" t="s">
        <v>200</v>
      </c>
      <c r="D58" t="s">
        <v>313</v>
      </c>
      <c r="E58" t="s">
        <v>201</v>
      </c>
      <c r="F58">
        <v>31251400.3548471</v>
      </c>
      <c r="G58">
        <v>32243495.744747899</v>
      </c>
      <c r="H58">
        <v>32855809.720848601</v>
      </c>
      <c r="I58">
        <v>31752956.776153602</v>
      </c>
      <c r="J58">
        <v>30688355.697413001</v>
      </c>
      <c r="K58">
        <v>30052801.603840601</v>
      </c>
      <c r="L58">
        <v>30096905.826591302</v>
      </c>
      <c r="M58">
        <v>30175568.207302898</v>
      </c>
      <c r="N58">
        <v>30413052.425686002</v>
      </c>
      <c r="O58">
        <v>30852032.330743499</v>
      </c>
      <c r="P58">
        <v>31946496.920892</v>
      </c>
      <c r="Q58">
        <v>32802121.444106098</v>
      </c>
      <c r="R58">
        <v>33252770.1077592</v>
      </c>
      <c r="S58">
        <v>33393347.768348899</v>
      </c>
      <c r="T58">
        <v>32369760.298141301</v>
      </c>
      <c r="U58">
        <v>31919944.538590401</v>
      </c>
      <c r="V58">
        <v>30814450.616010901</v>
      </c>
      <c r="W58">
        <v>31513006.479058601</v>
      </c>
      <c r="X58">
        <v>32676613.210506</v>
      </c>
      <c r="Y58">
        <v>34003364.704097502</v>
      </c>
      <c r="Z58">
        <v>35279348.528551497</v>
      </c>
      <c r="AA58">
        <v>35284121.9060468</v>
      </c>
      <c r="AB58">
        <v>36020487.995443597</v>
      </c>
      <c r="AC58">
        <v>36608057.091940098</v>
      </c>
      <c r="AD58">
        <v>37295729.541679502</v>
      </c>
      <c r="AE58">
        <v>36765578.733620003</v>
      </c>
    </row>
    <row r="59" spans="1:31" x14ac:dyDescent="0.3">
      <c r="A59" t="s">
        <v>101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103</v>
      </c>
      <c r="B2" t="s">
        <v>197</v>
      </c>
      <c r="C2" t="s">
        <v>200</v>
      </c>
      <c r="D2" t="s">
        <v>198</v>
      </c>
      <c r="E2" t="s">
        <v>201</v>
      </c>
      <c r="F2">
        <v>17221763.051515602</v>
      </c>
      <c r="G2">
        <v>16363978.080667</v>
      </c>
      <c r="H2">
        <v>15659977.1946442</v>
      </c>
      <c r="I2">
        <v>14799894.718396099</v>
      </c>
      <c r="J2">
        <v>13952478.6921416</v>
      </c>
      <c r="K2">
        <v>13244019.006922601</v>
      </c>
      <c r="L2">
        <v>12449983.047733501</v>
      </c>
      <c r="M2">
        <v>11522395.642371399</v>
      </c>
      <c r="N2">
        <v>10654813.571115499</v>
      </c>
      <c r="O2">
        <v>9904758.4340486806</v>
      </c>
      <c r="P2">
        <v>9367488.3454466909</v>
      </c>
      <c r="Q2">
        <v>8812416.24684746</v>
      </c>
      <c r="R2">
        <v>8254656.4059650702</v>
      </c>
      <c r="S2">
        <v>7822138.11258478</v>
      </c>
      <c r="T2">
        <v>7343467.5928727202</v>
      </c>
      <c r="U2">
        <v>6926620.5387200201</v>
      </c>
      <c r="V2">
        <v>6514051.5625185696</v>
      </c>
      <c r="W2">
        <v>6362054.3639746504</v>
      </c>
      <c r="X2">
        <v>6291387.8365191799</v>
      </c>
      <c r="Y2">
        <v>6239412.3954714704</v>
      </c>
      <c r="Z2">
        <v>6129500.6759034703</v>
      </c>
      <c r="AA2">
        <v>5956518.4987975899</v>
      </c>
      <c r="AB2">
        <v>5961721.2229897203</v>
      </c>
      <c r="AC2">
        <v>5907768.8167677196</v>
      </c>
      <c r="AD2">
        <v>5874280.69875897</v>
      </c>
      <c r="AE2">
        <v>5806411.7659583101</v>
      </c>
    </row>
    <row r="3" spans="1:32" x14ac:dyDescent="0.3">
      <c r="A3" t="s">
        <v>103</v>
      </c>
      <c r="B3" t="s">
        <v>202</v>
      </c>
      <c r="C3" t="s">
        <v>200</v>
      </c>
      <c r="D3" t="s">
        <v>203</v>
      </c>
      <c r="E3" t="s">
        <v>201</v>
      </c>
      <c r="F3">
        <v>954382.562802998</v>
      </c>
      <c r="G3">
        <v>907501.26002628903</v>
      </c>
      <c r="H3">
        <v>865285.66197628703</v>
      </c>
      <c r="I3">
        <v>818484.766850863</v>
      </c>
      <c r="J3">
        <v>749007.88578907098</v>
      </c>
      <c r="K3">
        <v>722588.10119012895</v>
      </c>
      <c r="L3">
        <v>675014.44575670501</v>
      </c>
      <c r="M3">
        <v>640215.79518840497</v>
      </c>
      <c r="N3">
        <v>574452.62934058695</v>
      </c>
      <c r="O3">
        <v>509388.57737719198</v>
      </c>
      <c r="P3">
        <v>452238.65070762398</v>
      </c>
      <c r="Q3">
        <v>414736.69298288203</v>
      </c>
      <c r="R3">
        <v>404638.18035960599</v>
      </c>
      <c r="S3">
        <v>417123.01154700201</v>
      </c>
      <c r="T3">
        <v>406254.23787596799</v>
      </c>
      <c r="U3">
        <v>382581.84923858201</v>
      </c>
      <c r="V3">
        <v>365211.93532947497</v>
      </c>
      <c r="W3">
        <v>369683.41971759999</v>
      </c>
      <c r="X3">
        <v>397112.21955169801</v>
      </c>
      <c r="Y3">
        <v>433953.04500919301</v>
      </c>
      <c r="Z3">
        <v>447954.719143608</v>
      </c>
      <c r="AA3">
        <v>435200.71722267399</v>
      </c>
      <c r="AB3">
        <v>457075.98853572499</v>
      </c>
      <c r="AC3">
        <v>434575.08298396203</v>
      </c>
      <c r="AD3">
        <v>409513.42062516703</v>
      </c>
      <c r="AE3">
        <v>376052.99221236201</v>
      </c>
    </row>
    <row r="4" spans="1:32" x14ac:dyDescent="0.3">
      <c r="A4" t="s">
        <v>103</v>
      </c>
      <c r="B4" t="s">
        <v>204</v>
      </c>
      <c r="C4" t="s">
        <v>200</v>
      </c>
      <c r="D4" t="s">
        <v>205</v>
      </c>
      <c r="E4" t="s">
        <v>201</v>
      </c>
      <c r="F4">
        <v>79413215.529263094</v>
      </c>
      <c r="G4">
        <v>79626461.729084402</v>
      </c>
      <c r="H4">
        <v>81037260.139937207</v>
      </c>
      <c r="I4">
        <v>82059291.7677816</v>
      </c>
      <c r="J4">
        <v>79831304.759950295</v>
      </c>
      <c r="K4">
        <v>78712724.704133406</v>
      </c>
      <c r="L4">
        <v>77962545.719525695</v>
      </c>
      <c r="M4">
        <v>74496190.061091095</v>
      </c>
      <c r="N4">
        <v>71877095.545494601</v>
      </c>
      <c r="O4">
        <v>70878830.247862205</v>
      </c>
      <c r="P4">
        <v>72731411.794883296</v>
      </c>
      <c r="Q4">
        <v>75163428.532890603</v>
      </c>
      <c r="R4">
        <v>78171936.3770096</v>
      </c>
      <c r="S4">
        <v>80497306.984016106</v>
      </c>
      <c r="T4">
        <v>76943591.389264002</v>
      </c>
      <c r="U4">
        <v>72465687.730622798</v>
      </c>
      <c r="V4">
        <v>69884213.203047395</v>
      </c>
      <c r="W4">
        <v>69438817.996705994</v>
      </c>
      <c r="X4">
        <v>68491602.313547805</v>
      </c>
      <c r="Y4">
        <v>69057676.744135603</v>
      </c>
      <c r="Z4">
        <v>71057289.205242395</v>
      </c>
      <c r="AA4">
        <v>71635742.191570297</v>
      </c>
      <c r="AB4">
        <v>73401135.300996602</v>
      </c>
      <c r="AC4">
        <v>76051319.3782693</v>
      </c>
      <c r="AD4">
        <v>77824720.267890707</v>
      </c>
      <c r="AE4">
        <v>77512801.958337903</v>
      </c>
    </row>
    <row r="5" spans="1:32" x14ac:dyDescent="0.3">
      <c r="A5" t="s">
        <v>103</v>
      </c>
      <c r="B5" t="s">
        <v>206</v>
      </c>
      <c r="C5" t="s">
        <v>200</v>
      </c>
      <c r="D5" t="s">
        <v>207</v>
      </c>
      <c r="E5" t="s">
        <v>201</v>
      </c>
      <c r="F5">
        <v>6154185.1374992402</v>
      </c>
      <c r="G5">
        <v>6129664.1641662801</v>
      </c>
      <c r="H5">
        <v>6141384.0178668899</v>
      </c>
      <c r="I5">
        <v>6123802.7628057003</v>
      </c>
      <c r="J5">
        <v>5952221.6205818998</v>
      </c>
      <c r="K5">
        <v>5771690.0359974597</v>
      </c>
      <c r="L5">
        <v>5700479.88418118</v>
      </c>
      <c r="M5">
        <v>5590194.3218520004</v>
      </c>
      <c r="N5">
        <v>5384664.0864707101</v>
      </c>
      <c r="O5">
        <v>5270482.7689319598</v>
      </c>
      <c r="P5">
        <v>5394987.3957070597</v>
      </c>
      <c r="Q5">
        <v>5482760.1658924902</v>
      </c>
      <c r="R5">
        <v>5595517.4317065002</v>
      </c>
      <c r="S5">
        <v>5556738.5602064198</v>
      </c>
      <c r="T5">
        <v>5376250.8284123903</v>
      </c>
      <c r="U5">
        <v>5181339.6641009999</v>
      </c>
      <c r="V5">
        <v>5152586.0772812702</v>
      </c>
      <c r="W5">
        <v>5221924.3441631701</v>
      </c>
      <c r="X5">
        <v>5172283.0037080804</v>
      </c>
      <c r="Y5">
        <v>5232198.2454272201</v>
      </c>
      <c r="Z5">
        <v>5305344.0026534703</v>
      </c>
      <c r="AA5">
        <v>5356124.9542848198</v>
      </c>
      <c r="AB5">
        <v>5561528.6116781104</v>
      </c>
      <c r="AC5">
        <v>5737563.7296596402</v>
      </c>
      <c r="AD5">
        <v>5870943.1643753303</v>
      </c>
      <c r="AE5">
        <v>5783237.0310416603</v>
      </c>
    </row>
    <row r="6" spans="1:32" x14ac:dyDescent="0.3">
      <c r="A6" t="s">
        <v>103</v>
      </c>
      <c r="B6" t="s">
        <v>208</v>
      </c>
      <c r="C6" t="s">
        <v>200</v>
      </c>
      <c r="D6" t="s">
        <v>209</v>
      </c>
      <c r="E6" t="s">
        <v>201</v>
      </c>
      <c r="F6">
        <v>3925837.0398520599</v>
      </c>
      <c r="G6">
        <v>3662611.61044558</v>
      </c>
      <c r="H6">
        <v>3498526.8882639701</v>
      </c>
      <c r="I6">
        <v>3324695.4260412799</v>
      </c>
      <c r="J6">
        <v>3018907.8596892701</v>
      </c>
      <c r="K6">
        <v>2740850.9742483301</v>
      </c>
      <c r="L6">
        <v>2501377.6857792302</v>
      </c>
      <c r="M6">
        <v>2260361.30292523</v>
      </c>
      <c r="N6">
        <v>2021952.16491548</v>
      </c>
      <c r="O6">
        <v>1846900.6348719599</v>
      </c>
      <c r="P6">
        <v>1779328.88691864</v>
      </c>
      <c r="Q6">
        <v>1685406.32235315</v>
      </c>
      <c r="R6">
        <v>1618754.8492252</v>
      </c>
      <c r="S6">
        <v>1546488.47858188</v>
      </c>
      <c r="T6">
        <v>1393374.55264939</v>
      </c>
      <c r="U6">
        <v>1252728.6645547</v>
      </c>
      <c r="V6">
        <v>1163630.62576064</v>
      </c>
      <c r="W6">
        <v>1081250.8620518099</v>
      </c>
      <c r="X6">
        <v>1034388.46338447</v>
      </c>
      <c r="Y6">
        <v>1007466.70092647</v>
      </c>
      <c r="Z6">
        <v>1025010.34787679</v>
      </c>
      <c r="AA6">
        <v>1009021.41197519</v>
      </c>
      <c r="AB6">
        <v>1002313.21757806</v>
      </c>
      <c r="AC6">
        <v>980312.785476138</v>
      </c>
      <c r="AD6">
        <v>975130.416030625</v>
      </c>
      <c r="AE6">
        <v>923205.48717890901</v>
      </c>
    </row>
    <row r="7" spans="1:32" x14ac:dyDescent="0.3">
      <c r="A7" t="s">
        <v>103</v>
      </c>
      <c r="B7" t="s">
        <v>210</v>
      </c>
      <c r="C7" t="s">
        <v>200</v>
      </c>
      <c r="D7" t="s">
        <v>211</v>
      </c>
      <c r="E7" t="s">
        <v>201</v>
      </c>
      <c r="F7">
        <v>5324252.27210241</v>
      </c>
      <c r="G7">
        <v>5300698.8508858299</v>
      </c>
      <c r="H7">
        <v>5432064.5574693196</v>
      </c>
      <c r="I7">
        <v>5436369.42213789</v>
      </c>
      <c r="J7">
        <v>5171783.5034759399</v>
      </c>
      <c r="K7">
        <v>4954445.8804135304</v>
      </c>
      <c r="L7">
        <v>4734364.2109645698</v>
      </c>
      <c r="M7">
        <v>4431065.5952861197</v>
      </c>
      <c r="N7">
        <v>4141520.4246552</v>
      </c>
      <c r="O7">
        <v>3890617.0705157402</v>
      </c>
      <c r="P7">
        <v>3854424.6044090302</v>
      </c>
      <c r="Q7">
        <v>3813329.6275104801</v>
      </c>
      <c r="R7">
        <v>3834172.7511910298</v>
      </c>
      <c r="S7">
        <v>3739149.6200780198</v>
      </c>
      <c r="T7">
        <v>3471691.9295945899</v>
      </c>
      <c r="U7">
        <v>3207601.2967684101</v>
      </c>
      <c r="V7">
        <v>2997800.9282989502</v>
      </c>
      <c r="W7">
        <v>2857256.6433437602</v>
      </c>
      <c r="X7">
        <v>2791014.4373739199</v>
      </c>
      <c r="Y7">
        <v>2792191.7121626702</v>
      </c>
      <c r="Z7">
        <v>2793291.2072050902</v>
      </c>
      <c r="AA7">
        <v>2738616.02820032</v>
      </c>
      <c r="AB7">
        <v>2678597.9227589699</v>
      </c>
      <c r="AC7">
        <v>2637369.4070194098</v>
      </c>
      <c r="AD7">
        <v>2593524.5657845</v>
      </c>
      <c r="AE7">
        <v>2537895.26312374</v>
      </c>
    </row>
    <row r="8" spans="1:32" x14ac:dyDescent="0.3">
      <c r="A8" t="s">
        <v>103</v>
      </c>
      <c r="B8" t="s">
        <v>212</v>
      </c>
      <c r="C8" t="s">
        <v>200</v>
      </c>
      <c r="D8" t="s">
        <v>213</v>
      </c>
      <c r="E8" t="s">
        <v>201</v>
      </c>
      <c r="F8">
        <v>1611973.0259082399</v>
      </c>
      <c r="G8">
        <v>1572619.0299540199</v>
      </c>
      <c r="H8">
        <v>1448667.1022510501</v>
      </c>
      <c r="I8">
        <v>1338651.7753089799</v>
      </c>
      <c r="J8">
        <v>1233903.03018659</v>
      </c>
      <c r="K8">
        <v>1104781.14082409</v>
      </c>
      <c r="L8">
        <v>996159.84256620798</v>
      </c>
      <c r="M8">
        <v>955270.54083390103</v>
      </c>
      <c r="N8">
        <v>927071.34418994002</v>
      </c>
      <c r="O8">
        <v>937107.31401354005</v>
      </c>
      <c r="P8">
        <v>961070.88407881896</v>
      </c>
      <c r="Q8">
        <v>1074119.0316278599</v>
      </c>
      <c r="R8">
        <v>1149946.8710332001</v>
      </c>
      <c r="S8">
        <v>1261168.69851795</v>
      </c>
      <c r="T8">
        <v>1287504.4726589399</v>
      </c>
      <c r="U8">
        <v>1229462.7641663</v>
      </c>
      <c r="V8">
        <v>1104176.8020262499</v>
      </c>
      <c r="W8">
        <v>1066841.19245879</v>
      </c>
      <c r="X8">
        <v>1053215.0319767599</v>
      </c>
      <c r="Y8">
        <v>1059644.3743185999</v>
      </c>
      <c r="Z8">
        <v>1102047.4526088</v>
      </c>
      <c r="AA8">
        <v>1074573.0809810699</v>
      </c>
      <c r="AB8">
        <v>1094190.4816533199</v>
      </c>
      <c r="AC8">
        <v>1087758.4848592801</v>
      </c>
      <c r="AD8">
        <v>1062244.13016323</v>
      </c>
      <c r="AE8">
        <v>1076838.54400659</v>
      </c>
    </row>
    <row r="9" spans="1:32" x14ac:dyDescent="0.3">
      <c r="A9" t="s">
        <v>103</v>
      </c>
      <c r="B9" t="s">
        <v>214</v>
      </c>
      <c r="C9" t="s">
        <v>200</v>
      </c>
      <c r="D9" t="s">
        <v>215</v>
      </c>
      <c r="E9" t="s">
        <v>201</v>
      </c>
      <c r="F9">
        <v>5121706.0218595602</v>
      </c>
      <c r="G9">
        <v>4937298.3449279899</v>
      </c>
      <c r="H9">
        <v>4894440.5705689499</v>
      </c>
      <c r="I9">
        <v>4920841.34864714</v>
      </c>
      <c r="J9">
        <v>4733685.2887656903</v>
      </c>
      <c r="K9">
        <v>4591910.8315337999</v>
      </c>
      <c r="L9">
        <v>4533787.9442569204</v>
      </c>
      <c r="M9">
        <v>4405693.0763546703</v>
      </c>
      <c r="N9">
        <v>4276949.0920783998</v>
      </c>
      <c r="O9">
        <v>4085928.0012192498</v>
      </c>
      <c r="P9">
        <v>4196622.648968</v>
      </c>
      <c r="Q9">
        <v>4290275.5786687601</v>
      </c>
      <c r="R9">
        <v>4438776.2646205397</v>
      </c>
      <c r="S9">
        <v>4719209.5090047996</v>
      </c>
      <c r="T9">
        <v>4662006.9731428605</v>
      </c>
      <c r="U9">
        <v>4537625.0227675596</v>
      </c>
      <c r="V9">
        <v>4477337.7029276304</v>
      </c>
      <c r="W9">
        <v>4397795.5484386999</v>
      </c>
      <c r="X9">
        <v>4276727.3353909096</v>
      </c>
      <c r="Y9">
        <v>4220434.9920042101</v>
      </c>
      <c r="Z9">
        <v>4227611.0106873699</v>
      </c>
      <c r="AA9">
        <v>4154673.3678742698</v>
      </c>
      <c r="AB9">
        <v>4201773.0735500297</v>
      </c>
      <c r="AC9">
        <v>4479212.22529162</v>
      </c>
      <c r="AD9">
        <v>4853210.9070375403</v>
      </c>
      <c r="AE9">
        <v>4987968.1535466304</v>
      </c>
    </row>
    <row r="10" spans="1:32" x14ac:dyDescent="0.3">
      <c r="A10" t="s">
        <v>103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103</v>
      </c>
      <c r="B11" t="s">
        <v>218</v>
      </c>
      <c r="C11" t="s">
        <v>200</v>
      </c>
      <c r="D11" t="s">
        <v>219</v>
      </c>
      <c r="E11" t="s">
        <v>201</v>
      </c>
      <c r="F11">
        <v>1285876.85478028</v>
      </c>
      <c r="G11">
        <v>1314113.76481548</v>
      </c>
      <c r="H11">
        <v>1390130.39006149</v>
      </c>
      <c r="I11">
        <v>1432969.53572536</v>
      </c>
      <c r="J11">
        <v>1422493.19432873</v>
      </c>
      <c r="K11">
        <v>1464232.78897111</v>
      </c>
      <c r="L11">
        <v>1515751.6538371299</v>
      </c>
      <c r="M11">
        <v>1553937.39135008</v>
      </c>
      <c r="N11">
        <v>1567038.4231770199</v>
      </c>
      <c r="O11">
        <v>1551094.6450575099</v>
      </c>
      <c r="P11">
        <v>1580996.10083269</v>
      </c>
      <c r="Q11">
        <v>1659270.56196567</v>
      </c>
      <c r="R11">
        <v>1696201.6240210701</v>
      </c>
      <c r="S11">
        <v>1691842.7690809499</v>
      </c>
      <c r="T11">
        <v>1701413.14312601</v>
      </c>
      <c r="U11">
        <v>1630796.52746891</v>
      </c>
      <c r="V11">
        <v>1639876.73447096</v>
      </c>
      <c r="W11">
        <v>1882460.26139646</v>
      </c>
      <c r="X11">
        <v>2121805.3326711399</v>
      </c>
      <c r="Y11">
        <v>2331078.5269158599</v>
      </c>
      <c r="Z11">
        <v>2476162.3408640702</v>
      </c>
      <c r="AA11">
        <v>2795470.56281236</v>
      </c>
      <c r="AB11">
        <v>3052862.3995036301</v>
      </c>
      <c r="AC11">
        <v>3244197.8629835802</v>
      </c>
      <c r="AD11">
        <v>3357404.0060510901</v>
      </c>
      <c r="AE11">
        <v>3467094.4784282199</v>
      </c>
    </row>
    <row r="12" spans="1:32" x14ac:dyDescent="0.3">
      <c r="A12" t="s">
        <v>103</v>
      </c>
      <c r="B12" t="s">
        <v>220</v>
      </c>
      <c r="C12" t="s">
        <v>200</v>
      </c>
      <c r="D12" t="s">
        <v>221</v>
      </c>
      <c r="E12" t="s">
        <v>201</v>
      </c>
      <c r="F12">
        <v>6904979.7557834601</v>
      </c>
      <c r="G12">
        <v>6951118.2858676296</v>
      </c>
      <c r="H12">
        <v>7070333.0650507603</v>
      </c>
      <c r="I12">
        <v>7093732.2186497003</v>
      </c>
      <c r="J12">
        <v>6796934.1995790703</v>
      </c>
      <c r="K12">
        <v>6678858.4918453703</v>
      </c>
      <c r="L12">
        <v>6572204.8800501898</v>
      </c>
      <c r="M12">
        <v>6181077.8540877299</v>
      </c>
      <c r="N12">
        <v>6021696.3489428302</v>
      </c>
      <c r="O12">
        <v>5931287.5591632202</v>
      </c>
      <c r="P12">
        <v>6001725.1352200704</v>
      </c>
      <c r="Q12">
        <v>6253111.9085569698</v>
      </c>
      <c r="R12">
        <v>6431585.84231045</v>
      </c>
      <c r="S12">
        <v>6482619.5222410699</v>
      </c>
      <c r="T12">
        <v>6227939.7921131998</v>
      </c>
      <c r="U12">
        <v>5957855.3947843704</v>
      </c>
      <c r="V12">
        <v>5783529.2714969004</v>
      </c>
      <c r="W12">
        <v>5818735.2945725499</v>
      </c>
      <c r="X12">
        <v>5874176.1755864704</v>
      </c>
      <c r="Y12">
        <v>5980019.1079593496</v>
      </c>
      <c r="Z12">
        <v>6133058.8990257299</v>
      </c>
      <c r="AA12">
        <v>6086634.5049816202</v>
      </c>
      <c r="AB12">
        <v>6157190.6395997796</v>
      </c>
      <c r="AC12">
        <v>6325646.8946365304</v>
      </c>
      <c r="AD12">
        <v>6458134.0271180496</v>
      </c>
      <c r="AE12">
        <v>6469498.8203802099</v>
      </c>
    </row>
    <row r="13" spans="1:32" x14ac:dyDescent="0.3">
      <c r="A13" t="s">
        <v>103</v>
      </c>
      <c r="B13" t="s">
        <v>222</v>
      </c>
      <c r="C13" t="s">
        <v>200</v>
      </c>
      <c r="D13" t="s">
        <v>223</v>
      </c>
      <c r="E13" t="s">
        <v>201</v>
      </c>
      <c r="F13">
        <v>11110659.3807492</v>
      </c>
      <c r="G13">
        <v>10948747.098347001</v>
      </c>
      <c r="H13">
        <v>10804446.419047</v>
      </c>
      <c r="I13">
        <v>10496479.6210657</v>
      </c>
      <c r="J13">
        <v>9995106.4559377898</v>
      </c>
      <c r="K13">
        <v>9671686.8053820096</v>
      </c>
      <c r="L13">
        <v>9429064.5460518599</v>
      </c>
      <c r="M13">
        <v>8818909.4655564409</v>
      </c>
      <c r="N13">
        <v>8138176.8544740304</v>
      </c>
      <c r="O13">
        <v>7724933.7729487401</v>
      </c>
      <c r="P13">
        <v>7675649.2257405799</v>
      </c>
      <c r="Q13">
        <v>7917383.0721880198</v>
      </c>
      <c r="R13">
        <v>8331273.1607999001</v>
      </c>
      <c r="S13">
        <v>8744221.6416273098</v>
      </c>
      <c r="T13">
        <v>8545710.7260666694</v>
      </c>
      <c r="U13">
        <v>8300521.2612608401</v>
      </c>
      <c r="V13">
        <v>8093858.0113085099</v>
      </c>
      <c r="W13">
        <v>8116276.6859374205</v>
      </c>
      <c r="X13">
        <v>7962410.5426957496</v>
      </c>
      <c r="Y13">
        <v>8075330.09126521</v>
      </c>
      <c r="Z13">
        <v>8216441.1808332698</v>
      </c>
      <c r="AA13">
        <v>8164274.0487196501</v>
      </c>
      <c r="AB13">
        <v>8551744.5986174196</v>
      </c>
      <c r="AC13">
        <v>8760606.7028749809</v>
      </c>
      <c r="AD13">
        <v>9049986.8911389206</v>
      </c>
      <c r="AE13">
        <v>9029389.4974993896</v>
      </c>
    </row>
    <row r="14" spans="1:32" x14ac:dyDescent="0.3">
      <c r="A14" t="s">
        <v>103</v>
      </c>
      <c r="B14" t="s">
        <v>224</v>
      </c>
      <c r="C14" t="s">
        <v>200</v>
      </c>
      <c r="D14" t="s">
        <v>225</v>
      </c>
      <c r="E14" t="s">
        <v>201</v>
      </c>
      <c r="F14">
        <v>9906343.6866680905</v>
      </c>
      <c r="G14">
        <v>10396731.955014</v>
      </c>
      <c r="H14">
        <v>10906088.6080752</v>
      </c>
      <c r="I14">
        <v>11461512.457726801</v>
      </c>
      <c r="J14">
        <v>11456869.9505709</v>
      </c>
      <c r="K14">
        <v>12004353.9392634</v>
      </c>
      <c r="L14">
        <v>12440468.6043671</v>
      </c>
      <c r="M14">
        <v>11855266.331132401</v>
      </c>
      <c r="N14">
        <v>11423071.231279301</v>
      </c>
      <c r="O14">
        <v>11672863.149967801</v>
      </c>
      <c r="P14">
        <v>11888382.7212118</v>
      </c>
      <c r="Q14">
        <v>12506947.170729499</v>
      </c>
      <c r="R14">
        <v>12935531.8454016</v>
      </c>
      <c r="S14">
        <v>13354915.396911999</v>
      </c>
      <c r="T14">
        <v>12550836.3272503</v>
      </c>
      <c r="U14">
        <v>11624051.0815053</v>
      </c>
      <c r="V14">
        <v>11098693.8468496</v>
      </c>
      <c r="W14">
        <v>10880406.686560901</v>
      </c>
      <c r="X14">
        <v>10397947.398573199</v>
      </c>
      <c r="Y14">
        <v>10318001.752080901</v>
      </c>
      <c r="Z14">
        <v>10760094.388722699</v>
      </c>
      <c r="AA14">
        <v>10654572.1752639</v>
      </c>
      <c r="AB14">
        <v>10779781.461079299</v>
      </c>
      <c r="AC14">
        <v>11486974.581127999</v>
      </c>
      <c r="AD14">
        <v>11810848.946521901</v>
      </c>
      <c r="AE14">
        <v>12011628.5224071</v>
      </c>
    </row>
    <row r="15" spans="1:32" x14ac:dyDescent="0.3">
      <c r="A15" t="s">
        <v>103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103</v>
      </c>
      <c r="B16" t="s">
        <v>228</v>
      </c>
      <c r="C16" t="s">
        <v>200</v>
      </c>
      <c r="D16" t="s">
        <v>229</v>
      </c>
      <c r="E16" t="s">
        <v>201</v>
      </c>
      <c r="F16">
        <v>5295563.9655715404</v>
      </c>
      <c r="G16">
        <v>5715382.3707482601</v>
      </c>
      <c r="H16">
        <v>6183496.4990523299</v>
      </c>
      <c r="I16">
        <v>6422840.9503965303</v>
      </c>
      <c r="J16">
        <v>6460926.3025158904</v>
      </c>
      <c r="K16">
        <v>6614353.1736396598</v>
      </c>
      <c r="L16">
        <v>6698836.1715933504</v>
      </c>
      <c r="M16">
        <v>6380070.8411956001</v>
      </c>
      <c r="N16">
        <v>6142553.6027020104</v>
      </c>
      <c r="O16">
        <v>6072619.17939662</v>
      </c>
      <c r="P16">
        <v>6126272.3137737801</v>
      </c>
      <c r="Q16">
        <v>6306930.4170061098</v>
      </c>
      <c r="R16">
        <v>6504655.0229270896</v>
      </c>
      <c r="S16">
        <v>6439673.3820608696</v>
      </c>
      <c r="T16">
        <v>5968710.94332215</v>
      </c>
      <c r="U16">
        <v>5579226.5016454197</v>
      </c>
      <c r="V16">
        <v>5408347.9069588799</v>
      </c>
      <c r="W16">
        <v>5290658.2760938304</v>
      </c>
      <c r="X16">
        <v>5164726.9993565697</v>
      </c>
      <c r="Y16">
        <v>5168607.8425521301</v>
      </c>
      <c r="Z16">
        <v>5286603.2520414405</v>
      </c>
      <c r="AA16">
        <v>5359499.4877673201</v>
      </c>
      <c r="AB16">
        <v>5679255.5231043603</v>
      </c>
      <c r="AC16">
        <v>5882607.8456699299</v>
      </c>
      <c r="AD16">
        <v>5894303.8304331796</v>
      </c>
      <c r="AE16">
        <v>5860238.0124252699</v>
      </c>
    </row>
    <row r="17" spans="1:31" x14ac:dyDescent="0.3">
      <c r="A17" t="s">
        <v>103</v>
      </c>
      <c r="B17" t="s">
        <v>230</v>
      </c>
      <c r="C17" t="s">
        <v>200</v>
      </c>
      <c r="D17" t="s">
        <v>231</v>
      </c>
      <c r="E17" t="s">
        <v>201</v>
      </c>
      <c r="F17">
        <v>8475136.2144127004</v>
      </c>
      <c r="G17">
        <v>8514135.0528041292</v>
      </c>
      <c r="H17">
        <v>8668830.9623292498</v>
      </c>
      <c r="I17">
        <v>8925567.4181072395</v>
      </c>
      <c r="J17">
        <v>8701134.5158216506</v>
      </c>
      <c r="K17">
        <v>8619785.0072588697</v>
      </c>
      <c r="L17">
        <v>8464771.1623536795</v>
      </c>
      <c r="M17">
        <v>8026463.1539031696</v>
      </c>
      <c r="N17">
        <v>7697240.3897896996</v>
      </c>
      <c r="O17">
        <v>7789528.1629878497</v>
      </c>
      <c r="P17">
        <v>8287059.9818457495</v>
      </c>
      <c r="Q17">
        <v>8480301.7128549907</v>
      </c>
      <c r="R17">
        <v>9132993.3843952492</v>
      </c>
      <c r="S17">
        <v>9807857.5943830404</v>
      </c>
      <c r="T17">
        <v>9443631.2734929007</v>
      </c>
      <c r="U17">
        <v>8754853.1636361107</v>
      </c>
      <c r="V17">
        <v>8439065.2543569505</v>
      </c>
      <c r="W17">
        <v>8464590.3367386106</v>
      </c>
      <c r="X17">
        <v>8252816.0717582498</v>
      </c>
      <c r="Y17">
        <v>8222051.99118926</v>
      </c>
      <c r="Z17">
        <v>8444637.3007407896</v>
      </c>
      <c r="AA17">
        <v>8382449.8499999801</v>
      </c>
      <c r="AB17">
        <v>8235649.6982493298</v>
      </c>
      <c r="AC17">
        <v>8471222.2497322299</v>
      </c>
      <c r="AD17">
        <v>8643006.8925341293</v>
      </c>
      <c r="AE17">
        <v>8341651.4148690403</v>
      </c>
    </row>
    <row r="18" spans="1:31" x14ac:dyDescent="0.3">
      <c r="A18" t="s">
        <v>103</v>
      </c>
      <c r="B18" t="s">
        <v>232</v>
      </c>
      <c r="C18" t="s">
        <v>200</v>
      </c>
      <c r="D18" t="s">
        <v>233</v>
      </c>
      <c r="E18" t="s">
        <v>201</v>
      </c>
      <c r="F18">
        <v>12599136.2466421</v>
      </c>
      <c r="G18">
        <v>12511888.892984901</v>
      </c>
      <c r="H18">
        <v>12917508.4915679</v>
      </c>
      <c r="I18">
        <v>13383625.927467501</v>
      </c>
      <c r="J18">
        <v>13245854.233777501</v>
      </c>
      <c r="K18">
        <v>12943578.232232699</v>
      </c>
      <c r="L18">
        <v>12862089.2905191</v>
      </c>
      <c r="M18">
        <v>12627070.286290901</v>
      </c>
      <c r="N18">
        <v>12743519.579024499</v>
      </c>
      <c r="O18">
        <v>12744659.362296</v>
      </c>
      <c r="P18">
        <v>13557083.932902699</v>
      </c>
      <c r="Q18">
        <v>14198036.042604599</v>
      </c>
      <c r="R18">
        <v>14941878.3254543</v>
      </c>
      <c r="S18">
        <v>15585843.2018707</v>
      </c>
      <c r="T18">
        <v>14795233.8891792</v>
      </c>
      <c r="U18">
        <v>13724624.114239801</v>
      </c>
      <c r="V18">
        <v>13024390.1449209</v>
      </c>
      <c r="W18">
        <v>12872743.874381</v>
      </c>
      <c r="X18">
        <v>12884436.5068969</v>
      </c>
      <c r="Y18">
        <v>13111962.451006999</v>
      </c>
      <c r="Z18">
        <v>13662803.395310201</v>
      </c>
      <c r="AA18">
        <v>14216224.6893286</v>
      </c>
      <c r="AB18">
        <v>14797604.108011801</v>
      </c>
      <c r="AC18">
        <v>15389574.541569799</v>
      </c>
      <c r="AD18">
        <v>15698357.823986299</v>
      </c>
      <c r="AE18">
        <v>15512951.3365971</v>
      </c>
    </row>
    <row r="19" spans="1:31" x14ac:dyDescent="0.3">
      <c r="A19" t="s">
        <v>103</v>
      </c>
      <c r="B19" t="s">
        <v>234</v>
      </c>
      <c r="C19" t="s">
        <v>200</v>
      </c>
      <c r="D19" t="s">
        <v>235</v>
      </c>
      <c r="E19" t="s">
        <v>201</v>
      </c>
      <c r="F19">
        <v>1697565.9274342901</v>
      </c>
      <c r="G19">
        <v>1671452.3081233201</v>
      </c>
      <c r="H19">
        <v>1681342.56833304</v>
      </c>
      <c r="I19">
        <v>1698202.9037019</v>
      </c>
      <c r="J19">
        <v>1641484.6047193899</v>
      </c>
      <c r="K19">
        <v>1552197.4025230501</v>
      </c>
      <c r="L19">
        <v>1513189.8430052099</v>
      </c>
      <c r="M19">
        <v>1410809.9003228699</v>
      </c>
      <c r="N19">
        <v>1391642.0037954899</v>
      </c>
      <c r="O19">
        <v>1360808.6264919699</v>
      </c>
      <c r="P19">
        <v>1427807.96327444</v>
      </c>
      <c r="Q19">
        <v>1495556.9209320201</v>
      </c>
      <c r="R19">
        <v>1560649.00392355</v>
      </c>
      <c r="S19">
        <v>1567578.60945108</v>
      </c>
      <c r="T19">
        <v>1519286.53825534</v>
      </c>
      <c r="U19">
        <v>1485002.2737241599</v>
      </c>
      <c r="V19">
        <v>1500919.89638988</v>
      </c>
      <c r="W19">
        <v>1487877.9905689999</v>
      </c>
      <c r="X19">
        <v>1505655.0141753401</v>
      </c>
      <c r="Y19">
        <v>1538688.9563267201</v>
      </c>
      <c r="Z19">
        <v>1624184.4266726901</v>
      </c>
      <c r="AA19">
        <v>1643608.0293811599</v>
      </c>
      <c r="AB19">
        <v>1608643.56561244</v>
      </c>
      <c r="AC19">
        <v>1568272.06736817</v>
      </c>
      <c r="AD19">
        <v>1557624.66671591</v>
      </c>
      <c r="AE19">
        <v>1511205.39683402</v>
      </c>
    </row>
    <row r="20" spans="1:31" x14ac:dyDescent="0.3">
      <c r="A20" t="s">
        <v>103</v>
      </c>
      <c r="B20" t="s">
        <v>236</v>
      </c>
      <c r="C20" t="s">
        <v>200</v>
      </c>
      <c r="D20" t="s">
        <v>237</v>
      </c>
      <c r="E20" t="s">
        <v>201</v>
      </c>
      <c r="F20">
        <v>15933629.7102705</v>
      </c>
      <c r="G20">
        <v>16611055.561385199</v>
      </c>
      <c r="H20">
        <v>17287934.757137999</v>
      </c>
      <c r="I20">
        <v>17614473.130736101</v>
      </c>
      <c r="J20">
        <v>17544601.140027199</v>
      </c>
      <c r="K20">
        <v>17123783.0662142</v>
      </c>
      <c r="L20">
        <v>16695631.563391401</v>
      </c>
      <c r="M20">
        <v>16067556.9040644</v>
      </c>
      <c r="N20">
        <v>15440591.668907501</v>
      </c>
      <c r="O20">
        <v>14597654.854537399</v>
      </c>
      <c r="P20">
        <v>14018990.847162999</v>
      </c>
      <c r="Q20">
        <v>13492277.0061762</v>
      </c>
      <c r="R20">
        <v>13100493.867008699</v>
      </c>
      <c r="S20">
        <v>13094321.968193499</v>
      </c>
      <c r="T20">
        <v>12898585.6299813</v>
      </c>
      <c r="U20">
        <v>12666855.4522801</v>
      </c>
      <c r="V20">
        <v>12479213.323618799</v>
      </c>
      <c r="W20">
        <v>12667525.687888499</v>
      </c>
      <c r="X20">
        <v>12869823.286878601</v>
      </c>
      <c r="Y20">
        <v>12987007.667830899</v>
      </c>
      <c r="Z20">
        <v>13226900.9070746</v>
      </c>
      <c r="AA20">
        <v>13155632.461658699</v>
      </c>
      <c r="AB20">
        <v>13105393.842661699</v>
      </c>
      <c r="AC20">
        <v>13214284.499216</v>
      </c>
      <c r="AD20">
        <v>13026494.551313199</v>
      </c>
      <c r="AE20">
        <v>12718798.784726599</v>
      </c>
    </row>
    <row r="21" spans="1:31" x14ac:dyDescent="0.3">
      <c r="A21" t="s">
        <v>103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103</v>
      </c>
      <c r="B22" t="s">
        <v>240</v>
      </c>
      <c r="C22" t="s">
        <v>200</v>
      </c>
      <c r="D22" t="s">
        <v>241</v>
      </c>
      <c r="E22" t="s">
        <v>201</v>
      </c>
      <c r="F22">
        <v>2351022.5517648398</v>
      </c>
      <c r="G22">
        <v>2142050.2944217101</v>
      </c>
      <c r="H22">
        <v>1976124.99526414</v>
      </c>
      <c r="I22">
        <v>1812844.83330932</v>
      </c>
      <c r="J22">
        <v>1629951.7481555999</v>
      </c>
      <c r="K22">
        <v>1455751.8531140501</v>
      </c>
      <c r="L22">
        <v>1327680.2782402199</v>
      </c>
      <c r="M22">
        <v>1232515.21165737</v>
      </c>
      <c r="N22">
        <v>1128850.2638699401</v>
      </c>
      <c r="O22">
        <v>1022520.48157956</v>
      </c>
      <c r="P22">
        <v>942395.86747225595</v>
      </c>
      <c r="Q22">
        <v>882747.96867308998</v>
      </c>
      <c r="R22">
        <v>819325.71752080496</v>
      </c>
      <c r="S22">
        <v>783413.50120788801</v>
      </c>
      <c r="T22">
        <v>777717.79396523396</v>
      </c>
      <c r="U22">
        <v>786037.59373601002</v>
      </c>
      <c r="V22">
        <v>840985.38513450499</v>
      </c>
      <c r="W22">
        <v>912668.72397529695</v>
      </c>
      <c r="X22">
        <v>1037578.05165572</v>
      </c>
      <c r="Y22">
        <v>1132215.4020827501</v>
      </c>
      <c r="Z22">
        <v>1221262.39314653</v>
      </c>
      <c r="AA22">
        <v>1284510.7199754401</v>
      </c>
      <c r="AB22">
        <v>1325791.0814036201</v>
      </c>
      <c r="AC22">
        <v>1370153.8694289799</v>
      </c>
      <c r="AD22">
        <v>1444962.73919249</v>
      </c>
      <c r="AE22">
        <v>1552162.38521615</v>
      </c>
    </row>
    <row r="23" spans="1:31" x14ac:dyDescent="0.3">
      <c r="A23" t="s">
        <v>103</v>
      </c>
      <c r="B23" t="s">
        <v>242</v>
      </c>
      <c r="C23" t="s">
        <v>200</v>
      </c>
      <c r="D23" t="s">
        <v>243</v>
      </c>
      <c r="E23" t="s">
        <v>201</v>
      </c>
      <c r="F23">
        <v>6481212.1488061398</v>
      </c>
      <c r="G23">
        <v>6525149.1942125196</v>
      </c>
      <c r="H23">
        <v>6511405.3582744496</v>
      </c>
      <c r="I23">
        <v>6402744.4684914602</v>
      </c>
      <c r="J23">
        <v>6248414.0311760297</v>
      </c>
      <c r="K23">
        <v>6259887.5122401696</v>
      </c>
      <c r="L23">
        <v>6086761.2288412703</v>
      </c>
      <c r="M23">
        <v>5801805.6693137996</v>
      </c>
      <c r="N23">
        <v>5355972.3082789602</v>
      </c>
      <c r="O23">
        <v>5007678.8297401797</v>
      </c>
      <c r="P23">
        <v>4754785.3808475798</v>
      </c>
      <c r="Q23">
        <v>4595710.8777210899</v>
      </c>
      <c r="R23">
        <v>4788749.5454666596</v>
      </c>
      <c r="S23">
        <v>4824802.3024055697</v>
      </c>
      <c r="T23">
        <v>4663743.3757565999</v>
      </c>
      <c r="U23">
        <v>4679629.9426913299</v>
      </c>
      <c r="V23">
        <v>4755312.4530716902</v>
      </c>
      <c r="W23">
        <v>4901347.1797589902</v>
      </c>
      <c r="X23">
        <v>5166196.8357713101</v>
      </c>
      <c r="Y23">
        <v>5451150.93961953</v>
      </c>
      <c r="Z23">
        <v>5644138.3328352198</v>
      </c>
      <c r="AA23">
        <v>5620993.5432033204</v>
      </c>
      <c r="AB23">
        <v>5849814.1091406904</v>
      </c>
      <c r="AC23">
        <v>5951264.8290060703</v>
      </c>
      <c r="AD23">
        <v>6098234.2068698602</v>
      </c>
      <c r="AE23">
        <v>6305174.7027917197</v>
      </c>
    </row>
    <row r="24" spans="1:31" x14ac:dyDescent="0.3">
      <c r="A24" t="s">
        <v>103</v>
      </c>
      <c r="B24" t="s">
        <v>244</v>
      </c>
      <c r="C24" t="s">
        <v>200</v>
      </c>
      <c r="D24" t="s">
        <v>245</v>
      </c>
      <c r="E24" t="s">
        <v>201</v>
      </c>
      <c r="F24">
        <v>10497250.249058699</v>
      </c>
      <c r="G24">
        <v>10787553.904019499</v>
      </c>
      <c r="H24">
        <v>11111821.5952165</v>
      </c>
      <c r="I24">
        <v>11078367.0393197</v>
      </c>
      <c r="J24">
        <v>10940306.1317333</v>
      </c>
      <c r="K24">
        <v>11152747.896815401</v>
      </c>
      <c r="L24">
        <v>10967325.410057699</v>
      </c>
      <c r="M24">
        <v>10625125.956155499</v>
      </c>
      <c r="N24">
        <v>10233950.943163</v>
      </c>
      <c r="O24">
        <v>10149680.557755699</v>
      </c>
      <c r="P24">
        <v>10249400.001602201</v>
      </c>
      <c r="Q24">
        <v>10520003.245657001</v>
      </c>
      <c r="R24">
        <v>10720004.5231575</v>
      </c>
      <c r="S24">
        <v>10954008.8046754</v>
      </c>
      <c r="T24">
        <v>10857836.442170801</v>
      </c>
      <c r="U24">
        <v>10718522.1809515</v>
      </c>
      <c r="V24">
        <v>10543706.428066701</v>
      </c>
      <c r="W24">
        <v>10691758.289390899</v>
      </c>
      <c r="X24">
        <v>10897841.776112599</v>
      </c>
      <c r="Y24">
        <v>11267884.2796821</v>
      </c>
      <c r="Z24">
        <v>11625296.298187301</v>
      </c>
      <c r="AA24">
        <v>11590635.4321057</v>
      </c>
      <c r="AB24">
        <v>11692375.479030401</v>
      </c>
      <c r="AC24">
        <v>11603208.124773299</v>
      </c>
      <c r="AD24">
        <v>11850275.326943399</v>
      </c>
      <c r="AE24">
        <v>11835175.697590301</v>
      </c>
    </row>
    <row r="25" spans="1:31" x14ac:dyDescent="0.3">
      <c r="A25" t="s">
        <v>103</v>
      </c>
      <c r="B25" t="s">
        <v>246</v>
      </c>
      <c r="C25" t="s">
        <v>200</v>
      </c>
      <c r="D25" t="s">
        <v>247</v>
      </c>
      <c r="E25" t="s">
        <v>201</v>
      </c>
      <c r="F25">
        <v>830028.11682456103</v>
      </c>
      <c r="G25">
        <v>1010587.2927937499</v>
      </c>
      <c r="H25">
        <v>1141586.36759128</v>
      </c>
      <c r="I25">
        <v>1097413.26021918</v>
      </c>
      <c r="J25">
        <v>1141556.95775674</v>
      </c>
      <c r="K25">
        <v>1240473.58631308</v>
      </c>
      <c r="L25">
        <v>1244055.3523830799</v>
      </c>
      <c r="M25">
        <v>1174480.81134276</v>
      </c>
      <c r="N25">
        <v>1135309.9876778401</v>
      </c>
      <c r="O25">
        <v>1139666.46148588</v>
      </c>
      <c r="P25">
        <v>1200271.05338698</v>
      </c>
      <c r="Q25">
        <v>1214809.8598176299</v>
      </c>
      <c r="R25">
        <v>1214077.5987075299</v>
      </c>
      <c r="S25">
        <v>1309800.33661765</v>
      </c>
      <c r="T25">
        <v>1317732.91025536</v>
      </c>
      <c r="U25">
        <v>1193327.8685856501</v>
      </c>
      <c r="V25">
        <v>1079433.2322212199</v>
      </c>
      <c r="W25">
        <v>1007788.8932254401</v>
      </c>
      <c r="X25">
        <v>958962.74746373401</v>
      </c>
      <c r="Y25">
        <v>990792.83679970598</v>
      </c>
      <c r="Z25">
        <v>958306.715792984</v>
      </c>
      <c r="AA25">
        <v>881543.40828425705</v>
      </c>
      <c r="AB25">
        <v>837963.67630007502</v>
      </c>
      <c r="AC25">
        <v>762408.53873756202</v>
      </c>
      <c r="AD25">
        <v>824664.99477047997</v>
      </c>
      <c r="AE25">
        <v>794733.42564509297</v>
      </c>
    </row>
    <row r="26" spans="1:31" x14ac:dyDescent="0.3">
      <c r="A26" t="s">
        <v>103</v>
      </c>
      <c r="B26" t="s">
        <v>248</v>
      </c>
      <c r="C26" t="s">
        <v>200</v>
      </c>
      <c r="D26" t="s">
        <v>249</v>
      </c>
      <c r="E26" t="s">
        <v>201</v>
      </c>
      <c r="F26">
        <v>4336217.3298065998</v>
      </c>
      <c r="G26">
        <v>4374027.89994069</v>
      </c>
      <c r="H26">
        <v>4549314.9361098995</v>
      </c>
      <c r="I26">
        <v>4519519.6020403802</v>
      </c>
      <c r="J26">
        <v>4388606.6372279301</v>
      </c>
      <c r="K26">
        <v>4301866.5317723304</v>
      </c>
      <c r="L26">
        <v>4102612.5785076702</v>
      </c>
      <c r="M26">
        <v>3925575.8515169001</v>
      </c>
      <c r="N26">
        <v>3692303.87885423</v>
      </c>
      <c r="O26">
        <v>3517508.8233070001</v>
      </c>
      <c r="P26">
        <v>3425749.9842118402</v>
      </c>
      <c r="Q26">
        <v>3460710.7711793501</v>
      </c>
      <c r="R26">
        <v>3519883.8631283198</v>
      </c>
      <c r="S26">
        <v>3605698.5231255</v>
      </c>
      <c r="T26">
        <v>3585008.7308542002</v>
      </c>
      <c r="U26">
        <v>3555409.9582669502</v>
      </c>
      <c r="V26">
        <v>3497135.6653777999</v>
      </c>
      <c r="W26">
        <v>3534567.1538973302</v>
      </c>
      <c r="X26">
        <v>3566182.1977098398</v>
      </c>
      <c r="Y26">
        <v>3624661.0693172798</v>
      </c>
      <c r="Z26">
        <v>3708774.3707391699</v>
      </c>
      <c r="AA26">
        <v>3659107.9603438899</v>
      </c>
      <c r="AB26">
        <v>3686687.7168982602</v>
      </c>
      <c r="AC26">
        <v>3612046.34328504</v>
      </c>
      <c r="AD26">
        <v>3568745.9314805702</v>
      </c>
      <c r="AE26">
        <v>3525578.3080014898</v>
      </c>
    </row>
    <row r="27" spans="1:31" x14ac:dyDescent="0.3">
      <c r="A27" t="s">
        <v>103</v>
      </c>
      <c r="B27" t="s">
        <v>250</v>
      </c>
      <c r="C27" t="s">
        <v>200</v>
      </c>
      <c r="D27" t="s">
        <v>251</v>
      </c>
      <c r="E27" t="s">
        <v>201</v>
      </c>
      <c r="F27">
        <v>5331004.8024275796</v>
      </c>
      <c r="G27">
        <v>5402938.7112850398</v>
      </c>
      <c r="H27">
        <v>5420920.2915153699</v>
      </c>
      <c r="I27">
        <v>5461434.17706009</v>
      </c>
      <c r="J27">
        <v>5410142.5367486402</v>
      </c>
      <c r="K27">
        <v>5610407.7787299398</v>
      </c>
      <c r="L27">
        <v>5620657.4791669203</v>
      </c>
      <c r="M27">
        <v>5525069.2932958398</v>
      </c>
      <c r="N27">
        <v>5406337.0766308997</v>
      </c>
      <c r="O27">
        <v>5492505.2729628598</v>
      </c>
      <c r="P27">
        <v>5623378.9640033897</v>
      </c>
      <c r="Q27">
        <v>5844482.61466002</v>
      </c>
      <c r="R27">
        <v>5986043.0613216599</v>
      </c>
      <c r="S27">
        <v>6038509.9449322904</v>
      </c>
      <c r="T27">
        <v>5955094.8010612698</v>
      </c>
      <c r="U27">
        <v>5969784.3540989002</v>
      </c>
      <c r="V27">
        <v>5967137.53046769</v>
      </c>
      <c r="W27">
        <v>6149402.2422680799</v>
      </c>
      <c r="X27">
        <v>6372696.8309390601</v>
      </c>
      <c r="Y27">
        <v>6652430.3735651299</v>
      </c>
      <c r="Z27">
        <v>6958215.2116551604</v>
      </c>
      <c r="AA27">
        <v>7049984.0634775599</v>
      </c>
      <c r="AB27">
        <v>7167724.0858320501</v>
      </c>
      <c r="AC27">
        <v>7228753.2427507304</v>
      </c>
      <c r="AD27">
        <v>7456864.4006923595</v>
      </c>
      <c r="AE27">
        <v>7514863.9639437199</v>
      </c>
    </row>
    <row r="28" spans="1:31" x14ac:dyDescent="0.3">
      <c r="A28" t="s">
        <v>103</v>
      </c>
      <c r="B28" t="s">
        <v>252</v>
      </c>
      <c r="C28" t="s">
        <v>200</v>
      </c>
      <c r="D28" t="s">
        <v>253</v>
      </c>
      <c r="E28" t="s">
        <v>201</v>
      </c>
      <c r="F28">
        <v>7599487.5600797897</v>
      </c>
      <c r="G28">
        <v>7634959.1607985599</v>
      </c>
      <c r="H28">
        <v>7883581.6791064497</v>
      </c>
      <c r="I28">
        <v>7762273.1834911499</v>
      </c>
      <c r="J28">
        <v>7592170.5957248602</v>
      </c>
      <c r="K28">
        <v>7427423.4518143702</v>
      </c>
      <c r="L28">
        <v>7102583.2946353704</v>
      </c>
      <c r="M28">
        <v>6631443.04113717</v>
      </c>
      <c r="N28">
        <v>6417576.0026763603</v>
      </c>
      <c r="O28">
        <v>6214131.1075594602</v>
      </c>
      <c r="P28">
        <v>6038329.0135725001</v>
      </c>
      <c r="Q28">
        <v>5857147.1109326603</v>
      </c>
      <c r="R28">
        <v>5864582.5258748196</v>
      </c>
      <c r="S28">
        <v>5848737.1340784198</v>
      </c>
      <c r="T28">
        <v>5771949.1517553804</v>
      </c>
      <c r="U28">
        <v>5531896.7194252601</v>
      </c>
      <c r="V28">
        <v>5254728.84769262</v>
      </c>
      <c r="W28">
        <v>5405021.5564864101</v>
      </c>
      <c r="X28">
        <v>5418171.0073386701</v>
      </c>
      <c r="Y28">
        <v>5574855.1671351297</v>
      </c>
      <c r="Z28">
        <v>5545687.2175380299</v>
      </c>
      <c r="AA28">
        <v>5489833.3364752699</v>
      </c>
      <c r="AB28">
        <v>5601538.6881404901</v>
      </c>
      <c r="AC28">
        <v>5866522.4086729595</v>
      </c>
      <c r="AD28">
        <v>6084278.3551230105</v>
      </c>
      <c r="AE28">
        <v>6276324.6580355596</v>
      </c>
    </row>
    <row r="29" spans="1:31" x14ac:dyDescent="0.3">
      <c r="A29" t="s">
        <v>103</v>
      </c>
      <c r="B29" t="s">
        <v>254</v>
      </c>
      <c r="C29" t="s">
        <v>200</v>
      </c>
      <c r="D29" t="s">
        <v>255</v>
      </c>
      <c r="E29" t="s">
        <v>201</v>
      </c>
      <c r="F29">
        <v>3883699.6539739599</v>
      </c>
      <c r="G29">
        <v>4061162.5339502902</v>
      </c>
      <c r="H29">
        <v>4450636.7561513102</v>
      </c>
      <c r="I29">
        <v>4439883.9021112397</v>
      </c>
      <c r="J29">
        <v>4320064.1245276099</v>
      </c>
      <c r="K29">
        <v>4296574.5796615202</v>
      </c>
      <c r="L29">
        <v>4093129.0618447</v>
      </c>
      <c r="M29">
        <v>3820326.28486358</v>
      </c>
      <c r="N29">
        <v>3668597.1682147901</v>
      </c>
      <c r="O29">
        <v>3530370.2270647101</v>
      </c>
      <c r="P29">
        <v>3469652.8199892999</v>
      </c>
      <c r="Q29">
        <v>3390528.2088925801</v>
      </c>
      <c r="R29">
        <v>3370454.9915657998</v>
      </c>
      <c r="S29">
        <v>3354369.3778034798</v>
      </c>
      <c r="T29">
        <v>3251718.3886259301</v>
      </c>
      <c r="U29">
        <v>3129820.5746165598</v>
      </c>
      <c r="V29">
        <v>2993900.67032912</v>
      </c>
      <c r="W29">
        <v>3088886.8690003599</v>
      </c>
      <c r="X29">
        <v>3139215.5581174199</v>
      </c>
      <c r="Y29">
        <v>3251760.7291485202</v>
      </c>
      <c r="Z29">
        <v>3252327.8676169398</v>
      </c>
      <c r="AA29">
        <v>3217333.4095888902</v>
      </c>
      <c r="AB29">
        <v>3249758.40956548</v>
      </c>
      <c r="AC29">
        <v>3424603.3285507201</v>
      </c>
      <c r="AD29">
        <v>3638850.04237823</v>
      </c>
      <c r="AE29">
        <v>3808173.5548968902</v>
      </c>
    </row>
    <row r="30" spans="1:31" x14ac:dyDescent="0.3">
      <c r="A30" t="s">
        <v>103</v>
      </c>
      <c r="B30" t="s">
        <v>256</v>
      </c>
      <c r="C30" t="s">
        <v>200</v>
      </c>
      <c r="D30" t="s">
        <v>257</v>
      </c>
      <c r="E30" t="s">
        <v>201</v>
      </c>
      <c r="F30">
        <v>627318.87854132103</v>
      </c>
      <c r="G30">
        <v>610566.84103696595</v>
      </c>
      <c r="H30">
        <v>573704.58836551697</v>
      </c>
      <c r="I30">
        <v>562146.372086238</v>
      </c>
      <c r="J30">
        <v>541020.88884535595</v>
      </c>
      <c r="K30">
        <v>514631.07141247799</v>
      </c>
      <c r="L30">
        <v>530101.50712771795</v>
      </c>
      <c r="M30">
        <v>571688.32227813802</v>
      </c>
      <c r="N30">
        <v>660003.22176503995</v>
      </c>
      <c r="O30">
        <v>741792.935125508</v>
      </c>
      <c r="P30">
        <v>726127.52961814904</v>
      </c>
      <c r="Q30">
        <v>709631.91130655003</v>
      </c>
      <c r="R30">
        <v>679422.15396048105</v>
      </c>
      <c r="S30">
        <v>703232.24933319294</v>
      </c>
      <c r="T30">
        <v>750419.67707006796</v>
      </c>
      <c r="U30">
        <v>702542.80270974105</v>
      </c>
      <c r="V30">
        <v>669875.67407235305</v>
      </c>
      <c r="W30">
        <v>671778.93884524703</v>
      </c>
      <c r="X30">
        <v>671946.49362220999</v>
      </c>
      <c r="Y30">
        <v>670745.62864763394</v>
      </c>
      <c r="Z30">
        <v>666124.01653074205</v>
      </c>
      <c r="AA30">
        <v>703817.27571997605</v>
      </c>
      <c r="AB30">
        <v>775512.69692003005</v>
      </c>
      <c r="AC30">
        <v>828027.44834963605</v>
      </c>
      <c r="AD30">
        <v>823393.32756808202</v>
      </c>
      <c r="AE30">
        <v>805122.24580271996</v>
      </c>
    </row>
    <row r="31" spans="1:31" x14ac:dyDescent="0.3">
      <c r="A31" t="s">
        <v>103</v>
      </c>
      <c r="B31" t="s">
        <v>258</v>
      </c>
      <c r="C31" t="s">
        <v>200</v>
      </c>
      <c r="D31" t="s">
        <v>259</v>
      </c>
      <c r="E31" t="s">
        <v>201</v>
      </c>
      <c r="F31">
        <v>223066.014661236</v>
      </c>
      <c r="G31">
        <v>226797.478956637</v>
      </c>
      <c r="H31">
        <v>265261.95970229403</v>
      </c>
      <c r="I31">
        <v>272072.366831097</v>
      </c>
      <c r="J31">
        <v>257237.38746734001</v>
      </c>
      <c r="K31">
        <v>251674.867209663</v>
      </c>
      <c r="L31">
        <v>236050.64807751501</v>
      </c>
      <c r="M31">
        <v>212442.459651535</v>
      </c>
      <c r="N31">
        <v>198328.647653555</v>
      </c>
      <c r="O31">
        <v>185588.82000145299</v>
      </c>
      <c r="P31">
        <v>176310.07745163399</v>
      </c>
      <c r="Q31">
        <v>172224.37131076801</v>
      </c>
      <c r="R31">
        <v>185721.28825930899</v>
      </c>
      <c r="S31">
        <v>230533.816494748</v>
      </c>
      <c r="T31">
        <v>258806.73950089901</v>
      </c>
      <c r="U31">
        <v>255723.20704421899</v>
      </c>
      <c r="V31">
        <v>233353.53072542901</v>
      </c>
      <c r="W31">
        <v>242608.02649474601</v>
      </c>
      <c r="X31">
        <v>252680.38012193999</v>
      </c>
      <c r="Y31">
        <v>257753.754507123</v>
      </c>
      <c r="Z31">
        <v>251955.49545179401</v>
      </c>
      <c r="AA31">
        <v>253000.667689555</v>
      </c>
      <c r="AB31">
        <v>273175.37180531502</v>
      </c>
      <c r="AC31">
        <v>285670.80991129403</v>
      </c>
      <c r="AD31">
        <v>289671.843121249</v>
      </c>
      <c r="AE31">
        <v>346317.17576981202</v>
      </c>
    </row>
    <row r="32" spans="1:31" x14ac:dyDescent="0.3">
      <c r="A32" t="s">
        <v>103</v>
      </c>
      <c r="B32" t="s">
        <v>260</v>
      </c>
      <c r="C32" t="s">
        <v>200</v>
      </c>
      <c r="D32" t="s">
        <v>261</v>
      </c>
      <c r="E32" t="s">
        <v>201</v>
      </c>
      <c r="F32">
        <v>2760602.6440385301</v>
      </c>
      <c r="G32">
        <v>2617438.7269856799</v>
      </c>
      <c r="H32">
        <v>2455107.5666814102</v>
      </c>
      <c r="I32">
        <v>2343965.7176923598</v>
      </c>
      <c r="J32">
        <v>2315977.8393056202</v>
      </c>
      <c r="K32">
        <v>2211225.6643743999</v>
      </c>
      <c r="L32">
        <v>2087509.7284365699</v>
      </c>
      <c r="M32">
        <v>1881157.9482223301</v>
      </c>
      <c r="N32">
        <v>1758482.48942057</v>
      </c>
      <c r="O32">
        <v>1637386.6685230001</v>
      </c>
      <c r="P32">
        <v>1551934.3473443</v>
      </c>
      <c r="Q32">
        <v>1455472.2928961201</v>
      </c>
      <c r="R32">
        <v>1414216.20459575</v>
      </c>
      <c r="S32">
        <v>1372316.9233323999</v>
      </c>
      <c r="T32">
        <v>1346232.3512621401</v>
      </c>
      <c r="U32">
        <v>1298599.3426826701</v>
      </c>
      <c r="V32">
        <v>1233050.69539536</v>
      </c>
      <c r="W32">
        <v>1279636.71158583</v>
      </c>
      <c r="X32">
        <v>1244587.5433743901</v>
      </c>
      <c r="Y32">
        <v>1292257.68383201</v>
      </c>
      <c r="Z32">
        <v>1270781.0617579001</v>
      </c>
      <c r="AA32">
        <v>1216467.3445264499</v>
      </c>
      <c r="AB32">
        <v>1209175.52314761</v>
      </c>
      <c r="AC32">
        <v>1244455.53780648</v>
      </c>
      <c r="AD32">
        <v>1258279.4347395101</v>
      </c>
      <c r="AE32">
        <v>1252191.87968214</v>
      </c>
    </row>
    <row r="33" spans="1:31" x14ac:dyDescent="0.3">
      <c r="A33" t="s">
        <v>103</v>
      </c>
      <c r="B33" t="s">
        <v>262</v>
      </c>
      <c r="C33" t="s">
        <v>200</v>
      </c>
      <c r="D33" t="s">
        <v>263</v>
      </c>
      <c r="E33" t="s">
        <v>201</v>
      </c>
      <c r="F33">
        <v>104800.368864741</v>
      </c>
      <c r="G33">
        <v>118993.579868994</v>
      </c>
      <c r="H33">
        <v>138870.80820591</v>
      </c>
      <c r="I33">
        <v>144204.82477022099</v>
      </c>
      <c r="J33">
        <v>157870.355578938</v>
      </c>
      <c r="K33">
        <v>153317.26915631499</v>
      </c>
      <c r="L33">
        <v>155792.34914886401</v>
      </c>
      <c r="M33">
        <v>145828.02612158301</v>
      </c>
      <c r="N33">
        <v>132164.475622403</v>
      </c>
      <c r="O33">
        <v>118992.45684478201</v>
      </c>
      <c r="P33">
        <v>114304.239169122</v>
      </c>
      <c r="Q33">
        <v>129290.326526643</v>
      </c>
      <c r="R33">
        <v>214767.88749348099</v>
      </c>
      <c r="S33">
        <v>188284.76711459999</v>
      </c>
      <c r="T33">
        <v>164771.99529633601</v>
      </c>
      <c r="U33">
        <v>145210.79237206301</v>
      </c>
      <c r="V33">
        <v>124548.27717035799</v>
      </c>
      <c r="W33">
        <v>122111.010560225</v>
      </c>
      <c r="X33">
        <v>109741.032102711</v>
      </c>
      <c r="Y33">
        <v>102337.37099983401</v>
      </c>
      <c r="Z33">
        <v>104498.776180652</v>
      </c>
      <c r="AA33">
        <v>99214.638950400898</v>
      </c>
      <c r="AB33">
        <v>93916.686702061503</v>
      </c>
      <c r="AC33">
        <v>83765.284054833304</v>
      </c>
      <c r="AD33">
        <v>74083.707315932304</v>
      </c>
      <c r="AE33">
        <v>64519.801883996799</v>
      </c>
    </row>
    <row r="34" spans="1:31" x14ac:dyDescent="0.3">
      <c r="A34" t="s">
        <v>103</v>
      </c>
      <c r="B34" t="s">
        <v>264</v>
      </c>
      <c r="C34" t="s">
        <v>200</v>
      </c>
      <c r="D34" t="s">
        <v>265</v>
      </c>
      <c r="E34" t="s">
        <v>201</v>
      </c>
      <c r="F34">
        <v>1904928.13806141</v>
      </c>
      <c r="G34">
        <v>2033504.2968815099</v>
      </c>
      <c r="H34">
        <v>2155644.2591699902</v>
      </c>
      <c r="I34">
        <v>2203745.6799892099</v>
      </c>
      <c r="J34">
        <v>2279107.3070748802</v>
      </c>
      <c r="K34">
        <v>2382470.0067258901</v>
      </c>
      <c r="L34">
        <v>2468839.6670550401</v>
      </c>
      <c r="M34">
        <v>2460249.1657058699</v>
      </c>
      <c r="N34">
        <v>2357927.96595822</v>
      </c>
      <c r="O34">
        <v>2329320.8145388099</v>
      </c>
      <c r="P34">
        <v>2303480.1142872102</v>
      </c>
      <c r="Q34">
        <v>2588409.6854276201</v>
      </c>
      <c r="R34">
        <v>2905621.1769955698</v>
      </c>
      <c r="S34">
        <v>2998287.5548251001</v>
      </c>
      <c r="T34">
        <v>2899637.9665743401</v>
      </c>
      <c r="U34">
        <v>2808141.5799851799</v>
      </c>
      <c r="V34">
        <v>2727188.00675862</v>
      </c>
      <c r="W34">
        <v>2799105.3936379598</v>
      </c>
      <c r="X34">
        <v>2705126.0446818601</v>
      </c>
      <c r="Y34">
        <v>2767528.9171401402</v>
      </c>
      <c r="Z34">
        <v>2825608.3808873501</v>
      </c>
      <c r="AA34">
        <v>2708228.7756011598</v>
      </c>
      <c r="AB34">
        <v>2665535.1926869699</v>
      </c>
      <c r="AC34">
        <v>2618132.79131719</v>
      </c>
      <c r="AD34">
        <v>2547462.7538170102</v>
      </c>
      <c r="AE34">
        <v>2417167.0942174001</v>
      </c>
    </row>
    <row r="35" spans="1:31" x14ac:dyDescent="0.3">
      <c r="A35" t="s">
        <v>103</v>
      </c>
      <c r="B35" t="s">
        <v>266</v>
      </c>
      <c r="C35" t="s">
        <v>200</v>
      </c>
      <c r="D35" t="s">
        <v>267</v>
      </c>
      <c r="E35" t="s">
        <v>201</v>
      </c>
      <c r="F35">
        <v>1885264.67125068</v>
      </c>
      <c r="G35">
        <v>1841414.31530171</v>
      </c>
      <c r="H35">
        <v>1843724.76961292</v>
      </c>
      <c r="I35">
        <v>1860083.5147410899</v>
      </c>
      <c r="J35">
        <v>1900237.34059899</v>
      </c>
      <c r="K35">
        <v>1951068.99351679</v>
      </c>
      <c r="L35">
        <v>2042605.9142390001</v>
      </c>
      <c r="M35">
        <v>2097687.8285560599</v>
      </c>
      <c r="N35">
        <v>2140922.0836662999</v>
      </c>
      <c r="O35">
        <v>2134239.69073644</v>
      </c>
      <c r="P35">
        <v>2111819.6068584202</v>
      </c>
      <c r="Q35">
        <v>2207191.0302242902</v>
      </c>
      <c r="R35">
        <v>2170937.8826416698</v>
      </c>
      <c r="S35">
        <v>2140178.4117838</v>
      </c>
      <c r="T35">
        <v>2169103.5279343701</v>
      </c>
      <c r="U35">
        <v>2101131.99015417</v>
      </c>
      <c r="V35">
        <v>2029629.7285446799</v>
      </c>
      <c r="W35">
        <v>2050009.1305954</v>
      </c>
      <c r="X35">
        <v>2023713.6739266801</v>
      </c>
      <c r="Y35">
        <v>2004632.3229849299</v>
      </c>
      <c r="Z35">
        <v>1991878.1609226901</v>
      </c>
      <c r="AA35">
        <v>1962638.69158864</v>
      </c>
      <c r="AB35">
        <v>1978640.0779178501</v>
      </c>
      <c r="AC35">
        <v>1976295.6101243801</v>
      </c>
      <c r="AD35">
        <v>1997872.5390590299</v>
      </c>
      <c r="AE35">
        <v>1992381.00823557</v>
      </c>
    </row>
    <row r="36" spans="1:31" x14ac:dyDescent="0.3">
      <c r="A36" t="s">
        <v>103</v>
      </c>
      <c r="B36" t="s">
        <v>268</v>
      </c>
      <c r="C36" t="s">
        <v>200</v>
      </c>
      <c r="D36" t="s">
        <v>269</v>
      </c>
      <c r="E36" t="s">
        <v>201</v>
      </c>
      <c r="F36">
        <v>479527.45471674798</v>
      </c>
      <c r="G36">
        <v>579023.40012897702</v>
      </c>
      <c r="H36">
        <v>691732.84016202204</v>
      </c>
      <c r="I36">
        <v>764281.82637815503</v>
      </c>
      <c r="J36">
        <v>866234.26972026995</v>
      </c>
      <c r="K36">
        <v>899614.50605298497</v>
      </c>
      <c r="L36">
        <v>980059.751200406</v>
      </c>
      <c r="M36">
        <v>1052103.06678838</v>
      </c>
      <c r="N36">
        <v>1114767.0580279401</v>
      </c>
      <c r="O36">
        <v>1125178.1988538001</v>
      </c>
      <c r="P36">
        <v>1152849.5207002701</v>
      </c>
      <c r="Q36">
        <v>1214774.79871918</v>
      </c>
      <c r="R36">
        <v>1193737.37424635</v>
      </c>
      <c r="S36">
        <v>1142469.9583870899</v>
      </c>
      <c r="T36">
        <v>1117116.6691187399</v>
      </c>
      <c r="U36">
        <v>1075524.4644680901</v>
      </c>
      <c r="V36">
        <v>1030364.5869289601</v>
      </c>
      <c r="W36">
        <v>1043706.5242961399</v>
      </c>
      <c r="X36">
        <v>1032724.3669141</v>
      </c>
      <c r="Y36">
        <v>1032213.11640034</v>
      </c>
      <c r="Z36">
        <v>995539.83595549595</v>
      </c>
      <c r="AA36">
        <v>961472.09937591304</v>
      </c>
      <c r="AB36">
        <v>939338.35818483599</v>
      </c>
      <c r="AC36">
        <v>890485.00178493699</v>
      </c>
      <c r="AD36">
        <v>903187.81003706797</v>
      </c>
      <c r="AE36">
        <v>879180.88801763998</v>
      </c>
    </row>
    <row r="37" spans="1:31" x14ac:dyDescent="0.3">
      <c r="A37" t="s">
        <v>103</v>
      </c>
      <c r="B37" t="s">
        <v>270</v>
      </c>
      <c r="C37" t="s">
        <v>200</v>
      </c>
      <c r="D37" t="s">
        <v>271</v>
      </c>
      <c r="E37" t="s">
        <v>201</v>
      </c>
      <c r="F37">
        <v>679256.70263302105</v>
      </c>
      <c r="G37">
        <v>623471.17266683897</v>
      </c>
      <c r="H37">
        <v>580077.80166112899</v>
      </c>
      <c r="I37">
        <v>565652.84830738301</v>
      </c>
      <c r="J37">
        <v>550485.77201206295</v>
      </c>
      <c r="K37">
        <v>558180.06301693502</v>
      </c>
      <c r="L37">
        <v>561799.81525368197</v>
      </c>
      <c r="M37">
        <v>535709.401321096</v>
      </c>
      <c r="N37">
        <v>507341.90717134002</v>
      </c>
      <c r="O37">
        <v>472915.70187634899</v>
      </c>
      <c r="P37">
        <v>448287.91002080898</v>
      </c>
      <c r="Q37">
        <v>475639.09714043199</v>
      </c>
      <c r="R37">
        <v>490818.48922278098</v>
      </c>
      <c r="S37">
        <v>513566.44852077402</v>
      </c>
      <c r="T37">
        <v>578508.64965556399</v>
      </c>
      <c r="U37">
        <v>560777.59227369598</v>
      </c>
      <c r="V37">
        <v>551100.40940639901</v>
      </c>
      <c r="W37">
        <v>578846.15138139704</v>
      </c>
      <c r="X37">
        <v>579160.33632561797</v>
      </c>
      <c r="Y37">
        <v>565283.04901815101</v>
      </c>
      <c r="Z37">
        <v>556586.56285568001</v>
      </c>
      <c r="AA37">
        <v>558617.54527068802</v>
      </c>
      <c r="AB37">
        <v>582914.75244541001</v>
      </c>
      <c r="AC37">
        <v>562836.26760853</v>
      </c>
      <c r="AD37">
        <v>555947.79215303098</v>
      </c>
      <c r="AE37">
        <v>569437.52632454596</v>
      </c>
    </row>
    <row r="38" spans="1:31" x14ac:dyDescent="0.3">
      <c r="A38" t="s">
        <v>103</v>
      </c>
      <c r="B38" t="s">
        <v>272</v>
      </c>
      <c r="C38" t="s">
        <v>200</v>
      </c>
      <c r="D38" t="s">
        <v>273</v>
      </c>
      <c r="E38" t="s">
        <v>201</v>
      </c>
      <c r="F38">
        <v>726480.51390091202</v>
      </c>
      <c r="G38">
        <v>638919.74250589299</v>
      </c>
      <c r="H38">
        <v>571914.127789772</v>
      </c>
      <c r="I38">
        <v>530148.84005554905</v>
      </c>
      <c r="J38">
        <v>483517.29886665702</v>
      </c>
      <c r="K38">
        <v>493274.42444687203</v>
      </c>
      <c r="L38">
        <v>500746.34778491198</v>
      </c>
      <c r="M38">
        <v>509875.36044658098</v>
      </c>
      <c r="N38">
        <v>518813.11846702202</v>
      </c>
      <c r="O38">
        <v>536145.79000628204</v>
      </c>
      <c r="P38">
        <v>510682.17613734101</v>
      </c>
      <c r="Q38">
        <v>516777.13436467102</v>
      </c>
      <c r="R38">
        <v>486382.01917253202</v>
      </c>
      <c r="S38">
        <v>484142.00487593602</v>
      </c>
      <c r="T38">
        <v>473478.20916006499</v>
      </c>
      <c r="U38">
        <v>464829.933412385</v>
      </c>
      <c r="V38">
        <v>448164.73220931803</v>
      </c>
      <c r="W38">
        <v>427456.45491786499</v>
      </c>
      <c r="X38">
        <v>411828.97068696399</v>
      </c>
      <c r="Y38">
        <v>407136.15756643802</v>
      </c>
      <c r="Z38">
        <v>439751.76211151102</v>
      </c>
      <c r="AA38">
        <v>442549.04694203997</v>
      </c>
      <c r="AB38">
        <v>456386.96728760097</v>
      </c>
      <c r="AC38">
        <v>522974.34073090903</v>
      </c>
      <c r="AD38">
        <v>538736.93686893303</v>
      </c>
      <c r="AE38">
        <v>543762.59389338701</v>
      </c>
    </row>
    <row r="39" spans="1:31" x14ac:dyDescent="0.3">
      <c r="A39" t="s">
        <v>103</v>
      </c>
      <c r="B39" t="s">
        <v>274</v>
      </c>
      <c r="C39" t="s">
        <v>200</v>
      </c>
      <c r="D39" t="s">
        <v>275</v>
      </c>
      <c r="E39" t="s">
        <v>201</v>
      </c>
      <c r="F39">
        <v>1206121.6830774399</v>
      </c>
      <c r="G39">
        <v>1187331.9874319399</v>
      </c>
      <c r="H39">
        <v>1164999.5371673901</v>
      </c>
      <c r="I39">
        <v>1172562.7027403701</v>
      </c>
      <c r="J39">
        <v>1131035.9686485501</v>
      </c>
      <c r="K39">
        <v>1115098.1721640599</v>
      </c>
      <c r="L39">
        <v>1122169.66954207</v>
      </c>
      <c r="M39">
        <v>1112679.3521122499</v>
      </c>
      <c r="N39">
        <v>1116083.15231058</v>
      </c>
      <c r="O39">
        <v>1103260.9123118599</v>
      </c>
      <c r="P39">
        <v>1084537.2016859299</v>
      </c>
      <c r="Q39">
        <v>1073046.08886417</v>
      </c>
      <c r="R39">
        <v>1040548.8087085499</v>
      </c>
      <c r="S39">
        <v>1017158.89856619</v>
      </c>
      <c r="T39">
        <v>1018976.19367253</v>
      </c>
      <c r="U39">
        <v>997915.732764657</v>
      </c>
      <c r="V39">
        <v>968898.31644198298</v>
      </c>
      <c r="W39">
        <v>974345.97891889501</v>
      </c>
      <c r="X39">
        <v>993374.39956676995</v>
      </c>
      <c r="Y39">
        <v>1056934.85484106</v>
      </c>
      <c r="Z39">
        <v>1094161.8772389099</v>
      </c>
      <c r="AA39">
        <v>1104340.40580114</v>
      </c>
      <c r="AB39">
        <v>1123927.1406312699</v>
      </c>
      <c r="AC39">
        <v>1121700.2765728601</v>
      </c>
      <c r="AD39">
        <v>1109084.1608687299</v>
      </c>
      <c r="AE39">
        <v>1086939.5938025799</v>
      </c>
    </row>
    <row r="40" spans="1:31" x14ac:dyDescent="0.3">
      <c r="A40" t="s">
        <v>103</v>
      </c>
      <c r="B40" t="s">
        <v>276</v>
      </c>
      <c r="C40" t="s">
        <v>200</v>
      </c>
      <c r="D40" t="s">
        <v>277</v>
      </c>
      <c r="E40" t="s">
        <v>201</v>
      </c>
      <c r="F40">
        <v>3537780.5195158101</v>
      </c>
      <c r="G40">
        <v>3650626.7814802998</v>
      </c>
      <c r="H40">
        <v>3613939.5647813701</v>
      </c>
      <c r="I40">
        <v>3494531.1214777702</v>
      </c>
      <c r="J40">
        <v>3460480.97126497</v>
      </c>
      <c r="K40">
        <v>3349454.34591624</v>
      </c>
      <c r="L40">
        <v>3248540.1728324001</v>
      </c>
      <c r="M40">
        <v>3103040.7733642901</v>
      </c>
      <c r="N40">
        <v>2917699.9056961201</v>
      </c>
      <c r="O40">
        <v>2714280.8242367902</v>
      </c>
      <c r="P40">
        <v>2796750.1198821301</v>
      </c>
      <c r="Q40">
        <v>2764417.8179040002</v>
      </c>
      <c r="R40">
        <v>2692641.4982261402</v>
      </c>
      <c r="S40">
        <v>2660959.90648328</v>
      </c>
      <c r="T40">
        <v>2583679.3309933702</v>
      </c>
      <c r="U40">
        <v>2547291.8736018902</v>
      </c>
      <c r="V40">
        <v>2409090.2447378999</v>
      </c>
      <c r="W40">
        <v>2333188.8788726199</v>
      </c>
      <c r="X40">
        <v>2306927.52658991</v>
      </c>
      <c r="Y40">
        <v>2475057.1477639498</v>
      </c>
      <c r="Z40">
        <v>2622698.1143557099</v>
      </c>
      <c r="AA40">
        <v>2584631.1036183899</v>
      </c>
      <c r="AB40">
        <v>2569195.05210219</v>
      </c>
      <c r="AC40">
        <v>2721426.9508929299</v>
      </c>
      <c r="AD40">
        <v>3025717.8765773899</v>
      </c>
      <c r="AE40">
        <v>3313704.18028636</v>
      </c>
    </row>
    <row r="41" spans="1:31" x14ac:dyDescent="0.3">
      <c r="A41" t="s">
        <v>103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103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103</v>
      </c>
      <c r="B43" t="s">
        <v>282</v>
      </c>
      <c r="C43" t="s">
        <v>200</v>
      </c>
      <c r="D43" t="s">
        <v>283</v>
      </c>
      <c r="E43" t="s">
        <v>201</v>
      </c>
      <c r="F43">
        <v>9233200.0811356902</v>
      </c>
      <c r="G43">
        <v>9101282.1573539097</v>
      </c>
      <c r="H43">
        <v>9584842.4286286198</v>
      </c>
      <c r="I43">
        <v>9563603.0003136396</v>
      </c>
      <c r="J43">
        <v>9061785.5503031295</v>
      </c>
      <c r="K43">
        <v>8705269.0273476094</v>
      </c>
      <c r="L43">
        <v>8607412.0594419204</v>
      </c>
      <c r="M43">
        <v>9019984.7671942208</v>
      </c>
      <c r="N43">
        <v>9520513.9010548405</v>
      </c>
      <c r="O43">
        <v>10141947.7236173</v>
      </c>
      <c r="P43">
        <v>11131427.477345301</v>
      </c>
      <c r="Q43">
        <v>13017821.6544236</v>
      </c>
      <c r="R43">
        <v>13976740.541524701</v>
      </c>
      <c r="S43">
        <v>14184992.0164028</v>
      </c>
      <c r="T43">
        <v>13779201.4008378</v>
      </c>
      <c r="U43">
        <v>13314026.8296597</v>
      </c>
      <c r="V43">
        <v>12998968.6846777</v>
      </c>
      <c r="W43">
        <v>13055771.3577282</v>
      </c>
      <c r="X43">
        <v>13195153.259497</v>
      </c>
      <c r="Y43">
        <v>13211303.2914597</v>
      </c>
      <c r="Z43">
        <v>13436164.9361316</v>
      </c>
      <c r="AA43">
        <v>13412335.2787591</v>
      </c>
      <c r="AB43">
        <v>13767539.106388001</v>
      </c>
      <c r="AC43">
        <v>14063060.4074718</v>
      </c>
      <c r="AD43">
        <v>14550135.267509</v>
      </c>
      <c r="AE43">
        <v>14586051.2192392</v>
      </c>
    </row>
    <row r="44" spans="1:31" x14ac:dyDescent="0.3">
      <c r="A44" t="s">
        <v>103</v>
      </c>
      <c r="B44" t="s">
        <v>284</v>
      </c>
      <c r="C44" t="s">
        <v>200</v>
      </c>
      <c r="D44" t="s">
        <v>285</v>
      </c>
      <c r="E44" t="s">
        <v>201</v>
      </c>
      <c r="F44">
        <v>160046959.06667501</v>
      </c>
      <c r="G44">
        <v>160653763.47067699</v>
      </c>
      <c r="H44">
        <v>163486504.13853401</v>
      </c>
      <c r="I44">
        <v>163848027.21895999</v>
      </c>
      <c r="J44">
        <v>159754706.96298701</v>
      </c>
      <c r="K44">
        <v>157409735.125137</v>
      </c>
      <c r="L44">
        <v>154961529.78117999</v>
      </c>
      <c r="M44">
        <v>149196912.72239801</v>
      </c>
      <c r="N44">
        <v>144632175.10672101</v>
      </c>
      <c r="O44">
        <v>142409713.92558801</v>
      </c>
      <c r="P44">
        <v>144459383.214591</v>
      </c>
      <c r="Q44">
        <v>148410042.393875</v>
      </c>
      <c r="R44">
        <v>152363482.38164401</v>
      </c>
      <c r="S44">
        <v>155224986.28337499</v>
      </c>
      <c r="T44">
        <v>150090059.358017</v>
      </c>
      <c r="U44">
        <v>143963334.04930499</v>
      </c>
      <c r="V44">
        <v>139918719.84338701</v>
      </c>
      <c r="W44">
        <v>140467572.767239</v>
      </c>
      <c r="X44">
        <v>140580038.01531199</v>
      </c>
      <c r="Y44">
        <v>142521733.529044</v>
      </c>
      <c r="Z44">
        <v>145649615.59255001</v>
      </c>
      <c r="AA44">
        <v>145325627.77739501</v>
      </c>
      <c r="AB44">
        <v>147594265.924514</v>
      </c>
      <c r="AC44">
        <v>150659329.33427599</v>
      </c>
      <c r="AD44">
        <v>153063630.612755</v>
      </c>
      <c r="AE44">
        <v>152118525.430702</v>
      </c>
    </row>
    <row r="45" spans="1:31" x14ac:dyDescent="0.3">
      <c r="A45" t="s">
        <v>103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103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103</v>
      </c>
      <c r="B47" t="s">
        <v>290</v>
      </c>
      <c r="C47" t="s">
        <v>200</v>
      </c>
      <c r="D47" t="s">
        <v>291</v>
      </c>
      <c r="E47" t="s">
        <v>201</v>
      </c>
      <c r="F47">
        <v>12873415.589296</v>
      </c>
      <c r="G47">
        <v>13180913.7412361</v>
      </c>
      <c r="H47">
        <v>13324045.733036401</v>
      </c>
      <c r="I47">
        <v>13049908.4390889</v>
      </c>
      <c r="J47">
        <v>12960049.714168901</v>
      </c>
      <c r="K47">
        <v>12929393.8307386</v>
      </c>
      <c r="L47">
        <v>12776567.164308799</v>
      </c>
      <c r="M47">
        <v>12477364.611086801</v>
      </c>
      <c r="N47">
        <v>12314205.0222141</v>
      </c>
      <c r="O47">
        <v>11834308.3152654</v>
      </c>
      <c r="P47">
        <v>11449906.966706701</v>
      </c>
      <c r="Q47">
        <v>11238104.657732001</v>
      </c>
      <c r="R47">
        <v>10822236.254265301</v>
      </c>
      <c r="S47">
        <v>10431937.498966301</v>
      </c>
      <c r="T47">
        <v>10300178.560258299</v>
      </c>
      <c r="U47">
        <v>10484477.867330199</v>
      </c>
      <c r="V47">
        <v>9820760.1031510495</v>
      </c>
      <c r="W47">
        <v>9336067.7726673391</v>
      </c>
      <c r="X47">
        <v>9332861.4019936193</v>
      </c>
      <c r="Y47">
        <v>9692901.4029327091</v>
      </c>
      <c r="Z47">
        <v>10220148.335129701</v>
      </c>
      <c r="AA47">
        <v>10468516.7985714</v>
      </c>
      <c r="AB47">
        <v>10917564.9364936</v>
      </c>
      <c r="AC47">
        <v>11489487.4321815</v>
      </c>
      <c r="AD47">
        <v>11677874.900402499</v>
      </c>
      <c r="AE47">
        <v>11879951.6350157</v>
      </c>
    </row>
    <row r="48" spans="1:31" x14ac:dyDescent="0.3">
      <c r="A48" t="s">
        <v>103</v>
      </c>
      <c r="B48" t="s">
        <v>292</v>
      </c>
      <c r="C48" t="s">
        <v>200</v>
      </c>
      <c r="D48" t="s">
        <v>293</v>
      </c>
      <c r="E48" t="s">
        <v>201</v>
      </c>
      <c r="F48">
        <v>22557605.231189899</v>
      </c>
      <c r="G48">
        <v>23819323.187672701</v>
      </c>
      <c r="H48">
        <v>24818434.1555252</v>
      </c>
      <c r="I48">
        <v>25213898.752601899</v>
      </c>
      <c r="J48">
        <v>25719090.528866701</v>
      </c>
      <c r="K48">
        <v>26101894.252908699</v>
      </c>
      <c r="L48">
        <v>26274479.010765702</v>
      </c>
      <c r="M48">
        <v>26079526.022369001</v>
      </c>
      <c r="N48">
        <v>25726903.798028301</v>
      </c>
      <c r="O48">
        <v>25223315.356889401</v>
      </c>
      <c r="P48">
        <v>25132805.6457959</v>
      </c>
      <c r="Q48">
        <v>25140240.729557399</v>
      </c>
      <c r="R48">
        <v>24801243.758297998</v>
      </c>
      <c r="S48">
        <v>24305053.270845801</v>
      </c>
      <c r="T48">
        <v>23881943.846030701</v>
      </c>
      <c r="U48">
        <v>23953232.181734201</v>
      </c>
      <c r="V48">
        <v>23172868.483426198</v>
      </c>
      <c r="W48">
        <v>22697827.9410206</v>
      </c>
      <c r="X48">
        <v>22790136.367203999</v>
      </c>
      <c r="Y48">
        <v>23400635.323339898</v>
      </c>
      <c r="Z48">
        <v>23981306.0054086</v>
      </c>
      <c r="AA48">
        <v>24019521.468851101</v>
      </c>
      <c r="AB48">
        <v>24498601.474759199</v>
      </c>
      <c r="AC48">
        <v>25030359.010775302</v>
      </c>
      <c r="AD48">
        <v>25378346.745159499</v>
      </c>
      <c r="AE48">
        <v>25676010.7438123</v>
      </c>
    </row>
    <row r="49" spans="1:31" x14ac:dyDescent="0.3">
      <c r="A49" t="s">
        <v>103</v>
      </c>
      <c r="B49" t="s">
        <v>294</v>
      </c>
      <c r="C49" t="s">
        <v>200</v>
      </c>
      <c r="D49" t="s">
        <v>295</v>
      </c>
      <c r="E49" t="s">
        <v>201</v>
      </c>
      <c r="F49">
        <v>3312819.7892824798</v>
      </c>
      <c r="G49">
        <v>3268016.4985687402</v>
      </c>
      <c r="H49">
        <v>3282017.1878046901</v>
      </c>
      <c r="I49">
        <v>3285078.7686481201</v>
      </c>
      <c r="J49">
        <v>3266284.4770113602</v>
      </c>
      <c r="K49">
        <v>3222220.1472690902</v>
      </c>
      <c r="L49">
        <v>3134093.2185951499</v>
      </c>
      <c r="M49">
        <v>2977839.2801115499</v>
      </c>
      <c r="N49">
        <v>2767187.4273038302</v>
      </c>
      <c r="O49">
        <v>2573833.7513028402</v>
      </c>
      <c r="P49">
        <v>2426684.03582366</v>
      </c>
      <c r="Q49">
        <v>2295616.2973411302</v>
      </c>
      <c r="R49">
        <v>2179750.59201633</v>
      </c>
      <c r="S49">
        <v>2088190.3860854099</v>
      </c>
      <c r="T49">
        <v>2008610.8242814001</v>
      </c>
      <c r="U49">
        <v>1953479.7448418499</v>
      </c>
      <c r="V49">
        <v>1880592.0460491001</v>
      </c>
      <c r="W49">
        <v>1850429.61624386</v>
      </c>
      <c r="X49">
        <v>1848554.75996081</v>
      </c>
      <c r="Y49">
        <v>1873593.7069474999</v>
      </c>
      <c r="Z49">
        <v>1856642.4604771901</v>
      </c>
      <c r="AA49">
        <v>1773004.90048274</v>
      </c>
      <c r="AB49">
        <v>1698680.2136845901</v>
      </c>
      <c r="AC49">
        <v>1612877.6829643</v>
      </c>
      <c r="AD49">
        <v>1574091.7704419501</v>
      </c>
      <c r="AE49">
        <v>1543217.9409040001</v>
      </c>
    </row>
    <row r="50" spans="1:31" x14ac:dyDescent="0.3">
      <c r="A50" t="s">
        <v>103</v>
      </c>
      <c r="B50" t="s">
        <v>296</v>
      </c>
      <c r="C50" t="s">
        <v>200</v>
      </c>
      <c r="D50" t="s">
        <v>297</v>
      </c>
      <c r="E50" t="s">
        <v>201</v>
      </c>
      <c r="F50">
        <v>6371369.8526113797</v>
      </c>
      <c r="G50">
        <v>7370392.94786778</v>
      </c>
      <c r="H50">
        <v>8212371.2346841004</v>
      </c>
      <c r="I50">
        <v>8878911.5448648408</v>
      </c>
      <c r="J50">
        <v>9492756.3376864195</v>
      </c>
      <c r="K50">
        <v>9950280.2749010399</v>
      </c>
      <c r="L50">
        <v>10363818.6278618</v>
      </c>
      <c r="M50">
        <v>10624322.131170699</v>
      </c>
      <c r="N50">
        <v>10645511.348510399</v>
      </c>
      <c r="O50">
        <v>10815173.290321199</v>
      </c>
      <c r="P50">
        <v>11256214.643265501</v>
      </c>
      <c r="Q50">
        <v>11606519.774484299</v>
      </c>
      <c r="R50">
        <v>11799256.9120163</v>
      </c>
      <c r="S50">
        <v>11784925.385794099</v>
      </c>
      <c r="T50">
        <v>11573154.461491</v>
      </c>
      <c r="U50">
        <v>11515274.5695622</v>
      </c>
      <c r="V50">
        <v>11471516.334225999</v>
      </c>
      <c r="W50">
        <v>11511330.5521094</v>
      </c>
      <c r="X50">
        <v>11608720.2052496</v>
      </c>
      <c r="Y50">
        <v>11834140.2134597</v>
      </c>
      <c r="Z50">
        <v>11904515.2098017</v>
      </c>
      <c r="AA50">
        <v>11777999.769796999</v>
      </c>
      <c r="AB50">
        <v>11882356.324580999</v>
      </c>
      <c r="AC50">
        <v>11927993.895629499</v>
      </c>
      <c r="AD50">
        <v>12126380.074315101</v>
      </c>
      <c r="AE50">
        <v>12252841.167892599</v>
      </c>
    </row>
    <row r="51" spans="1:31" x14ac:dyDescent="0.3">
      <c r="A51" t="s">
        <v>103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103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103</v>
      </c>
      <c r="B53" t="s">
        <v>302</v>
      </c>
      <c r="C53" t="s">
        <v>200</v>
      </c>
      <c r="D53" t="s">
        <v>303</v>
      </c>
      <c r="E53" t="s">
        <v>201</v>
      </c>
      <c r="F53">
        <v>4154744.2512988402</v>
      </c>
      <c r="G53">
        <v>4589102.0961376904</v>
      </c>
      <c r="H53">
        <v>5014959.8726621401</v>
      </c>
      <c r="I53">
        <v>5278813.6320150504</v>
      </c>
      <c r="J53">
        <v>5394141.00990796</v>
      </c>
      <c r="K53">
        <v>5576407.4987127297</v>
      </c>
      <c r="L53">
        <v>5896897.5961099099</v>
      </c>
      <c r="M53">
        <v>6022449.6368360799</v>
      </c>
      <c r="N53">
        <v>6390566.5641850596</v>
      </c>
      <c r="O53">
        <v>6953721.5359952403</v>
      </c>
      <c r="P53">
        <v>7744232.2421557596</v>
      </c>
      <c r="Q53">
        <v>8246115.7865455197</v>
      </c>
      <c r="R53">
        <v>8489586.1213730909</v>
      </c>
      <c r="S53">
        <v>8887185.2972217202</v>
      </c>
      <c r="T53">
        <v>8816255.5795673896</v>
      </c>
      <c r="U53">
        <v>8764998.2755116094</v>
      </c>
      <c r="V53">
        <v>8696723.7777973507</v>
      </c>
      <c r="W53">
        <v>8900645.0979756992</v>
      </c>
      <c r="X53">
        <v>9015746.3305388708</v>
      </c>
      <c r="Y53">
        <v>9193095.6732764803</v>
      </c>
      <c r="Z53">
        <v>9242878.2838864196</v>
      </c>
      <c r="AA53">
        <v>8868878.6642738506</v>
      </c>
      <c r="AB53">
        <v>8566990.6556740794</v>
      </c>
      <c r="AC53">
        <v>8419897.9460825007</v>
      </c>
      <c r="AD53">
        <v>8220971.6932410598</v>
      </c>
      <c r="AE53">
        <v>7524427.8708380796</v>
      </c>
    </row>
    <row r="54" spans="1:31" x14ac:dyDescent="0.3">
      <c r="A54" t="s">
        <v>103</v>
      </c>
      <c r="B54" t="s">
        <v>304</v>
      </c>
      <c r="C54" t="s">
        <v>200</v>
      </c>
      <c r="D54" t="s">
        <v>305</v>
      </c>
      <c r="E54" t="s">
        <v>201</v>
      </c>
      <c r="F54">
        <v>5365481.1295878198</v>
      </c>
      <c r="G54">
        <v>5891521.5290927002</v>
      </c>
      <c r="H54">
        <v>6403901.7623974597</v>
      </c>
      <c r="I54">
        <v>6699658.4127996704</v>
      </c>
      <c r="J54">
        <v>6894305.8116636202</v>
      </c>
      <c r="K54">
        <v>7156903.3329387298</v>
      </c>
      <c r="L54">
        <v>7452977.4827198898</v>
      </c>
      <c r="M54">
        <v>7489063.3278499804</v>
      </c>
      <c r="N54">
        <v>7813425.0708847595</v>
      </c>
      <c r="O54">
        <v>8416301.6939227208</v>
      </c>
      <c r="P54">
        <v>9273078.9127188493</v>
      </c>
      <c r="Q54">
        <v>9785106.2530539893</v>
      </c>
      <c r="R54">
        <v>10145246.829411199</v>
      </c>
      <c r="S54">
        <v>10642517.583088201</v>
      </c>
      <c r="T54">
        <v>10559994.6553562</v>
      </c>
      <c r="U54">
        <v>10584285.909075901</v>
      </c>
      <c r="V54">
        <v>10556611.968483999</v>
      </c>
      <c r="W54">
        <v>10839463.6884601</v>
      </c>
      <c r="X54">
        <v>11092957.310264001</v>
      </c>
      <c r="Y54">
        <v>11337178.5016513</v>
      </c>
      <c r="Z54">
        <v>11403772.4882982</v>
      </c>
      <c r="AA54">
        <v>10969017.724636</v>
      </c>
      <c r="AB54">
        <v>10663778.693991</v>
      </c>
      <c r="AC54">
        <v>10481043.2396715</v>
      </c>
      <c r="AD54">
        <v>10246316.3247841</v>
      </c>
      <c r="AE54">
        <v>9653083.5703381598</v>
      </c>
    </row>
    <row r="55" spans="1:31" x14ac:dyDescent="0.3">
      <c r="A55" t="s">
        <v>103</v>
      </c>
      <c r="B55" t="s">
        <v>306</v>
      </c>
      <c r="C55" t="s">
        <v>200</v>
      </c>
      <c r="D55" t="s">
        <v>307</v>
      </c>
      <c r="E55" t="s">
        <v>201</v>
      </c>
      <c r="F55">
        <v>1210736.8782889801</v>
      </c>
      <c r="G55">
        <v>1302419.4329550101</v>
      </c>
      <c r="H55">
        <v>1388941.8897353101</v>
      </c>
      <c r="I55">
        <v>1420844.78078462</v>
      </c>
      <c r="J55">
        <v>1500164.80175567</v>
      </c>
      <c r="K55">
        <v>1580495.8342259999</v>
      </c>
      <c r="L55">
        <v>1556079.8866099699</v>
      </c>
      <c r="M55">
        <v>1466613.6910138901</v>
      </c>
      <c r="N55">
        <v>1422858.5066996999</v>
      </c>
      <c r="O55">
        <v>1462580.15792747</v>
      </c>
      <c r="P55">
        <v>1528846.6705630899</v>
      </c>
      <c r="Q55">
        <v>1538990.46650847</v>
      </c>
      <c r="R55">
        <v>1655660.70803809</v>
      </c>
      <c r="S55">
        <v>1755332.2858665099</v>
      </c>
      <c r="T55">
        <v>1743739.0757887999</v>
      </c>
      <c r="U55">
        <v>1819287.6335642899</v>
      </c>
      <c r="V55">
        <v>1859888.1906866501</v>
      </c>
      <c r="W55">
        <v>1938818.5904844101</v>
      </c>
      <c r="X55">
        <v>2077210.9797250701</v>
      </c>
      <c r="Y55">
        <v>2144082.8283748399</v>
      </c>
      <c r="Z55">
        <v>2160894.2044117502</v>
      </c>
      <c r="AA55">
        <v>2100139.0603621602</v>
      </c>
      <c r="AB55">
        <v>2096788.0383169299</v>
      </c>
      <c r="AC55">
        <v>2061145.2935890099</v>
      </c>
      <c r="AD55">
        <v>2025344.6315430601</v>
      </c>
      <c r="AE55">
        <v>2128655.6995000802</v>
      </c>
    </row>
    <row r="56" spans="1:31" x14ac:dyDescent="0.3">
      <c r="A56" t="s">
        <v>103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103</v>
      </c>
      <c r="B57" t="s">
        <v>310</v>
      </c>
      <c r="C57" t="s">
        <v>200</v>
      </c>
      <c r="D57" t="s">
        <v>311</v>
      </c>
      <c r="E57" t="s">
        <v>201</v>
      </c>
      <c r="F57">
        <v>186142344.81738001</v>
      </c>
      <c r="G57">
        <v>188123713.43983001</v>
      </c>
      <c r="H57">
        <v>191918877.85883999</v>
      </c>
      <c r="I57">
        <v>192556457.09303999</v>
      </c>
      <c r="J57">
        <v>188934278.463119</v>
      </c>
      <c r="K57">
        <v>186861083.72396201</v>
      </c>
      <c r="L57">
        <v>184484548.96477801</v>
      </c>
      <c r="M57">
        <v>178379479.51813099</v>
      </c>
      <c r="N57">
        <v>173276778.81044599</v>
      </c>
      <c r="O57">
        <v>170347310.10671401</v>
      </c>
      <c r="P57">
        <v>172388938.98026901</v>
      </c>
      <c r="Q57">
        <v>176314700.94133601</v>
      </c>
      <c r="R57">
        <v>179857367.63816899</v>
      </c>
      <c r="S57">
        <v>182190999.460704</v>
      </c>
      <c r="T57">
        <v>176555682.535041</v>
      </c>
      <c r="U57">
        <v>170463858.10464099</v>
      </c>
      <c r="V57">
        <v>165500678.571551</v>
      </c>
      <c r="W57">
        <v>165498589.58713201</v>
      </c>
      <c r="X57">
        <v>165677101.90910599</v>
      </c>
      <c r="Y57">
        <v>168397426.000148</v>
      </c>
      <c r="Z57">
        <v>172253619.71231401</v>
      </c>
      <c r="AA57">
        <v>171929780.34986499</v>
      </c>
      <c r="AB57">
        <v>174662062.45137501</v>
      </c>
      <c r="AC57">
        <v>178411115.29594401</v>
      </c>
      <c r="AD57">
        <v>181467695.234492</v>
      </c>
      <c r="AE57">
        <v>181108240.35479999</v>
      </c>
    </row>
    <row r="58" spans="1:31" x14ac:dyDescent="0.3">
      <c r="A58" t="s">
        <v>103</v>
      </c>
      <c r="B58" t="s">
        <v>312</v>
      </c>
      <c r="C58" t="s">
        <v>200</v>
      </c>
      <c r="D58" t="s">
        <v>313</v>
      </c>
      <c r="E58" t="s">
        <v>201</v>
      </c>
      <c r="F58">
        <v>186142344.81738001</v>
      </c>
      <c r="G58">
        <v>188123713.43983001</v>
      </c>
      <c r="H58">
        <v>191918877.85883999</v>
      </c>
      <c r="I58">
        <v>192556457.09303999</v>
      </c>
      <c r="J58">
        <v>188934278.463119</v>
      </c>
      <c r="K58">
        <v>186861083.72396201</v>
      </c>
      <c r="L58">
        <v>184484548.96477801</v>
      </c>
      <c r="M58">
        <v>178379479.51813099</v>
      </c>
      <c r="N58">
        <v>173276778.81044599</v>
      </c>
      <c r="O58">
        <v>170347310.10671401</v>
      </c>
      <c r="P58">
        <v>172388938.98026901</v>
      </c>
      <c r="Q58">
        <v>176314700.94133601</v>
      </c>
      <c r="R58">
        <v>179857367.63816899</v>
      </c>
      <c r="S58">
        <v>182190999.460704</v>
      </c>
      <c r="T58">
        <v>176555682.535041</v>
      </c>
      <c r="U58">
        <v>170463858.10464099</v>
      </c>
      <c r="V58">
        <v>165500678.571551</v>
      </c>
      <c r="W58">
        <v>165498589.58713201</v>
      </c>
      <c r="X58">
        <v>165677101.90910599</v>
      </c>
      <c r="Y58">
        <v>168397426.000148</v>
      </c>
      <c r="Z58">
        <v>172253619.71231401</v>
      </c>
      <c r="AA58">
        <v>171929780.34986499</v>
      </c>
      <c r="AB58">
        <v>174662062.45137501</v>
      </c>
      <c r="AC58">
        <v>178411115.29594401</v>
      </c>
      <c r="AD58">
        <v>181467695.234492</v>
      </c>
      <c r="AE58">
        <v>181108240.35479999</v>
      </c>
    </row>
    <row r="59" spans="1:31" x14ac:dyDescent="0.3">
      <c r="A59" t="s">
        <v>103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105</v>
      </c>
      <c r="B2" t="s">
        <v>197</v>
      </c>
      <c r="C2" t="s">
        <v>200</v>
      </c>
      <c r="D2" t="s">
        <v>198</v>
      </c>
      <c r="E2" t="s">
        <v>201</v>
      </c>
      <c r="F2">
        <v>11989526.1359735</v>
      </c>
      <c r="G2">
        <v>12034080.722238399</v>
      </c>
      <c r="H2">
        <v>12210415.342158999</v>
      </c>
      <c r="I2">
        <v>12240059.411843499</v>
      </c>
      <c r="J2">
        <v>11915291.832612701</v>
      </c>
      <c r="K2">
        <v>11495717.248319199</v>
      </c>
      <c r="L2">
        <v>10978046.119596601</v>
      </c>
      <c r="M2">
        <v>10483397.5234395</v>
      </c>
      <c r="N2">
        <v>10201752.2258818</v>
      </c>
      <c r="O2">
        <v>10037486.2037235</v>
      </c>
      <c r="P2">
        <v>9912359.5627562106</v>
      </c>
      <c r="Q2">
        <v>9615956.55897885</v>
      </c>
      <c r="R2">
        <v>9309083.7681350894</v>
      </c>
      <c r="S2">
        <v>9163156.0291712303</v>
      </c>
      <c r="T2">
        <v>8488554.5546067301</v>
      </c>
      <c r="U2">
        <v>7976702.6084840503</v>
      </c>
      <c r="V2">
        <v>7709830.5686750002</v>
      </c>
      <c r="W2">
        <v>7345369.7256501801</v>
      </c>
      <c r="X2">
        <v>7233316.7681542803</v>
      </c>
      <c r="Y2">
        <v>7102948.3705363898</v>
      </c>
      <c r="Z2">
        <v>7046380.3591333199</v>
      </c>
      <c r="AA2">
        <v>6749046.3707743399</v>
      </c>
      <c r="AB2">
        <v>6955381.7655707402</v>
      </c>
      <c r="AC2">
        <v>6900290.2643145304</v>
      </c>
      <c r="AD2">
        <v>6707563.87938675</v>
      </c>
      <c r="AE2">
        <v>6439756.6267923499</v>
      </c>
    </row>
    <row r="3" spans="1:32" x14ac:dyDescent="0.3">
      <c r="A3" t="s">
        <v>105</v>
      </c>
      <c r="B3" t="s">
        <v>202</v>
      </c>
      <c r="C3" t="s">
        <v>200</v>
      </c>
      <c r="D3" t="s">
        <v>203</v>
      </c>
      <c r="E3" t="s">
        <v>201</v>
      </c>
      <c r="F3">
        <v>2088910.8885236699</v>
      </c>
      <c r="G3">
        <v>2044012.3977335901</v>
      </c>
      <c r="H3">
        <v>2024893.4460535799</v>
      </c>
      <c r="I3">
        <v>1954370.3149673601</v>
      </c>
      <c r="J3">
        <v>1869182.60512995</v>
      </c>
      <c r="K3">
        <v>1831147.6587977901</v>
      </c>
      <c r="L3">
        <v>1769301.4719044601</v>
      </c>
      <c r="M3">
        <v>1730007.3598446001</v>
      </c>
      <c r="N3">
        <v>1704841.9365270601</v>
      </c>
      <c r="O3">
        <v>1701146.8075341301</v>
      </c>
      <c r="P3">
        <v>1718579.7943716601</v>
      </c>
      <c r="Q3">
        <v>1745313.7443331</v>
      </c>
      <c r="R3">
        <v>1765327.2425063699</v>
      </c>
      <c r="S3">
        <v>1835503.0643255401</v>
      </c>
      <c r="T3">
        <v>1782078.7394074299</v>
      </c>
      <c r="U3">
        <v>1762432.30227649</v>
      </c>
      <c r="V3">
        <v>1779979.8915939999</v>
      </c>
      <c r="W3">
        <v>1760672.6191279599</v>
      </c>
      <c r="X3">
        <v>1806552.61244847</v>
      </c>
      <c r="Y3">
        <v>1889027.5896220901</v>
      </c>
      <c r="Z3">
        <v>1954407.9068692201</v>
      </c>
      <c r="AA3">
        <v>1982946.57749733</v>
      </c>
      <c r="AB3">
        <v>2083940.33751598</v>
      </c>
      <c r="AC3">
        <v>2124208.6296777199</v>
      </c>
      <c r="AD3">
        <v>2148383.4856898701</v>
      </c>
      <c r="AE3">
        <v>2134807.2666792199</v>
      </c>
    </row>
    <row r="4" spans="1:32" x14ac:dyDescent="0.3">
      <c r="A4" t="s">
        <v>105</v>
      </c>
      <c r="B4" t="s">
        <v>204</v>
      </c>
      <c r="C4" t="s">
        <v>200</v>
      </c>
      <c r="D4" t="s">
        <v>205</v>
      </c>
      <c r="E4" t="s">
        <v>201</v>
      </c>
      <c r="F4">
        <v>100977874.19720601</v>
      </c>
      <c r="G4">
        <v>101032399.821032</v>
      </c>
      <c r="H4">
        <v>102291230.66007499</v>
      </c>
      <c r="I4">
        <v>101385097.285061</v>
      </c>
      <c r="J4">
        <v>99040795.192901403</v>
      </c>
      <c r="K4">
        <v>99843646.9808788</v>
      </c>
      <c r="L4">
        <v>99216458.852757201</v>
      </c>
      <c r="M4">
        <v>97750223.148268297</v>
      </c>
      <c r="N4">
        <v>97738728.722426295</v>
      </c>
      <c r="O4">
        <v>98429442.277879104</v>
      </c>
      <c r="P4">
        <v>100591362.033002</v>
      </c>
      <c r="Q4">
        <v>102639203.48147701</v>
      </c>
      <c r="R4">
        <v>104912923.222986</v>
      </c>
      <c r="S4">
        <v>109714642.662837</v>
      </c>
      <c r="T4">
        <v>106202300.860834</v>
      </c>
      <c r="U4">
        <v>104699728.477083</v>
      </c>
      <c r="V4">
        <v>105848180.44282</v>
      </c>
      <c r="W4">
        <v>105153669.815752</v>
      </c>
      <c r="X4">
        <v>105566911.15383901</v>
      </c>
      <c r="Y4">
        <v>107414726.01604</v>
      </c>
      <c r="Z4">
        <v>107668387.08363301</v>
      </c>
      <c r="AA4">
        <v>106947654.95559201</v>
      </c>
      <c r="AB4">
        <v>108283591.957975</v>
      </c>
      <c r="AC4">
        <v>109969241.493442</v>
      </c>
      <c r="AD4">
        <v>111375830.88020501</v>
      </c>
      <c r="AE4">
        <v>111009787.849344</v>
      </c>
    </row>
    <row r="5" spans="1:32" x14ac:dyDescent="0.3">
      <c r="A5" t="s">
        <v>105</v>
      </c>
      <c r="B5" t="s">
        <v>206</v>
      </c>
      <c r="C5" t="s">
        <v>200</v>
      </c>
      <c r="D5" t="s">
        <v>207</v>
      </c>
      <c r="E5" t="s">
        <v>201</v>
      </c>
      <c r="F5">
        <v>8426602.3753523808</v>
      </c>
      <c r="G5">
        <v>8741879.7292888705</v>
      </c>
      <c r="H5">
        <v>9181846.0785996709</v>
      </c>
      <c r="I5">
        <v>9429186.5253270697</v>
      </c>
      <c r="J5">
        <v>9503236.9703712203</v>
      </c>
      <c r="K5">
        <v>9899267.5695265308</v>
      </c>
      <c r="L5">
        <v>10055529.758015299</v>
      </c>
      <c r="M5">
        <v>10140469.390733199</v>
      </c>
      <c r="N5">
        <v>10208692.724425999</v>
      </c>
      <c r="O5">
        <v>10336523.7944314</v>
      </c>
      <c r="P5">
        <v>10590557.0459214</v>
      </c>
      <c r="Q5">
        <v>10895579.307978099</v>
      </c>
      <c r="R5">
        <v>11193436.666639401</v>
      </c>
      <c r="S5">
        <v>11641185.870452</v>
      </c>
      <c r="T5">
        <v>11381461.890638901</v>
      </c>
      <c r="U5">
        <v>11338422.499340201</v>
      </c>
      <c r="V5">
        <v>11712438.404459801</v>
      </c>
      <c r="W5">
        <v>11775616.7023232</v>
      </c>
      <c r="X5">
        <v>11931958.5948132</v>
      </c>
      <c r="Y5">
        <v>12284865.8259538</v>
      </c>
      <c r="Z5">
        <v>12395055.7265041</v>
      </c>
      <c r="AA5">
        <v>12432683.5223043</v>
      </c>
      <c r="AB5">
        <v>12794510.640509499</v>
      </c>
      <c r="AC5">
        <v>13163418.5152639</v>
      </c>
      <c r="AD5">
        <v>13449763.7480746</v>
      </c>
      <c r="AE5">
        <v>13474622.263959199</v>
      </c>
    </row>
    <row r="6" spans="1:32" x14ac:dyDescent="0.3">
      <c r="A6" t="s">
        <v>105</v>
      </c>
      <c r="B6" t="s">
        <v>208</v>
      </c>
      <c r="C6" t="s">
        <v>200</v>
      </c>
      <c r="D6" t="s">
        <v>209</v>
      </c>
      <c r="E6" t="s">
        <v>201</v>
      </c>
      <c r="F6">
        <v>3285457.37752426</v>
      </c>
      <c r="G6">
        <v>3174407.10091297</v>
      </c>
      <c r="H6">
        <v>3100461.64429523</v>
      </c>
      <c r="I6">
        <v>2949597.40588223</v>
      </c>
      <c r="J6">
        <v>2798183.9779450102</v>
      </c>
      <c r="K6">
        <v>2718700.4605966401</v>
      </c>
      <c r="L6">
        <v>2608492.7062920299</v>
      </c>
      <c r="M6">
        <v>2496846.5936057102</v>
      </c>
      <c r="N6">
        <v>2415168.24908082</v>
      </c>
      <c r="O6">
        <v>2352420.0458988301</v>
      </c>
      <c r="P6">
        <v>2314547.70190102</v>
      </c>
      <c r="Q6">
        <v>2280519.3623762801</v>
      </c>
      <c r="R6">
        <v>2258403.36311955</v>
      </c>
      <c r="S6">
        <v>2297999.9240387301</v>
      </c>
      <c r="T6">
        <v>2173037.1431264798</v>
      </c>
      <c r="U6">
        <v>2105466.8669230002</v>
      </c>
      <c r="V6">
        <v>2092275.0441467699</v>
      </c>
      <c r="W6">
        <v>2038051.74116952</v>
      </c>
      <c r="X6">
        <v>2012044.5181027299</v>
      </c>
      <c r="Y6">
        <v>2007336.99158388</v>
      </c>
      <c r="Z6">
        <v>1965275.05972592</v>
      </c>
      <c r="AA6">
        <v>1895456.27710571</v>
      </c>
      <c r="AB6">
        <v>1868015.5330375801</v>
      </c>
      <c r="AC6">
        <v>1843460.61506579</v>
      </c>
      <c r="AD6">
        <v>1827712.5578833099</v>
      </c>
      <c r="AE6">
        <v>1786092.8759033901</v>
      </c>
    </row>
    <row r="7" spans="1:32" x14ac:dyDescent="0.3">
      <c r="A7" t="s">
        <v>105</v>
      </c>
      <c r="B7" t="s">
        <v>210</v>
      </c>
      <c r="C7" t="s">
        <v>200</v>
      </c>
      <c r="D7" t="s">
        <v>211</v>
      </c>
      <c r="E7" t="s">
        <v>201</v>
      </c>
      <c r="F7">
        <v>6407688.1483237296</v>
      </c>
      <c r="G7">
        <v>6446402.1956438301</v>
      </c>
      <c r="H7">
        <v>6540768.8286963301</v>
      </c>
      <c r="I7">
        <v>6476807.7194758104</v>
      </c>
      <c r="J7">
        <v>6306246.6558390297</v>
      </c>
      <c r="K7">
        <v>6336225.8676299704</v>
      </c>
      <c r="L7">
        <v>6259641.7025148598</v>
      </c>
      <c r="M7">
        <v>6160270.9407184198</v>
      </c>
      <c r="N7">
        <v>6126951.6598495198</v>
      </c>
      <c r="O7">
        <v>6128805.3737522</v>
      </c>
      <c r="P7">
        <v>6277906.0134689901</v>
      </c>
      <c r="Q7">
        <v>6481898.4488858003</v>
      </c>
      <c r="R7">
        <v>6725132.0767027102</v>
      </c>
      <c r="S7">
        <v>7048225.4727174696</v>
      </c>
      <c r="T7">
        <v>6827576.9232537104</v>
      </c>
      <c r="U7">
        <v>6772096.3547329102</v>
      </c>
      <c r="V7">
        <v>6863235.9997691</v>
      </c>
      <c r="W7">
        <v>6805832.0154248402</v>
      </c>
      <c r="X7">
        <v>6900120.0984849799</v>
      </c>
      <c r="Y7">
        <v>7082286.6873897603</v>
      </c>
      <c r="Z7">
        <v>7173601.0819177702</v>
      </c>
      <c r="AA7">
        <v>7191495.32987988</v>
      </c>
      <c r="AB7">
        <v>7314163.71114951</v>
      </c>
      <c r="AC7">
        <v>7453366.89734858</v>
      </c>
      <c r="AD7">
        <v>7560495.22866101</v>
      </c>
      <c r="AE7">
        <v>7598308.6476105098</v>
      </c>
    </row>
    <row r="8" spans="1:32" x14ac:dyDescent="0.3">
      <c r="A8" t="s">
        <v>105</v>
      </c>
      <c r="B8" t="s">
        <v>212</v>
      </c>
      <c r="C8" t="s">
        <v>200</v>
      </c>
      <c r="D8" t="s">
        <v>213</v>
      </c>
      <c r="E8" t="s">
        <v>201</v>
      </c>
      <c r="F8">
        <v>5165624.8260348896</v>
      </c>
      <c r="G8">
        <v>5261520.5394740896</v>
      </c>
      <c r="H8">
        <v>5334285.44291995</v>
      </c>
      <c r="I8">
        <v>5299195.6836802699</v>
      </c>
      <c r="J8">
        <v>5144342.5203973297</v>
      </c>
      <c r="K8">
        <v>5078955.9842420099</v>
      </c>
      <c r="L8">
        <v>4927556.7781380899</v>
      </c>
      <c r="M8">
        <v>4796919.8876427496</v>
      </c>
      <c r="N8">
        <v>4732212.9893747196</v>
      </c>
      <c r="O8">
        <v>4708494.8363526603</v>
      </c>
      <c r="P8">
        <v>4706694.3752301503</v>
      </c>
      <c r="Q8">
        <v>4735763.3394154897</v>
      </c>
      <c r="R8">
        <v>4741387.9432435697</v>
      </c>
      <c r="S8">
        <v>4904008.5158704603</v>
      </c>
      <c r="T8">
        <v>4715860.0357385697</v>
      </c>
      <c r="U8">
        <v>4606336.6279934999</v>
      </c>
      <c r="V8">
        <v>4540452.2805900201</v>
      </c>
      <c r="W8">
        <v>4443367.2276605004</v>
      </c>
      <c r="X8">
        <v>4407368.8586100899</v>
      </c>
      <c r="Y8">
        <v>4448307.1803978803</v>
      </c>
      <c r="Z8">
        <v>4421399.0681641502</v>
      </c>
      <c r="AA8">
        <v>4314279.0704076504</v>
      </c>
      <c r="AB8">
        <v>4308182.4110925402</v>
      </c>
      <c r="AC8">
        <v>4301252.8564879801</v>
      </c>
      <c r="AD8">
        <v>4287159.1481535798</v>
      </c>
      <c r="AE8">
        <v>4240292.3393513896</v>
      </c>
    </row>
    <row r="9" spans="1:32" x14ac:dyDescent="0.3">
      <c r="A9" t="s">
        <v>105</v>
      </c>
      <c r="B9" t="s">
        <v>214</v>
      </c>
      <c r="C9" t="s">
        <v>200</v>
      </c>
      <c r="D9" t="s">
        <v>215</v>
      </c>
      <c r="E9" t="s">
        <v>201</v>
      </c>
      <c r="F9">
        <v>14168228.9642829</v>
      </c>
      <c r="G9">
        <v>14261001.6248945</v>
      </c>
      <c r="H9">
        <v>14533440.814328801</v>
      </c>
      <c r="I9">
        <v>14453206.3044948</v>
      </c>
      <c r="J9">
        <v>14177450.177650301</v>
      </c>
      <c r="K9">
        <v>14247145.242396601</v>
      </c>
      <c r="L9">
        <v>14149338.325712999</v>
      </c>
      <c r="M9">
        <v>13950116.772818901</v>
      </c>
      <c r="N9">
        <v>13952317.200857701</v>
      </c>
      <c r="O9">
        <v>14001894.4289017</v>
      </c>
      <c r="P9">
        <v>14286745.276690099</v>
      </c>
      <c r="Q9">
        <v>14470218.797959801</v>
      </c>
      <c r="R9">
        <v>14687808.410142001</v>
      </c>
      <c r="S9">
        <v>15442942.935083101</v>
      </c>
      <c r="T9">
        <v>14958650.2395036</v>
      </c>
      <c r="U9">
        <v>14814719.220617499</v>
      </c>
      <c r="V9">
        <v>14913363.4607655</v>
      </c>
      <c r="W9">
        <v>14704555.100651</v>
      </c>
      <c r="X9">
        <v>14621789.8420163</v>
      </c>
      <c r="Y9">
        <v>14776194.0804107</v>
      </c>
      <c r="Z9">
        <v>14659406.543904601</v>
      </c>
      <c r="AA9">
        <v>14304078.4816039</v>
      </c>
      <c r="AB9">
        <v>14261109.7403003</v>
      </c>
      <c r="AC9">
        <v>14332773.722178999</v>
      </c>
      <c r="AD9">
        <v>14473675.4626226</v>
      </c>
      <c r="AE9">
        <v>14381653.845160101</v>
      </c>
    </row>
    <row r="10" spans="1:32" x14ac:dyDescent="0.3">
      <c r="A10" t="s">
        <v>105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105</v>
      </c>
      <c r="B11" t="s">
        <v>218</v>
      </c>
      <c r="C11" t="s">
        <v>200</v>
      </c>
      <c r="D11" t="s">
        <v>219</v>
      </c>
      <c r="E11" t="s">
        <v>201</v>
      </c>
      <c r="F11">
        <v>3329548.8781189201</v>
      </c>
      <c r="G11">
        <v>3442617.3127107401</v>
      </c>
      <c r="H11">
        <v>3616187.4145912598</v>
      </c>
      <c r="I11">
        <v>3680455.7233703798</v>
      </c>
      <c r="J11">
        <v>3684947.43163851</v>
      </c>
      <c r="K11">
        <v>3805357.7332057701</v>
      </c>
      <c r="L11">
        <v>3898356.29453527</v>
      </c>
      <c r="M11">
        <v>3992185.4798637498</v>
      </c>
      <c r="N11">
        <v>4134914.6681672302</v>
      </c>
      <c r="O11">
        <v>4292366.4922843101</v>
      </c>
      <c r="P11">
        <v>4479547.9039697899</v>
      </c>
      <c r="Q11">
        <v>4679843.32579087</v>
      </c>
      <c r="R11">
        <v>4850631.2375356797</v>
      </c>
      <c r="S11">
        <v>5127577.6446715901</v>
      </c>
      <c r="T11">
        <v>5076027.9568305602</v>
      </c>
      <c r="U11">
        <v>5085143.7359675001</v>
      </c>
      <c r="V11">
        <v>5251789.0959803704</v>
      </c>
      <c r="W11">
        <v>5490209.5555029502</v>
      </c>
      <c r="X11">
        <v>5780166.0212642103</v>
      </c>
      <c r="Y11">
        <v>6084355.1608425695</v>
      </c>
      <c r="Z11">
        <v>6221733.9763933597</v>
      </c>
      <c r="AA11">
        <v>6400914.2310826899</v>
      </c>
      <c r="AB11">
        <v>6632847.1875398299</v>
      </c>
      <c r="AC11">
        <v>6862072.1116554895</v>
      </c>
      <c r="AD11">
        <v>7075725.28301448</v>
      </c>
      <c r="AE11">
        <v>7197636.2764448198</v>
      </c>
    </row>
    <row r="12" spans="1:32" x14ac:dyDescent="0.3">
      <c r="A12" t="s">
        <v>105</v>
      </c>
      <c r="B12" t="s">
        <v>220</v>
      </c>
      <c r="C12" t="s">
        <v>200</v>
      </c>
      <c r="D12" t="s">
        <v>221</v>
      </c>
      <c r="E12" t="s">
        <v>201</v>
      </c>
      <c r="F12">
        <v>8983823.4634262901</v>
      </c>
      <c r="G12">
        <v>8912598.4552088007</v>
      </c>
      <c r="H12">
        <v>8942377.0538457092</v>
      </c>
      <c r="I12">
        <v>8751944.7453440409</v>
      </c>
      <c r="J12">
        <v>8444112.3785477299</v>
      </c>
      <c r="K12">
        <v>8389695.1385583896</v>
      </c>
      <c r="L12">
        <v>8254139.9314216003</v>
      </c>
      <c r="M12">
        <v>8035687.7069460703</v>
      </c>
      <c r="N12">
        <v>8040387.4854244003</v>
      </c>
      <c r="O12">
        <v>8124102.7324132398</v>
      </c>
      <c r="P12">
        <v>8316254.9927595798</v>
      </c>
      <c r="Q12">
        <v>8542930.1344646104</v>
      </c>
      <c r="R12">
        <v>8718718.9377532508</v>
      </c>
      <c r="S12">
        <v>9065539.0419114698</v>
      </c>
      <c r="T12">
        <v>8737814.8484011795</v>
      </c>
      <c r="U12">
        <v>8522044.5494495593</v>
      </c>
      <c r="V12">
        <v>8511375.1198455691</v>
      </c>
      <c r="W12">
        <v>8330429.7017108202</v>
      </c>
      <c r="X12">
        <v>8264539.5000133403</v>
      </c>
      <c r="Y12">
        <v>8314647.2156680403</v>
      </c>
      <c r="Z12">
        <v>8246094.6229641102</v>
      </c>
      <c r="AA12">
        <v>8064620.0178832598</v>
      </c>
      <c r="AB12">
        <v>8073799.10545645</v>
      </c>
      <c r="AC12">
        <v>8137213.4516292401</v>
      </c>
      <c r="AD12">
        <v>8159055.5546484096</v>
      </c>
      <c r="AE12">
        <v>8082027.8780942596</v>
      </c>
    </row>
    <row r="13" spans="1:32" x14ac:dyDescent="0.3">
      <c r="A13" t="s">
        <v>105</v>
      </c>
      <c r="B13" t="s">
        <v>222</v>
      </c>
      <c r="C13" t="s">
        <v>200</v>
      </c>
      <c r="D13" t="s">
        <v>223</v>
      </c>
      <c r="E13" t="s">
        <v>201</v>
      </c>
      <c r="F13">
        <v>21714139.812529601</v>
      </c>
      <c r="G13">
        <v>21517442.5931792</v>
      </c>
      <c r="H13">
        <v>21513854.216928001</v>
      </c>
      <c r="I13">
        <v>20957952.3857226</v>
      </c>
      <c r="J13">
        <v>20215202.2475169</v>
      </c>
      <c r="K13">
        <v>20134630.465297099</v>
      </c>
      <c r="L13">
        <v>19803422.735597402</v>
      </c>
      <c r="M13">
        <v>19279136.726183299</v>
      </c>
      <c r="N13">
        <v>18979540.570783</v>
      </c>
      <c r="O13">
        <v>18873692.111518499</v>
      </c>
      <c r="P13">
        <v>19034383.3335022</v>
      </c>
      <c r="Q13">
        <v>19277994.298627701</v>
      </c>
      <c r="R13">
        <v>19681571.3902025</v>
      </c>
      <c r="S13">
        <v>20566173.689803001</v>
      </c>
      <c r="T13">
        <v>19936328.678042099</v>
      </c>
      <c r="U13">
        <v>19686882.1762903</v>
      </c>
      <c r="V13">
        <v>19890289.0931447</v>
      </c>
      <c r="W13">
        <v>19739871.041175701</v>
      </c>
      <c r="X13">
        <v>19723637.751171999</v>
      </c>
      <c r="Y13">
        <v>20031814.2067733</v>
      </c>
      <c r="Z13">
        <v>20006336.744357198</v>
      </c>
      <c r="AA13">
        <v>19748106.831285</v>
      </c>
      <c r="AB13">
        <v>20053655.474074699</v>
      </c>
      <c r="AC13">
        <v>20318012.709653102</v>
      </c>
      <c r="AD13">
        <v>20576659.436164498</v>
      </c>
      <c r="AE13">
        <v>20486461.854407001</v>
      </c>
    </row>
    <row r="14" spans="1:32" x14ac:dyDescent="0.3">
      <c r="A14" t="s">
        <v>105</v>
      </c>
      <c r="B14" t="s">
        <v>224</v>
      </c>
      <c r="C14" t="s">
        <v>200</v>
      </c>
      <c r="D14" t="s">
        <v>225</v>
      </c>
      <c r="E14" t="s">
        <v>201</v>
      </c>
      <c r="F14">
        <v>7162092.0658725603</v>
      </c>
      <c r="G14">
        <v>7100391.3386874096</v>
      </c>
      <c r="H14">
        <v>7143321.5902994601</v>
      </c>
      <c r="I14">
        <v>7131310.6994245397</v>
      </c>
      <c r="J14">
        <v>6997565.7940197298</v>
      </c>
      <c r="K14">
        <v>7233818.8248097701</v>
      </c>
      <c r="L14">
        <v>7325150.53576623</v>
      </c>
      <c r="M14">
        <v>7195585.7692593699</v>
      </c>
      <c r="N14">
        <v>7197322.8029130399</v>
      </c>
      <c r="O14">
        <v>7321724.3768355297</v>
      </c>
      <c r="P14">
        <v>7528867.2830581404</v>
      </c>
      <c r="Q14">
        <v>7747778.7280777497</v>
      </c>
      <c r="R14">
        <v>7936490.8599591795</v>
      </c>
      <c r="S14">
        <v>8406473.7121102102</v>
      </c>
      <c r="T14">
        <v>8122444.3639606899</v>
      </c>
      <c r="U14">
        <v>8047480.4661531998</v>
      </c>
      <c r="V14">
        <v>8248032.50733379</v>
      </c>
      <c r="W14">
        <v>8246935.7200364601</v>
      </c>
      <c r="X14">
        <v>8252148.2029727297</v>
      </c>
      <c r="Y14">
        <v>8358916.1699303901</v>
      </c>
      <c r="Z14">
        <v>8380208.4537203601</v>
      </c>
      <c r="AA14">
        <v>8348186.3584730504</v>
      </c>
      <c r="AB14">
        <v>8411645.8545039594</v>
      </c>
      <c r="AC14">
        <v>8598538.7707101796</v>
      </c>
      <c r="AD14">
        <v>8722736.7205453999</v>
      </c>
      <c r="AE14">
        <v>8682409.8179835696</v>
      </c>
    </row>
    <row r="15" spans="1:32" x14ac:dyDescent="0.3">
      <c r="A15" t="s">
        <v>105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105</v>
      </c>
      <c r="B16" t="s">
        <v>228</v>
      </c>
      <c r="C16" t="s">
        <v>200</v>
      </c>
      <c r="D16" t="s">
        <v>229</v>
      </c>
      <c r="E16" t="s">
        <v>201</v>
      </c>
      <c r="F16">
        <v>4471662.2862102604</v>
      </c>
      <c r="G16">
        <v>4418692.35620951</v>
      </c>
      <c r="H16">
        <v>4445666.3754669204</v>
      </c>
      <c r="I16">
        <v>4398958.8539587902</v>
      </c>
      <c r="J16">
        <v>4312646.8931756001</v>
      </c>
      <c r="K16">
        <v>4427587.9413558003</v>
      </c>
      <c r="L16">
        <v>4443790.4987706002</v>
      </c>
      <c r="M16">
        <v>4395445.38560645</v>
      </c>
      <c r="N16">
        <v>4443136.4212283604</v>
      </c>
      <c r="O16">
        <v>4526959.4517428698</v>
      </c>
      <c r="P16">
        <v>4648711.8987421002</v>
      </c>
      <c r="Q16">
        <v>4740752.4621665701</v>
      </c>
      <c r="R16">
        <v>4851998.0484145898</v>
      </c>
      <c r="S16">
        <v>5045705.0795595404</v>
      </c>
      <c r="T16">
        <v>4845529.8226922499</v>
      </c>
      <c r="U16">
        <v>4775935.7534783399</v>
      </c>
      <c r="V16">
        <v>4866589.0395639297</v>
      </c>
      <c r="W16">
        <v>4835275.7902729502</v>
      </c>
      <c r="X16">
        <v>4847654.1277048904</v>
      </c>
      <c r="Y16">
        <v>4895263.9946065601</v>
      </c>
      <c r="Z16">
        <v>4853885.1963598104</v>
      </c>
      <c r="AA16">
        <v>4812173.2673657797</v>
      </c>
      <c r="AB16">
        <v>4862183.59727397</v>
      </c>
      <c r="AC16">
        <v>4900354.9647724396</v>
      </c>
      <c r="AD16">
        <v>4907095.3218194498</v>
      </c>
      <c r="AE16">
        <v>4833175.9924880397</v>
      </c>
    </row>
    <row r="17" spans="1:31" x14ac:dyDescent="0.3">
      <c r="A17" t="s">
        <v>105</v>
      </c>
      <c r="B17" t="s">
        <v>230</v>
      </c>
      <c r="C17" t="s">
        <v>200</v>
      </c>
      <c r="D17" t="s">
        <v>231</v>
      </c>
      <c r="E17" t="s">
        <v>201</v>
      </c>
      <c r="F17">
        <v>3860785.8598990701</v>
      </c>
      <c r="G17">
        <v>3870458.6511443499</v>
      </c>
      <c r="H17">
        <v>3929374.18693926</v>
      </c>
      <c r="I17">
        <v>3954314.4283972401</v>
      </c>
      <c r="J17">
        <v>3909965.1996776699</v>
      </c>
      <c r="K17">
        <v>4010987.1780484202</v>
      </c>
      <c r="L17">
        <v>4038982.5135000399</v>
      </c>
      <c r="M17">
        <v>4028254.74911376</v>
      </c>
      <c r="N17">
        <v>4084812.63203912</v>
      </c>
      <c r="O17">
        <v>4201393.0421031397</v>
      </c>
      <c r="P17">
        <v>4390963.3767385902</v>
      </c>
      <c r="Q17">
        <v>4493680.6939762402</v>
      </c>
      <c r="R17">
        <v>4695104.0935127903</v>
      </c>
      <c r="S17">
        <v>5007015.4670658102</v>
      </c>
      <c r="T17">
        <v>4863582.6928751804</v>
      </c>
      <c r="U17">
        <v>4744636.7599113705</v>
      </c>
      <c r="V17">
        <v>4798918.9750245903</v>
      </c>
      <c r="W17">
        <v>4786815.5336306496</v>
      </c>
      <c r="X17">
        <v>4805403.6151212901</v>
      </c>
      <c r="Y17">
        <v>4865679.04398135</v>
      </c>
      <c r="Z17">
        <v>4913787.4845577301</v>
      </c>
      <c r="AA17">
        <v>4892709.0529725598</v>
      </c>
      <c r="AB17">
        <v>4901483.6149091804</v>
      </c>
      <c r="AC17">
        <v>4969019.1287437398</v>
      </c>
      <c r="AD17">
        <v>5020495.7669593897</v>
      </c>
      <c r="AE17">
        <v>4951996.7650223402</v>
      </c>
    </row>
    <row r="18" spans="1:31" x14ac:dyDescent="0.3">
      <c r="A18" t="s">
        <v>105</v>
      </c>
      <c r="B18" t="s">
        <v>232</v>
      </c>
      <c r="C18" t="s">
        <v>200</v>
      </c>
      <c r="D18" t="s">
        <v>233</v>
      </c>
      <c r="E18" t="s">
        <v>201</v>
      </c>
      <c r="F18">
        <v>12341652.339859299</v>
      </c>
      <c r="G18">
        <v>12215874.3780917</v>
      </c>
      <c r="H18">
        <v>12319278.102109</v>
      </c>
      <c r="I18">
        <v>12222810.870609401</v>
      </c>
      <c r="J18">
        <v>11911357.6551606</v>
      </c>
      <c r="K18">
        <v>11945865.4609317</v>
      </c>
      <c r="L18">
        <v>11859247.579666</v>
      </c>
      <c r="M18">
        <v>11733150.601087499</v>
      </c>
      <c r="N18">
        <v>11874781.941685701</v>
      </c>
      <c r="O18">
        <v>12021759.0013097</v>
      </c>
      <c r="P18">
        <v>12450759.8969323</v>
      </c>
      <c r="Q18">
        <v>12694778.666759299</v>
      </c>
      <c r="R18">
        <v>12946494.5494016</v>
      </c>
      <c r="S18">
        <v>13495116.654346099</v>
      </c>
      <c r="T18">
        <v>12964698.346516499</v>
      </c>
      <c r="U18">
        <v>12628923.0266254</v>
      </c>
      <c r="V18">
        <v>12565443.405389201</v>
      </c>
      <c r="W18">
        <v>12388292.090123501</v>
      </c>
      <c r="X18">
        <v>12443128.353055101</v>
      </c>
      <c r="Y18">
        <v>12670178.683054799</v>
      </c>
      <c r="Z18">
        <v>12815362.9186987</v>
      </c>
      <c r="AA18">
        <v>12928771.3952516</v>
      </c>
      <c r="AB18">
        <v>13182918.2023036</v>
      </c>
      <c r="AC18">
        <v>13463541.247287201</v>
      </c>
      <c r="AD18">
        <v>13672907.6937258</v>
      </c>
      <c r="AE18">
        <v>13658560.192028601</v>
      </c>
    </row>
    <row r="19" spans="1:31" x14ac:dyDescent="0.3">
      <c r="A19" t="s">
        <v>105</v>
      </c>
      <c r="B19" t="s">
        <v>234</v>
      </c>
      <c r="C19" t="s">
        <v>200</v>
      </c>
      <c r="D19" t="s">
        <v>235</v>
      </c>
      <c r="E19" t="s">
        <v>201</v>
      </c>
      <c r="F19">
        <v>1660567.7997721599</v>
      </c>
      <c r="G19">
        <v>1669113.54558639</v>
      </c>
      <c r="H19">
        <v>1690368.91105575</v>
      </c>
      <c r="I19">
        <v>1679355.9393741901</v>
      </c>
      <c r="J19">
        <v>1635537.29096171</v>
      </c>
      <c r="K19">
        <v>1615409.1142801901</v>
      </c>
      <c r="L19">
        <v>1592809.4928268199</v>
      </c>
      <c r="M19">
        <v>1546153.14468901</v>
      </c>
      <c r="N19">
        <v>1548489.37659672</v>
      </c>
      <c r="O19">
        <v>1539306.5903350201</v>
      </c>
      <c r="P19">
        <v>1565422.93408736</v>
      </c>
      <c r="Q19">
        <v>1597465.9149980999</v>
      </c>
      <c r="R19">
        <v>1625745.64635926</v>
      </c>
      <c r="S19">
        <v>1666678.6552074701</v>
      </c>
      <c r="T19">
        <v>1599287.91925411</v>
      </c>
      <c r="U19">
        <v>1571640.4395997201</v>
      </c>
      <c r="V19">
        <v>1593978.01680685</v>
      </c>
      <c r="W19">
        <v>1568417.59607002</v>
      </c>
      <c r="X19">
        <v>1576951.6705080301</v>
      </c>
      <c r="Y19">
        <v>1594880.77544752</v>
      </c>
      <c r="Z19">
        <v>1616240.2063648801</v>
      </c>
      <c r="AA19">
        <v>1614181.11997645</v>
      </c>
      <c r="AB19">
        <v>1619076.8858235299</v>
      </c>
      <c r="AC19">
        <v>1626216.50264548</v>
      </c>
      <c r="AD19">
        <v>1642348.95793238</v>
      </c>
      <c r="AE19">
        <v>1636549.1008904299</v>
      </c>
    </row>
    <row r="20" spans="1:31" x14ac:dyDescent="0.3">
      <c r="A20" t="s">
        <v>105</v>
      </c>
      <c r="B20" t="s">
        <v>236</v>
      </c>
      <c r="C20" t="s">
        <v>200</v>
      </c>
      <c r="D20" t="s">
        <v>237</v>
      </c>
      <c r="E20" t="s">
        <v>201</v>
      </c>
      <c r="F20">
        <v>85345653.639921397</v>
      </c>
      <c r="G20">
        <v>89304608.198369607</v>
      </c>
      <c r="H20">
        <v>93508819.689426497</v>
      </c>
      <c r="I20">
        <v>94824536.331980497</v>
      </c>
      <c r="J20">
        <v>95951755.492486194</v>
      </c>
      <c r="K20">
        <v>98751111.481042907</v>
      </c>
      <c r="L20">
        <v>99748742.311170399</v>
      </c>
      <c r="M20">
        <v>99896076.278372094</v>
      </c>
      <c r="N20">
        <v>101216569.13981199</v>
      </c>
      <c r="O20">
        <v>102583504.050741</v>
      </c>
      <c r="P20">
        <v>104756004.74964499</v>
      </c>
      <c r="Q20">
        <v>106854402.30055</v>
      </c>
      <c r="R20">
        <v>108872511.510575</v>
      </c>
      <c r="S20">
        <v>114027492.770845</v>
      </c>
      <c r="T20">
        <v>111094079.145751</v>
      </c>
      <c r="U20">
        <v>110561296.007349</v>
      </c>
      <c r="V20">
        <v>111117141.82962</v>
      </c>
      <c r="W20">
        <v>110752490.89503101</v>
      </c>
      <c r="X20">
        <v>111445097.907437</v>
      </c>
      <c r="Y20">
        <v>114419713.650493</v>
      </c>
      <c r="Z20">
        <v>115326150.889238</v>
      </c>
      <c r="AA20">
        <v>114381725.387372</v>
      </c>
      <c r="AB20">
        <v>116030176.25012299</v>
      </c>
      <c r="AC20">
        <v>118020947.17212901</v>
      </c>
      <c r="AD20">
        <v>119773294.335117</v>
      </c>
      <c r="AE20">
        <v>120080766.915152</v>
      </c>
    </row>
    <row r="21" spans="1:31" x14ac:dyDescent="0.3">
      <c r="A21" t="s">
        <v>105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105</v>
      </c>
      <c r="B22" t="s">
        <v>240</v>
      </c>
      <c r="C22" t="s">
        <v>200</v>
      </c>
      <c r="D22" t="s">
        <v>241</v>
      </c>
      <c r="E22" t="s">
        <v>201</v>
      </c>
      <c r="F22">
        <v>55688566.643851496</v>
      </c>
      <c r="G22">
        <v>58877048.738594703</v>
      </c>
      <c r="H22">
        <v>62367579.766956903</v>
      </c>
      <c r="I22">
        <v>64167968.366564102</v>
      </c>
      <c r="J22">
        <v>65694278.9204785</v>
      </c>
      <c r="K22">
        <v>68091953.087416202</v>
      </c>
      <c r="L22">
        <v>69238735.618903995</v>
      </c>
      <c r="M22">
        <v>70037783.675841495</v>
      </c>
      <c r="N22">
        <v>71519119.384553507</v>
      </c>
      <c r="O22">
        <v>72876217.575100601</v>
      </c>
      <c r="P22">
        <v>74396745.509269595</v>
      </c>
      <c r="Q22">
        <v>75838101.786733493</v>
      </c>
      <c r="R22">
        <v>76866622.481355593</v>
      </c>
      <c r="S22">
        <v>80146168.556098104</v>
      </c>
      <c r="T22">
        <v>77995440.222539604</v>
      </c>
      <c r="U22">
        <v>77533585.223933205</v>
      </c>
      <c r="V22">
        <v>78098716.649267599</v>
      </c>
      <c r="W22">
        <v>78145962.708895296</v>
      </c>
      <c r="X22">
        <v>79335183.362456605</v>
      </c>
      <c r="Y22">
        <v>81932714.925089896</v>
      </c>
      <c r="Z22">
        <v>83016221.954941601</v>
      </c>
      <c r="AA22">
        <v>82992878.7589892</v>
      </c>
      <c r="AB22">
        <v>84669095.963815898</v>
      </c>
      <c r="AC22">
        <v>86469718.604765296</v>
      </c>
      <c r="AD22">
        <v>88450411.059745699</v>
      </c>
      <c r="AE22">
        <v>89797771.394384906</v>
      </c>
    </row>
    <row r="23" spans="1:31" x14ac:dyDescent="0.3">
      <c r="A23" t="s">
        <v>105</v>
      </c>
      <c r="B23" t="s">
        <v>242</v>
      </c>
      <c r="C23" t="s">
        <v>200</v>
      </c>
      <c r="D23" t="s">
        <v>243</v>
      </c>
      <c r="E23" t="s">
        <v>201</v>
      </c>
      <c r="F23">
        <v>13086208.0000942</v>
      </c>
      <c r="G23">
        <v>13085950.0703461</v>
      </c>
      <c r="H23">
        <v>13157916.293576401</v>
      </c>
      <c r="I23">
        <v>12848774.171622399</v>
      </c>
      <c r="J23">
        <v>12415977.387540201</v>
      </c>
      <c r="K23">
        <v>12284349.6707785</v>
      </c>
      <c r="L23">
        <v>11925360.9670997</v>
      </c>
      <c r="M23">
        <v>11591555.047754999</v>
      </c>
      <c r="N23">
        <v>11319365.6952026</v>
      </c>
      <c r="O23">
        <v>11149208.214668401</v>
      </c>
      <c r="P23">
        <v>11085306.8349692</v>
      </c>
      <c r="Q23">
        <v>11022655.643622501</v>
      </c>
      <c r="R23">
        <v>11096305.7825597</v>
      </c>
      <c r="S23">
        <v>11236698.9218702</v>
      </c>
      <c r="T23">
        <v>10681659.718025601</v>
      </c>
      <c r="U23">
        <v>10380331.3653131</v>
      </c>
      <c r="V23">
        <v>10322768.1613415</v>
      </c>
      <c r="W23">
        <v>10022760.212570099</v>
      </c>
      <c r="X23">
        <v>9978585.9637392499</v>
      </c>
      <c r="Y23">
        <v>10026569.3588742</v>
      </c>
      <c r="Z23">
        <v>9936480.5590230301</v>
      </c>
      <c r="AA23">
        <v>9741476.1033902094</v>
      </c>
      <c r="AB23">
        <v>9849549.6326219197</v>
      </c>
      <c r="AC23">
        <v>9928965.4658660609</v>
      </c>
      <c r="AD23">
        <v>9989235.83023802</v>
      </c>
      <c r="AE23">
        <v>9974140.9724012408</v>
      </c>
    </row>
    <row r="24" spans="1:31" x14ac:dyDescent="0.3">
      <c r="A24" t="s">
        <v>105</v>
      </c>
      <c r="B24" t="s">
        <v>244</v>
      </c>
      <c r="C24" t="s">
        <v>200</v>
      </c>
      <c r="D24" t="s">
        <v>245</v>
      </c>
      <c r="E24" t="s">
        <v>201</v>
      </c>
      <c r="F24">
        <v>43438737.478694797</v>
      </c>
      <c r="G24">
        <v>43794326.773571096</v>
      </c>
      <c r="H24">
        <v>44659756.472044401</v>
      </c>
      <c r="I24">
        <v>44146950.342023</v>
      </c>
      <c r="J24">
        <v>43328779.085867301</v>
      </c>
      <c r="K24">
        <v>44050826.537299</v>
      </c>
      <c r="L24">
        <v>43352358.666896701</v>
      </c>
      <c r="M24">
        <v>42572169.556315601</v>
      </c>
      <c r="N24">
        <v>42136091.767584898</v>
      </c>
      <c r="O24">
        <v>42143394.263356797</v>
      </c>
      <c r="P24">
        <v>42418200.7321053</v>
      </c>
      <c r="Q24">
        <v>43121748.6847305</v>
      </c>
      <c r="R24">
        <v>43528405.9887655</v>
      </c>
      <c r="S24">
        <v>44553197.774732597</v>
      </c>
      <c r="T24">
        <v>43085187.928898402</v>
      </c>
      <c r="U24">
        <v>42147493.202229097</v>
      </c>
      <c r="V24">
        <v>42794992.927572303</v>
      </c>
      <c r="W24">
        <v>42398646.815067999</v>
      </c>
      <c r="X24">
        <v>43043652.072835498</v>
      </c>
      <c r="Y24">
        <v>44087180.7882943</v>
      </c>
      <c r="Z24">
        <v>44873877.659389101</v>
      </c>
      <c r="AA24">
        <v>45223964.346943103</v>
      </c>
      <c r="AB24">
        <v>46371780.3779971</v>
      </c>
      <c r="AC24">
        <v>47225165.3386425</v>
      </c>
      <c r="AD24">
        <v>48020408.082114197</v>
      </c>
      <c r="AE24">
        <v>48038676.527903602</v>
      </c>
    </row>
    <row r="25" spans="1:31" x14ac:dyDescent="0.3">
      <c r="A25" t="s">
        <v>105</v>
      </c>
      <c r="B25" t="s">
        <v>246</v>
      </c>
      <c r="C25" t="s">
        <v>200</v>
      </c>
      <c r="D25" t="s">
        <v>247</v>
      </c>
      <c r="E25" t="s">
        <v>201</v>
      </c>
      <c r="F25">
        <v>770746.16170092497</v>
      </c>
      <c r="G25">
        <v>828953.15739691001</v>
      </c>
      <c r="H25">
        <v>909538.402783258</v>
      </c>
      <c r="I25">
        <v>895395.40324416698</v>
      </c>
      <c r="J25">
        <v>911609.65985429101</v>
      </c>
      <c r="K25">
        <v>988333.73473551904</v>
      </c>
      <c r="L25">
        <v>1031560.44127647</v>
      </c>
      <c r="M25">
        <v>1043763.95603995</v>
      </c>
      <c r="N25">
        <v>1075063.3360424601</v>
      </c>
      <c r="O25">
        <v>1134066.0738573</v>
      </c>
      <c r="P25">
        <v>1194233.34584887</v>
      </c>
      <c r="Q25">
        <v>1247431.09775002</v>
      </c>
      <c r="R25">
        <v>1247349.9309922201</v>
      </c>
      <c r="S25">
        <v>1293431.8153961</v>
      </c>
      <c r="T25">
        <v>1221620.5456902401</v>
      </c>
      <c r="U25">
        <v>1146861.22492366</v>
      </c>
      <c r="V25">
        <v>1101971.71808136</v>
      </c>
      <c r="W25">
        <v>1034222.47487311</v>
      </c>
      <c r="X25">
        <v>988683.41502989805</v>
      </c>
      <c r="Y25">
        <v>960162.01548618497</v>
      </c>
      <c r="Z25">
        <v>918199.96930695395</v>
      </c>
      <c r="AA25">
        <v>865328.59221732395</v>
      </c>
      <c r="AB25">
        <v>834904.226034194</v>
      </c>
      <c r="AC25">
        <v>805739.49216062995</v>
      </c>
      <c r="AD25">
        <v>792973.34285125299</v>
      </c>
      <c r="AE25">
        <v>763195.70059578703</v>
      </c>
    </row>
    <row r="26" spans="1:31" x14ac:dyDescent="0.3">
      <c r="A26" t="s">
        <v>105</v>
      </c>
      <c r="B26" t="s">
        <v>248</v>
      </c>
      <c r="C26" t="s">
        <v>200</v>
      </c>
      <c r="D26" t="s">
        <v>249</v>
      </c>
      <c r="E26" t="s">
        <v>201</v>
      </c>
      <c r="F26">
        <v>23180487.3283411</v>
      </c>
      <c r="G26">
        <v>23636208.142164201</v>
      </c>
      <c r="H26">
        <v>24515478.800457299</v>
      </c>
      <c r="I26">
        <v>24422358.178151101</v>
      </c>
      <c r="J26">
        <v>23999293.7735628</v>
      </c>
      <c r="K26">
        <v>24200264.6386646</v>
      </c>
      <c r="L26">
        <v>23649101.899826199</v>
      </c>
      <c r="M26">
        <v>23154625.316810202</v>
      </c>
      <c r="N26">
        <v>22792016.331252299</v>
      </c>
      <c r="O26">
        <v>22567135.459498499</v>
      </c>
      <c r="P26">
        <v>22530450.476594999</v>
      </c>
      <c r="Q26">
        <v>22769714.180082101</v>
      </c>
      <c r="R26">
        <v>22944189.144765802</v>
      </c>
      <c r="S26">
        <v>23526118.2821659</v>
      </c>
      <c r="T26">
        <v>22760595.5842021</v>
      </c>
      <c r="U26">
        <v>22232025.811141901</v>
      </c>
      <c r="V26">
        <v>22459984.877764501</v>
      </c>
      <c r="W26">
        <v>22140468.0472215</v>
      </c>
      <c r="X26">
        <v>22293540.1182294</v>
      </c>
      <c r="Y26">
        <v>22661757.8474949</v>
      </c>
      <c r="Z26">
        <v>22868855.1360473</v>
      </c>
      <c r="AA26">
        <v>22790774.7962633</v>
      </c>
      <c r="AB26">
        <v>23207761.005121801</v>
      </c>
      <c r="AC26">
        <v>23387521.745561302</v>
      </c>
      <c r="AD26">
        <v>23473636.869240198</v>
      </c>
      <c r="AE26">
        <v>23291324.022971801</v>
      </c>
    </row>
    <row r="27" spans="1:31" x14ac:dyDescent="0.3">
      <c r="A27" t="s">
        <v>105</v>
      </c>
      <c r="B27" t="s">
        <v>250</v>
      </c>
      <c r="C27" t="s">
        <v>200</v>
      </c>
      <c r="D27" t="s">
        <v>251</v>
      </c>
      <c r="E27" t="s">
        <v>201</v>
      </c>
      <c r="F27">
        <v>19487503.988652799</v>
      </c>
      <c r="G27">
        <v>19329165.474009998</v>
      </c>
      <c r="H27">
        <v>19234739.268803898</v>
      </c>
      <c r="I27">
        <v>18829196.760627698</v>
      </c>
      <c r="J27">
        <v>18417875.6524502</v>
      </c>
      <c r="K27">
        <v>18862228.1638989</v>
      </c>
      <c r="L27">
        <v>18671696.325794</v>
      </c>
      <c r="M27">
        <v>18373780.283465501</v>
      </c>
      <c r="N27">
        <v>18269012.100290202</v>
      </c>
      <c r="O27">
        <v>18442192.730000999</v>
      </c>
      <c r="P27">
        <v>18693516.909661401</v>
      </c>
      <c r="Q27">
        <v>19104603.406898301</v>
      </c>
      <c r="R27">
        <v>19336866.913007502</v>
      </c>
      <c r="S27">
        <v>19733647.677170601</v>
      </c>
      <c r="T27">
        <v>19102971.799006101</v>
      </c>
      <c r="U27">
        <v>18768606.1661635</v>
      </c>
      <c r="V27">
        <v>19233036.331726398</v>
      </c>
      <c r="W27">
        <v>19223956.292973399</v>
      </c>
      <c r="X27">
        <v>19761428.539576199</v>
      </c>
      <c r="Y27">
        <v>20465260.925313301</v>
      </c>
      <c r="Z27">
        <v>21086822.5540349</v>
      </c>
      <c r="AA27">
        <v>21567860.958462499</v>
      </c>
      <c r="AB27">
        <v>22329115.146841101</v>
      </c>
      <c r="AC27">
        <v>23031904.100920498</v>
      </c>
      <c r="AD27">
        <v>23753797.8700228</v>
      </c>
      <c r="AE27">
        <v>23984156.804336</v>
      </c>
    </row>
    <row r="28" spans="1:31" x14ac:dyDescent="0.3">
      <c r="A28" t="s">
        <v>105</v>
      </c>
      <c r="B28" t="s">
        <v>252</v>
      </c>
      <c r="C28" t="s">
        <v>200</v>
      </c>
      <c r="D28" t="s">
        <v>253</v>
      </c>
      <c r="E28" t="s">
        <v>201</v>
      </c>
      <c r="F28">
        <v>99207511.017051399</v>
      </c>
      <c r="G28">
        <v>103171219.12424199</v>
      </c>
      <c r="H28">
        <v>107680260.21844999</v>
      </c>
      <c r="I28">
        <v>108021536.98622499</v>
      </c>
      <c r="J28">
        <v>108311715.308589</v>
      </c>
      <c r="K28">
        <v>110292916.894811</v>
      </c>
      <c r="L28">
        <v>110639099.413381</v>
      </c>
      <c r="M28">
        <v>110597566.46800201</v>
      </c>
      <c r="N28">
        <v>112366382.47128101</v>
      </c>
      <c r="O28">
        <v>114380366.359648</v>
      </c>
      <c r="P28">
        <v>116195275.339357</v>
      </c>
      <c r="Q28">
        <v>118323435.568774</v>
      </c>
      <c r="R28">
        <v>120582310.085371</v>
      </c>
      <c r="S28">
        <v>126197029.117506</v>
      </c>
      <c r="T28">
        <v>123329111.138873</v>
      </c>
      <c r="U28">
        <v>122918965.900123</v>
      </c>
      <c r="V28">
        <v>124171821.37580401</v>
      </c>
      <c r="W28">
        <v>124393956.462019</v>
      </c>
      <c r="X28">
        <v>126074511.10187399</v>
      </c>
      <c r="Y28">
        <v>130212326.198827</v>
      </c>
      <c r="Z28">
        <v>132069095.385979</v>
      </c>
      <c r="AA28">
        <v>132039635.375154</v>
      </c>
      <c r="AB28">
        <v>135265664.46701199</v>
      </c>
      <c r="AC28">
        <v>139163493.50061101</v>
      </c>
      <c r="AD28">
        <v>143100453.600669</v>
      </c>
      <c r="AE28">
        <v>145703263.36065099</v>
      </c>
    </row>
    <row r="29" spans="1:31" x14ac:dyDescent="0.3">
      <c r="A29" t="s">
        <v>105</v>
      </c>
      <c r="B29" t="s">
        <v>254</v>
      </c>
      <c r="C29" t="s">
        <v>200</v>
      </c>
      <c r="D29" t="s">
        <v>255</v>
      </c>
      <c r="E29" t="s">
        <v>201</v>
      </c>
      <c r="F29">
        <v>62107423.485945702</v>
      </c>
      <c r="G29">
        <v>63283487.914180502</v>
      </c>
      <c r="H29">
        <v>65257939.885916598</v>
      </c>
      <c r="I29">
        <v>64237167.829268403</v>
      </c>
      <c r="J29">
        <v>62978564.739463098</v>
      </c>
      <c r="K29">
        <v>63135477.396212801</v>
      </c>
      <c r="L29">
        <v>62226761.4794368</v>
      </c>
      <c r="M29">
        <v>61395604.2585117</v>
      </c>
      <c r="N29">
        <v>61585499.763921902</v>
      </c>
      <c r="O29">
        <v>62061541.740334101</v>
      </c>
      <c r="P29">
        <v>62723393.988212503</v>
      </c>
      <c r="Q29">
        <v>63458114.353851303</v>
      </c>
      <c r="R29">
        <v>64054533.4826639</v>
      </c>
      <c r="S29">
        <v>66462774.543380499</v>
      </c>
      <c r="T29">
        <v>64246284.632946499</v>
      </c>
      <c r="U29">
        <v>63665383.270834699</v>
      </c>
      <c r="V29">
        <v>64096800.382277898</v>
      </c>
      <c r="W29">
        <v>63868843.662149601</v>
      </c>
      <c r="X29">
        <v>64634271.947892398</v>
      </c>
      <c r="Y29">
        <v>66431850.900327198</v>
      </c>
      <c r="Z29">
        <v>67185127.363735199</v>
      </c>
      <c r="AA29">
        <v>67018925.0736707</v>
      </c>
      <c r="AB29">
        <v>68332730.978934795</v>
      </c>
      <c r="AC29">
        <v>69983550.284340203</v>
      </c>
      <c r="AD29">
        <v>71995798.063557595</v>
      </c>
      <c r="AE29">
        <v>73242039.683788195</v>
      </c>
    </row>
    <row r="30" spans="1:31" x14ac:dyDescent="0.3">
      <c r="A30" t="s">
        <v>105</v>
      </c>
      <c r="B30" t="s">
        <v>256</v>
      </c>
      <c r="C30" t="s">
        <v>200</v>
      </c>
      <c r="D30" t="s">
        <v>257</v>
      </c>
      <c r="E30" t="s">
        <v>201</v>
      </c>
      <c r="F30">
        <v>5511457.6939100605</v>
      </c>
      <c r="G30">
        <v>5964615.6306086397</v>
      </c>
      <c r="H30">
        <v>6243495.0158290202</v>
      </c>
      <c r="I30">
        <v>6449364.9817165397</v>
      </c>
      <c r="J30">
        <v>6547797.2611665996</v>
      </c>
      <c r="K30">
        <v>6739287.1056516496</v>
      </c>
      <c r="L30">
        <v>6922471.8514497504</v>
      </c>
      <c r="M30">
        <v>7214314.4114201097</v>
      </c>
      <c r="N30">
        <v>7578752.77336853</v>
      </c>
      <c r="O30">
        <v>7881758.7289260598</v>
      </c>
      <c r="P30">
        <v>7930147.1322246902</v>
      </c>
      <c r="Q30">
        <v>8006592.2470151903</v>
      </c>
      <c r="R30">
        <v>8026685.2005746104</v>
      </c>
      <c r="S30">
        <v>8380601.5812315997</v>
      </c>
      <c r="T30">
        <v>8234553.9121660898</v>
      </c>
      <c r="U30">
        <v>8129457.1045870297</v>
      </c>
      <c r="V30">
        <v>8174288.7466901196</v>
      </c>
      <c r="W30">
        <v>8117101.7674565502</v>
      </c>
      <c r="X30">
        <v>8184504.3071111199</v>
      </c>
      <c r="Y30">
        <v>8375417.54002026</v>
      </c>
      <c r="Z30">
        <v>8446752.8151765205</v>
      </c>
      <c r="AA30">
        <v>8502723.36450091</v>
      </c>
      <c r="AB30">
        <v>8806222.7612254005</v>
      </c>
      <c r="AC30">
        <v>9096093.0960951503</v>
      </c>
      <c r="AD30">
        <v>9284002.3309361394</v>
      </c>
      <c r="AE30">
        <v>9351347.3816754296</v>
      </c>
    </row>
    <row r="31" spans="1:31" x14ac:dyDescent="0.3">
      <c r="A31" t="s">
        <v>105</v>
      </c>
      <c r="B31" t="s">
        <v>258</v>
      </c>
      <c r="C31" t="s">
        <v>200</v>
      </c>
      <c r="D31" t="s">
        <v>259</v>
      </c>
      <c r="E31" t="s">
        <v>201</v>
      </c>
      <c r="F31">
        <v>3401737.6988014602</v>
      </c>
      <c r="G31">
        <v>3504309.2785696299</v>
      </c>
      <c r="H31">
        <v>3781745.8712014998</v>
      </c>
      <c r="I31">
        <v>3824046.5620886101</v>
      </c>
      <c r="J31">
        <v>3767281.2564098099</v>
      </c>
      <c r="K31">
        <v>3823225.6387803</v>
      </c>
      <c r="L31">
        <v>3801465.1220818302</v>
      </c>
      <c r="M31">
        <v>3763747.7621867801</v>
      </c>
      <c r="N31">
        <v>3811831.9154953901</v>
      </c>
      <c r="O31">
        <v>3890659.7574263299</v>
      </c>
      <c r="P31">
        <v>3975000.3947127098</v>
      </c>
      <c r="Q31">
        <v>4097970.81496864</v>
      </c>
      <c r="R31">
        <v>4262913.86369213</v>
      </c>
      <c r="S31">
        <v>4777994.2146220496</v>
      </c>
      <c r="T31">
        <v>4916885.8085332997</v>
      </c>
      <c r="U31">
        <v>4993852.4109613104</v>
      </c>
      <c r="V31">
        <v>5037879.0471403701</v>
      </c>
      <c r="W31">
        <v>5097905.4337444501</v>
      </c>
      <c r="X31">
        <v>5269428.1265507098</v>
      </c>
      <c r="Y31">
        <v>5487729.6090401197</v>
      </c>
      <c r="Z31">
        <v>5599539.3446570802</v>
      </c>
      <c r="AA31">
        <v>5690534.7852676297</v>
      </c>
      <c r="AB31">
        <v>5997706.9098593602</v>
      </c>
      <c r="AC31">
        <v>6276413.7528212899</v>
      </c>
      <c r="AD31">
        <v>6511729.6933162799</v>
      </c>
      <c r="AE31">
        <v>6998770.2577436697</v>
      </c>
    </row>
    <row r="32" spans="1:31" x14ac:dyDescent="0.3">
      <c r="A32" t="s">
        <v>105</v>
      </c>
      <c r="B32" t="s">
        <v>260</v>
      </c>
      <c r="C32" t="s">
        <v>200</v>
      </c>
      <c r="D32" t="s">
        <v>261</v>
      </c>
      <c r="E32" t="s">
        <v>201</v>
      </c>
      <c r="F32">
        <v>26706887.776261698</v>
      </c>
      <c r="G32">
        <v>28636080.870947301</v>
      </c>
      <c r="H32">
        <v>30195583.439103998</v>
      </c>
      <c r="I32">
        <v>31056051.1111403</v>
      </c>
      <c r="J32">
        <v>32193598.0969432</v>
      </c>
      <c r="K32">
        <v>33506245.064416401</v>
      </c>
      <c r="L32">
        <v>34290499.243806399</v>
      </c>
      <c r="M32">
        <v>34649463.027583197</v>
      </c>
      <c r="N32">
        <v>35730446.011661999</v>
      </c>
      <c r="O32">
        <v>36821918.307504997</v>
      </c>
      <c r="P32">
        <v>37742026.463567302</v>
      </c>
      <c r="Q32">
        <v>38674207.189594299</v>
      </c>
      <c r="R32">
        <v>39574940.3178434</v>
      </c>
      <c r="S32">
        <v>41791606.447418503</v>
      </c>
      <c r="T32">
        <v>41352940.333459802</v>
      </c>
      <c r="U32">
        <v>41655767.210534602</v>
      </c>
      <c r="V32">
        <v>42452087.907784402</v>
      </c>
      <c r="W32">
        <v>42958012.848585904</v>
      </c>
      <c r="X32">
        <v>43681711.420220703</v>
      </c>
      <c r="Y32">
        <v>45579210.077541098</v>
      </c>
      <c r="Z32">
        <v>46519360.475185201</v>
      </c>
      <c r="AA32">
        <v>46608193.288779698</v>
      </c>
      <c r="AB32">
        <v>47921756.680583902</v>
      </c>
      <c r="AC32">
        <v>49628162.761412904</v>
      </c>
      <c r="AD32">
        <v>51162345.0303379</v>
      </c>
      <c r="AE32">
        <v>52045155.786555</v>
      </c>
    </row>
    <row r="33" spans="1:31" x14ac:dyDescent="0.3">
      <c r="A33" t="s">
        <v>105</v>
      </c>
      <c r="B33" t="s">
        <v>262</v>
      </c>
      <c r="C33" t="s">
        <v>200</v>
      </c>
      <c r="D33" t="s">
        <v>263</v>
      </c>
      <c r="E33" t="s">
        <v>201</v>
      </c>
      <c r="F33">
        <v>1480004.3621324699</v>
      </c>
      <c r="G33">
        <v>1782725.42993545</v>
      </c>
      <c r="H33">
        <v>2201496.0063989302</v>
      </c>
      <c r="I33">
        <v>2454906.5020107701</v>
      </c>
      <c r="J33">
        <v>2824473.9546067701</v>
      </c>
      <c r="K33">
        <v>3088681.6897499799</v>
      </c>
      <c r="L33">
        <v>3397901.71660602</v>
      </c>
      <c r="M33">
        <v>3574437.00829987</v>
      </c>
      <c r="N33">
        <v>3659852.0068331799</v>
      </c>
      <c r="O33">
        <v>3724487.8254564898</v>
      </c>
      <c r="P33">
        <v>3824707.3606402902</v>
      </c>
      <c r="Q33">
        <v>4086550.9633442401</v>
      </c>
      <c r="R33">
        <v>4663237.2205972001</v>
      </c>
      <c r="S33">
        <v>4784052.3308535498</v>
      </c>
      <c r="T33">
        <v>4578446.4517675499</v>
      </c>
      <c r="U33">
        <v>4474505.9032053296</v>
      </c>
      <c r="V33">
        <v>4410765.2919116896</v>
      </c>
      <c r="W33">
        <v>4352092.7500827201</v>
      </c>
      <c r="X33">
        <v>4304595.3000986399</v>
      </c>
      <c r="Y33">
        <v>4338118.0718982099</v>
      </c>
      <c r="Z33">
        <v>4318315.3872249899</v>
      </c>
      <c r="AA33">
        <v>4219258.8629347403</v>
      </c>
      <c r="AB33">
        <v>4207247.13640818</v>
      </c>
      <c r="AC33">
        <v>4179273.6059410698</v>
      </c>
      <c r="AD33">
        <v>4146578.4825205998</v>
      </c>
      <c r="AE33">
        <v>4065950.2508888701</v>
      </c>
    </row>
    <row r="34" spans="1:31" x14ac:dyDescent="0.3">
      <c r="A34" t="s">
        <v>105</v>
      </c>
      <c r="B34" t="s">
        <v>264</v>
      </c>
      <c r="C34" t="s">
        <v>200</v>
      </c>
      <c r="D34" t="s">
        <v>265</v>
      </c>
      <c r="E34" t="s">
        <v>201</v>
      </c>
      <c r="F34">
        <v>14249777.060872501</v>
      </c>
      <c r="G34">
        <v>14490677.3709915</v>
      </c>
      <c r="H34">
        <v>14683984.8140627</v>
      </c>
      <c r="I34">
        <v>14254695.892924801</v>
      </c>
      <c r="J34">
        <v>13879110.737172799</v>
      </c>
      <c r="K34">
        <v>13800734.603246501</v>
      </c>
      <c r="L34">
        <v>13523195.9736914</v>
      </c>
      <c r="M34">
        <v>13137167.3364689</v>
      </c>
      <c r="N34">
        <v>12765373.7645975</v>
      </c>
      <c r="O34">
        <v>12570924.9356317</v>
      </c>
      <c r="P34">
        <v>12379720.147204001</v>
      </c>
      <c r="Q34">
        <v>12919288.699526699</v>
      </c>
      <c r="R34">
        <v>13407566.586024201</v>
      </c>
      <c r="S34">
        <v>13729858.058936801</v>
      </c>
      <c r="T34">
        <v>13030406.2504921</v>
      </c>
      <c r="U34">
        <v>12525526.6962664</v>
      </c>
      <c r="V34">
        <v>12482764.4873897</v>
      </c>
      <c r="W34">
        <v>12210361.6782647</v>
      </c>
      <c r="X34">
        <v>11943685.0372102</v>
      </c>
      <c r="Y34">
        <v>11961602.729226001</v>
      </c>
      <c r="Z34">
        <v>11847499.1811777</v>
      </c>
      <c r="AA34">
        <v>11483097.7626717</v>
      </c>
      <c r="AB34">
        <v>11418061.795802001</v>
      </c>
      <c r="AC34">
        <v>11377652.4601596</v>
      </c>
      <c r="AD34">
        <v>11248625.836955201</v>
      </c>
      <c r="AE34">
        <v>10887717.1598658</v>
      </c>
    </row>
    <row r="35" spans="1:31" x14ac:dyDescent="0.3">
      <c r="A35" t="s">
        <v>105</v>
      </c>
      <c r="B35" t="s">
        <v>266</v>
      </c>
      <c r="C35" t="s">
        <v>200</v>
      </c>
      <c r="D35" t="s">
        <v>267</v>
      </c>
      <c r="E35" t="s">
        <v>201</v>
      </c>
      <c r="F35">
        <v>24712238.788364202</v>
      </c>
      <c r="G35">
        <v>26206861.241960499</v>
      </c>
      <c r="H35">
        <v>28094290.193042401</v>
      </c>
      <c r="I35">
        <v>29527979.788628802</v>
      </c>
      <c r="J35">
        <v>30389142.002705298</v>
      </c>
      <c r="K35">
        <v>32603202.5283374</v>
      </c>
      <c r="L35">
        <v>33709100.495855004</v>
      </c>
      <c r="M35">
        <v>34416719.985674299</v>
      </c>
      <c r="N35">
        <v>35465654.576222204</v>
      </c>
      <c r="O35">
        <v>36571671.488241203</v>
      </c>
      <c r="P35">
        <v>37646911.844179899</v>
      </c>
      <c r="Q35">
        <v>38842678.175145097</v>
      </c>
      <c r="R35">
        <v>39766566.630972899</v>
      </c>
      <c r="S35">
        <v>41665877.4424714</v>
      </c>
      <c r="T35">
        <v>40927658.393296398</v>
      </c>
      <c r="U35">
        <v>40911289.978803299</v>
      </c>
      <c r="V35">
        <v>41530997.385187499</v>
      </c>
      <c r="W35">
        <v>41499537.932534203</v>
      </c>
      <c r="X35">
        <v>41989879.387085199</v>
      </c>
      <c r="Y35">
        <v>43040349.641247302</v>
      </c>
      <c r="Z35">
        <v>43297387.019374304</v>
      </c>
      <c r="AA35">
        <v>42923805.541461103</v>
      </c>
      <c r="AB35">
        <v>43468923.514381699</v>
      </c>
      <c r="AC35">
        <v>44179788.375998899</v>
      </c>
      <c r="AD35">
        <v>44861308.654569402</v>
      </c>
      <c r="AE35">
        <v>45010113.795730397</v>
      </c>
    </row>
    <row r="36" spans="1:31" x14ac:dyDescent="0.3">
      <c r="A36" t="s">
        <v>105</v>
      </c>
      <c r="B36" t="s">
        <v>268</v>
      </c>
      <c r="C36" t="s">
        <v>200</v>
      </c>
      <c r="D36" t="s">
        <v>269</v>
      </c>
      <c r="E36" t="s">
        <v>201</v>
      </c>
      <c r="F36">
        <v>1528165.1552551</v>
      </c>
      <c r="G36">
        <v>1866415.8554924801</v>
      </c>
      <c r="H36">
        <v>2119187.7209553202</v>
      </c>
      <c r="I36">
        <v>2268353.91159841</v>
      </c>
      <c r="J36">
        <v>2391272.2987913499</v>
      </c>
      <c r="K36">
        <v>2547652.6225837702</v>
      </c>
      <c r="L36">
        <v>2660989.1949717398</v>
      </c>
      <c r="M36">
        <v>2755421.8066388802</v>
      </c>
      <c r="N36">
        <v>3037708.0706336601</v>
      </c>
      <c r="O36">
        <v>3219708.6781524699</v>
      </c>
      <c r="P36">
        <v>3444540.0350925499</v>
      </c>
      <c r="Q36">
        <v>3675744.6226961999</v>
      </c>
      <c r="R36">
        <v>3839854.6730244998</v>
      </c>
      <c r="S36">
        <v>4046973.5929802498</v>
      </c>
      <c r="T36">
        <v>4060322.3129195198</v>
      </c>
      <c r="U36">
        <v>4147190.6815201198</v>
      </c>
      <c r="V36">
        <v>4315169.5970963398</v>
      </c>
      <c r="W36">
        <v>4323136.7135978099</v>
      </c>
      <c r="X36">
        <v>4425463.7445623996</v>
      </c>
      <c r="Y36">
        <v>4575937.46179864</v>
      </c>
      <c r="Z36">
        <v>4634367.3998423796</v>
      </c>
      <c r="AA36">
        <v>4620799.1067883503</v>
      </c>
      <c r="AB36">
        <v>4712788.7147840997</v>
      </c>
      <c r="AC36">
        <v>4828508.7796117701</v>
      </c>
      <c r="AD36">
        <v>5030387.4066855898</v>
      </c>
      <c r="AE36">
        <v>5068794.4855097504</v>
      </c>
    </row>
    <row r="37" spans="1:31" x14ac:dyDescent="0.3">
      <c r="A37" t="s">
        <v>105</v>
      </c>
      <c r="B37" t="s">
        <v>270</v>
      </c>
      <c r="C37" t="s">
        <v>200</v>
      </c>
      <c r="D37" t="s">
        <v>271</v>
      </c>
      <c r="E37" t="s">
        <v>201</v>
      </c>
      <c r="F37">
        <v>21540920.557587899</v>
      </c>
      <c r="G37">
        <v>22666315.420192499</v>
      </c>
      <c r="H37">
        <v>24263437.039446</v>
      </c>
      <c r="I37">
        <v>25552390.035470899</v>
      </c>
      <c r="J37">
        <v>26327776.158433899</v>
      </c>
      <c r="K37">
        <v>28350079.224017698</v>
      </c>
      <c r="L37">
        <v>29320759.4237988</v>
      </c>
      <c r="M37">
        <v>29877064.420943402</v>
      </c>
      <c r="N37">
        <v>30539051.749342199</v>
      </c>
      <c r="O37">
        <v>31278257.685182199</v>
      </c>
      <c r="P37">
        <v>32020085.470042601</v>
      </c>
      <c r="Q37">
        <v>32904443.0687753</v>
      </c>
      <c r="R37">
        <v>33659058.162655398</v>
      </c>
      <c r="S37">
        <v>35285615.823507398</v>
      </c>
      <c r="T37">
        <v>34639110.724768803</v>
      </c>
      <c r="U37">
        <v>34574737.768030003</v>
      </c>
      <c r="V37">
        <v>35038731.358056903</v>
      </c>
      <c r="W37">
        <v>35064553.773274504</v>
      </c>
      <c r="X37">
        <v>35479875.034226499</v>
      </c>
      <c r="Y37">
        <v>36368218.376565203</v>
      </c>
      <c r="Z37">
        <v>36566850.784140803</v>
      </c>
      <c r="AA37">
        <v>36254683.030103602</v>
      </c>
      <c r="AB37">
        <v>36714121.472852103</v>
      </c>
      <c r="AC37">
        <v>37240649.836675502</v>
      </c>
      <c r="AD37">
        <v>37700839.693547599</v>
      </c>
      <c r="AE37">
        <v>37828661.556235299</v>
      </c>
    </row>
    <row r="38" spans="1:31" x14ac:dyDescent="0.3">
      <c r="A38" t="s">
        <v>105</v>
      </c>
      <c r="B38" t="s">
        <v>272</v>
      </c>
      <c r="C38" t="s">
        <v>200</v>
      </c>
      <c r="D38" t="s">
        <v>273</v>
      </c>
      <c r="E38" t="s">
        <v>201</v>
      </c>
      <c r="F38">
        <v>1643153.0755212901</v>
      </c>
      <c r="G38">
        <v>1674129.9662754601</v>
      </c>
      <c r="H38">
        <v>1711665.43264102</v>
      </c>
      <c r="I38">
        <v>1707235.8415594499</v>
      </c>
      <c r="J38">
        <v>1670093.5454800001</v>
      </c>
      <c r="K38">
        <v>1705470.6817359801</v>
      </c>
      <c r="L38">
        <v>1727351.8770844699</v>
      </c>
      <c r="M38">
        <v>1784233.7580920199</v>
      </c>
      <c r="N38">
        <v>1888894.75624634</v>
      </c>
      <c r="O38">
        <v>2073705.1249064701</v>
      </c>
      <c r="P38">
        <v>2182286.3390448201</v>
      </c>
      <c r="Q38">
        <v>2262490.48367358</v>
      </c>
      <c r="R38">
        <v>2267653.7952930499</v>
      </c>
      <c r="S38">
        <v>2333288.02598368</v>
      </c>
      <c r="T38">
        <v>2228225.35560804</v>
      </c>
      <c r="U38">
        <v>2189361.5292531298</v>
      </c>
      <c r="V38">
        <v>2177096.43003427</v>
      </c>
      <c r="W38">
        <v>2111847.4456618102</v>
      </c>
      <c r="X38">
        <v>2084540.6082963001</v>
      </c>
      <c r="Y38">
        <v>2096193.80288349</v>
      </c>
      <c r="Z38">
        <v>2096168.83539104</v>
      </c>
      <c r="AA38">
        <v>2048323.40456921</v>
      </c>
      <c r="AB38">
        <v>2042013.3267455001</v>
      </c>
      <c r="AC38">
        <v>2110629.7597116199</v>
      </c>
      <c r="AD38">
        <v>2130081.55433622</v>
      </c>
      <c r="AE38">
        <v>2112657.75398535</v>
      </c>
    </row>
    <row r="39" spans="1:31" x14ac:dyDescent="0.3">
      <c r="A39" t="s">
        <v>105</v>
      </c>
      <c r="B39" t="s">
        <v>274</v>
      </c>
      <c r="C39" t="s">
        <v>200</v>
      </c>
      <c r="D39" t="s">
        <v>275</v>
      </c>
      <c r="E39" t="s">
        <v>201</v>
      </c>
      <c r="F39">
        <v>2750286.5178985</v>
      </c>
      <c r="G39">
        <v>2676953.84906541</v>
      </c>
      <c r="H39">
        <v>2606933.9346403801</v>
      </c>
      <c r="I39">
        <v>2480079.92184185</v>
      </c>
      <c r="J39">
        <v>2325447.8438776</v>
      </c>
      <c r="K39">
        <v>2226400.6247913698</v>
      </c>
      <c r="L39">
        <v>2111582.81549939</v>
      </c>
      <c r="M39">
        <v>2009927.8163219499</v>
      </c>
      <c r="N39">
        <v>1949354.06223077</v>
      </c>
      <c r="O39">
        <v>1889914.13431411</v>
      </c>
      <c r="P39">
        <v>1839266.8087891601</v>
      </c>
      <c r="Q39">
        <v>1814191.0304415601</v>
      </c>
      <c r="R39">
        <v>1802552.41467848</v>
      </c>
      <c r="S39">
        <v>1834931.49030522</v>
      </c>
      <c r="T39">
        <v>1790358.0851234801</v>
      </c>
      <c r="U39">
        <v>1759945.8793108601</v>
      </c>
      <c r="V39">
        <v>1792358.61729027</v>
      </c>
      <c r="W39">
        <v>1790598.9705573299</v>
      </c>
      <c r="X39">
        <v>1832163.7369144701</v>
      </c>
      <c r="Y39">
        <v>1914338.72191333</v>
      </c>
      <c r="Z39">
        <v>1967258.9066063999</v>
      </c>
      <c r="AA39">
        <v>2000985.8638959599</v>
      </c>
      <c r="AB39">
        <v>2077621.63844647</v>
      </c>
      <c r="AC39">
        <v>2150778.1274632402</v>
      </c>
      <c r="AD39">
        <v>2191261.0220586001</v>
      </c>
      <c r="AE39">
        <v>2201151.02751063</v>
      </c>
    </row>
    <row r="40" spans="1:31" x14ac:dyDescent="0.3">
      <c r="A40" t="s">
        <v>105</v>
      </c>
      <c r="B40" t="s">
        <v>276</v>
      </c>
      <c r="C40" t="s">
        <v>200</v>
      </c>
      <c r="D40" t="s">
        <v>277</v>
      </c>
      <c r="E40" t="s">
        <v>201</v>
      </c>
      <c r="F40">
        <v>50197067.123857297</v>
      </c>
      <c r="G40">
        <v>50920994.066872098</v>
      </c>
      <c r="H40">
        <v>51488474.228647903</v>
      </c>
      <c r="I40">
        <v>50473634.589878798</v>
      </c>
      <c r="J40">
        <v>49267440.207806103</v>
      </c>
      <c r="K40">
        <v>49305268.196172804</v>
      </c>
      <c r="L40">
        <v>48445376.6269916</v>
      </c>
      <c r="M40">
        <v>47367966.080308497</v>
      </c>
      <c r="N40">
        <v>46627653.586014196</v>
      </c>
      <c r="O40">
        <v>46036661.101861</v>
      </c>
      <c r="P40">
        <v>47067380.157502502</v>
      </c>
      <c r="Q40">
        <v>47502042.923524603</v>
      </c>
      <c r="R40">
        <v>47505505.6325415</v>
      </c>
      <c r="S40">
        <v>48675453.483264104</v>
      </c>
      <c r="T40">
        <v>47018119.128378101</v>
      </c>
      <c r="U40">
        <v>46536777.539574303</v>
      </c>
      <c r="V40">
        <v>46807642.652233697</v>
      </c>
      <c r="W40">
        <v>46106363.421231501</v>
      </c>
      <c r="X40">
        <v>46263059.276102901</v>
      </c>
      <c r="Y40">
        <v>47767827.386314802</v>
      </c>
      <c r="Z40">
        <v>48569780.624408104</v>
      </c>
      <c r="AA40">
        <v>48218181.793602601</v>
      </c>
      <c r="AB40">
        <v>48955641.151860803</v>
      </c>
      <c r="AC40">
        <v>50823035.022105701</v>
      </c>
      <c r="AD40">
        <v>53347465.239618801</v>
      </c>
      <c r="AE40">
        <v>55363695.806269199</v>
      </c>
    </row>
    <row r="41" spans="1:31" x14ac:dyDescent="0.3">
      <c r="A41" t="s">
        <v>105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105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105</v>
      </c>
      <c r="B43" t="s">
        <v>282</v>
      </c>
      <c r="C43" t="s">
        <v>200</v>
      </c>
      <c r="D43" t="s">
        <v>283</v>
      </c>
      <c r="E43" t="s">
        <v>201</v>
      </c>
      <c r="F43">
        <v>2594093.5172803099</v>
      </c>
      <c r="G43">
        <v>2662030.2911909102</v>
      </c>
      <c r="H43">
        <v>2838057.5041705798</v>
      </c>
      <c r="I43">
        <v>2862352.0012950902</v>
      </c>
      <c r="J43">
        <v>2778002.1638992298</v>
      </c>
      <c r="K43">
        <v>2751109.17443984</v>
      </c>
      <c r="L43">
        <v>2760634.0511393398</v>
      </c>
      <c r="M43">
        <v>2825532.1162578701</v>
      </c>
      <c r="N43">
        <v>2963202.8204700998</v>
      </c>
      <c r="O43">
        <v>3100794.9411965399</v>
      </c>
      <c r="P43">
        <v>3273763.6980003999</v>
      </c>
      <c r="Q43">
        <v>3676923.4797248198</v>
      </c>
      <c r="R43">
        <v>3933179.2000075299</v>
      </c>
      <c r="S43">
        <v>4173900.6912564398</v>
      </c>
      <c r="T43">
        <v>4244065.6847449197</v>
      </c>
      <c r="U43">
        <v>4385441.7420160901</v>
      </c>
      <c r="V43">
        <v>4785309.60035933</v>
      </c>
      <c r="W43">
        <v>5034099.8507530699</v>
      </c>
      <c r="X43">
        <v>5528015.3162370799</v>
      </c>
      <c r="Y43">
        <v>5958838.3414706104</v>
      </c>
      <c r="Z43">
        <v>6502715.7710189996</v>
      </c>
      <c r="AA43">
        <v>7191109.2295949701</v>
      </c>
      <c r="AB43">
        <v>8129627.8820256004</v>
      </c>
      <c r="AC43">
        <v>9085000.7063538302</v>
      </c>
      <c r="AD43">
        <v>9974697.0512888897</v>
      </c>
      <c r="AE43">
        <v>10438125.154316001</v>
      </c>
    </row>
    <row r="44" spans="1:31" x14ac:dyDescent="0.3">
      <c r="A44" t="s">
        <v>105</v>
      </c>
      <c r="B44" t="s">
        <v>284</v>
      </c>
      <c r="C44" t="s">
        <v>200</v>
      </c>
      <c r="D44" t="s">
        <v>285</v>
      </c>
      <c r="E44" t="s">
        <v>201</v>
      </c>
      <c r="F44">
        <v>478072985.09965599</v>
      </c>
      <c r="G44">
        <v>491677557.90899903</v>
      </c>
      <c r="H44">
        <v>509141518.11877698</v>
      </c>
      <c r="I44">
        <v>511447391.22059</v>
      </c>
      <c r="J44">
        <v>510449206.28214198</v>
      </c>
      <c r="K44">
        <v>521039831.317478</v>
      </c>
      <c r="L44">
        <v>522182526.68417799</v>
      </c>
      <c r="M44">
        <v>520022545.57181501</v>
      </c>
      <c r="N44">
        <v>524567511.118029</v>
      </c>
      <c r="O44">
        <v>531261728.47839999</v>
      </c>
      <c r="P44">
        <v>540374046.04113495</v>
      </c>
      <c r="Q44">
        <v>550954357.09791398</v>
      </c>
      <c r="R44">
        <v>560197557.04670501</v>
      </c>
      <c r="S44">
        <v>583226076.61771798</v>
      </c>
      <c r="T44">
        <v>566270341.80059397</v>
      </c>
      <c r="U44">
        <v>560106876.10982704</v>
      </c>
      <c r="V44">
        <v>564534972.95853305</v>
      </c>
      <c r="W44">
        <v>561449485.071329</v>
      </c>
      <c r="X44">
        <v>566270174.74205303</v>
      </c>
      <c r="Y44">
        <v>580231987.42832899</v>
      </c>
      <c r="Z44">
        <v>585373223.24661505</v>
      </c>
      <c r="AA44">
        <v>582883210.78782594</v>
      </c>
      <c r="AB44">
        <v>593667212.99220002</v>
      </c>
      <c r="AC44">
        <v>605692931.07616699</v>
      </c>
      <c r="AD44">
        <v>616937411.01324403</v>
      </c>
      <c r="AE44">
        <v>620344425.20809197</v>
      </c>
    </row>
    <row r="45" spans="1:31" x14ac:dyDescent="0.3">
      <c r="A45" t="s">
        <v>105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105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105</v>
      </c>
      <c r="B47" t="s">
        <v>290</v>
      </c>
      <c r="C47" t="s">
        <v>200</v>
      </c>
      <c r="D47" t="s">
        <v>291</v>
      </c>
      <c r="E47" t="s">
        <v>201</v>
      </c>
      <c r="F47">
        <v>282608937.06962597</v>
      </c>
      <c r="G47">
        <v>295561663.91987401</v>
      </c>
      <c r="H47">
        <v>309267974.68126899</v>
      </c>
      <c r="I47">
        <v>313484964.24110699</v>
      </c>
      <c r="J47">
        <v>317866349.324633</v>
      </c>
      <c r="K47">
        <v>326723371.99553698</v>
      </c>
      <c r="L47">
        <v>330479275.323044</v>
      </c>
      <c r="M47">
        <v>332562454.67494297</v>
      </c>
      <c r="N47">
        <v>338101532.60565603</v>
      </c>
      <c r="O47">
        <v>344517698.199736</v>
      </c>
      <c r="P47">
        <v>352652259.38892001</v>
      </c>
      <c r="Q47">
        <v>360886855.12176698</v>
      </c>
      <c r="R47">
        <v>368349954.59653401</v>
      </c>
      <c r="S47">
        <v>385759987.17910099</v>
      </c>
      <c r="T47">
        <v>377113708.50489098</v>
      </c>
      <c r="U47">
        <v>376844447.77613598</v>
      </c>
      <c r="V47">
        <v>380633257.13760501</v>
      </c>
      <c r="W47">
        <v>381804161.99099499</v>
      </c>
      <c r="X47">
        <v>387631288.71074998</v>
      </c>
      <c r="Y47">
        <v>400953926.00314301</v>
      </c>
      <c r="Z47">
        <v>405588572.98796803</v>
      </c>
      <c r="AA47">
        <v>404014901.49904001</v>
      </c>
      <c r="AB47">
        <v>411740746.08907998</v>
      </c>
      <c r="AC47">
        <v>420397907.78302002</v>
      </c>
      <c r="AD47">
        <v>429938978.77000099</v>
      </c>
      <c r="AE47">
        <v>435371036.48396999</v>
      </c>
    </row>
    <row r="48" spans="1:31" x14ac:dyDescent="0.3">
      <c r="A48" t="s">
        <v>105</v>
      </c>
      <c r="B48" t="s">
        <v>292</v>
      </c>
      <c r="C48" t="s">
        <v>200</v>
      </c>
      <c r="D48" t="s">
        <v>293</v>
      </c>
      <c r="E48" t="s">
        <v>201</v>
      </c>
      <c r="F48">
        <v>318499194.42062098</v>
      </c>
      <c r="G48">
        <v>332701051.06099701</v>
      </c>
      <c r="H48">
        <v>347526754.42194402</v>
      </c>
      <c r="I48">
        <v>351937799.96704501</v>
      </c>
      <c r="J48">
        <v>356435923.52547699</v>
      </c>
      <c r="K48">
        <v>365774609.54256803</v>
      </c>
      <c r="L48">
        <v>369248501.44373101</v>
      </c>
      <c r="M48">
        <v>371330418.91801399</v>
      </c>
      <c r="N48">
        <v>377088875.11335599</v>
      </c>
      <c r="O48">
        <v>384149619.04299903</v>
      </c>
      <c r="P48">
        <v>393141787.41162097</v>
      </c>
      <c r="Q48">
        <v>402064751.28346199</v>
      </c>
      <c r="R48">
        <v>409938355.57059199</v>
      </c>
      <c r="S48">
        <v>428323505.75054199</v>
      </c>
      <c r="T48">
        <v>418758139.54776198</v>
      </c>
      <c r="U48">
        <v>418863243.100568</v>
      </c>
      <c r="V48">
        <v>424593157.58780998</v>
      </c>
      <c r="W48">
        <v>426441589.10890299</v>
      </c>
      <c r="X48">
        <v>434172266.40223402</v>
      </c>
      <c r="Y48">
        <v>449459201.77562201</v>
      </c>
      <c r="Z48">
        <v>454781145.15683001</v>
      </c>
      <c r="AA48">
        <v>453133901.03784698</v>
      </c>
      <c r="AB48">
        <v>461871692.62003499</v>
      </c>
      <c r="AC48">
        <v>470910680.29608101</v>
      </c>
      <c r="AD48">
        <v>480993143.57400697</v>
      </c>
      <c r="AE48">
        <v>486210720.10859001</v>
      </c>
    </row>
    <row r="49" spans="1:31" x14ac:dyDescent="0.3">
      <c r="A49" t="s">
        <v>105</v>
      </c>
      <c r="B49" t="s">
        <v>294</v>
      </c>
      <c r="C49" t="s">
        <v>200</v>
      </c>
      <c r="D49" t="s">
        <v>295</v>
      </c>
      <c r="E49" t="s">
        <v>201</v>
      </c>
      <c r="F49">
        <v>22010459.537520099</v>
      </c>
      <c r="G49">
        <v>22324058.6199551</v>
      </c>
      <c r="H49">
        <v>22547366.032833099</v>
      </c>
      <c r="I49">
        <v>22156703.407143701</v>
      </c>
      <c r="J49">
        <v>21701864.494536899</v>
      </c>
      <c r="K49">
        <v>21465537.328474201</v>
      </c>
      <c r="L49">
        <v>21047162.2242487</v>
      </c>
      <c r="M49">
        <v>20650832.6883897</v>
      </c>
      <c r="N49">
        <v>20529355.261286099</v>
      </c>
      <c r="O49">
        <v>20575233.210718799</v>
      </c>
      <c r="P49">
        <v>20881103.783392601</v>
      </c>
      <c r="Q49">
        <v>21155858.122759301</v>
      </c>
      <c r="R49">
        <v>21307511.159305699</v>
      </c>
      <c r="S49">
        <v>21784393.5942147</v>
      </c>
      <c r="T49">
        <v>21422734.823775701</v>
      </c>
      <c r="U49">
        <v>21400961.9101662</v>
      </c>
      <c r="V49">
        <v>21858658.015068699</v>
      </c>
      <c r="W49">
        <v>21754468.869885899</v>
      </c>
      <c r="X49">
        <v>22358636.010094099</v>
      </c>
      <c r="Y49">
        <v>22993568.135161601</v>
      </c>
      <c r="Z49">
        <v>23124129.666293502</v>
      </c>
      <c r="AA49">
        <v>22827903.711414699</v>
      </c>
      <c r="AB49">
        <v>22911580.4840983</v>
      </c>
      <c r="AC49">
        <v>22903114.320023</v>
      </c>
      <c r="AD49">
        <v>23095121.198516801</v>
      </c>
      <c r="AE49">
        <v>23113900.886528</v>
      </c>
    </row>
    <row r="50" spans="1:31" x14ac:dyDescent="0.3">
      <c r="A50" t="s">
        <v>105</v>
      </c>
      <c r="B50" t="s">
        <v>296</v>
      </c>
      <c r="C50" t="s">
        <v>200</v>
      </c>
      <c r="D50" t="s">
        <v>297</v>
      </c>
      <c r="E50" t="s">
        <v>201</v>
      </c>
      <c r="F50">
        <v>13879797.813474501</v>
      </c>
      <c r="G50">
        <v>14815328.5211685</v>
      </c>
      <c r="H50">
        <v>15711413.707841899</v>
      </c>
      <c r="I50">
        <v>16296132.318794399</v>
      </c>
      <c r="J50">
        <v>16867709.7063074</v>
      </c>
      <c r="K50">
        <v>17585700.218557101</v>
      </c>
      <c r="L50">
        <v>17722063.896438099</v>
      </c>
      <c r="M50">
        <v>18117131.5546817</v>
      </c>
      <c r="N50">
        <v>18457987.246413801</v>
      </c>
      <c r="O50">
        <v>19056687.632544901</v>
      </c>
      <c r="P50">
        <v>19608424.239308599</v>
      </c>
      <c r="Q50">
        <v>20022038.038935602</v>
      </c>
      <c r="R50">
        <v>20280889.814752601</v>
      </c>
      <c r="S50">
        <v>20779124.9772259</v>
      </c>
      <c r="T50">
        <v>20221696.2190951</v>
      </c>
      <c r="U50">
        <v>20617833.4142652</v>
      </c>
      <c r="V50">
        <v>22101242.435137</v>
      </c>
      <c r="W50">
        <v>22882958.248022601</v>
      </c>
      <c r="X50">
        <v>24182341.6813896</v>
      </c>
      <c r="Y50">
        <v>25511707.637317698</v>
      </c>
      <c r="Z50">
        <v>26068442.502568301</v>
      </c>
      <c r="AA50">
        <v>26291095.827391699</v>
      </c>
      <c r="AB50">
        <v>27219366.0468564</v>
      </c>
      <c r="AC50">
        <v>27609658.193038501</v>
      </c>
      <c r="AD50">
        <v>27959043.6054896</v>
      </c>
      <c r="AE50">
        <v>27725782.738092098</v>
      </c>
    </row>
    <row r="51" spans="1:31" x14ac:dyDescent="0.3">
      <c r="A51" t="s">
        <v>105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105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105</v>
      </c>
      <c r="B53" t="s">
        <v>302</v>
      </c>
      <c r="C53" t="s">
        <v>200</v>
      </c>
      <c r="D53" t="s">
        <v>303</v>
      </c>
      <c r="E53" t="s">
        <v>201</v>
      </c>
      <c r="F53">
        <v>15172902.985319501</v>
      </c>
      <c r="G53">
        <v>15252638.926180599</v>
      </c>
      <c r="H53">
        <v>15656002.479326701</v>
      </c>
      <c r="I53">
        <v>15330016.2156008</v>
      </c>
      <c r="J53">
        <v>14950988.437265599</v>
      </c>
      <c r="K53">
        <v>15128715.905731799</v>
      </c>
      <c r="L53">
        <v>15271500.546586599</v>
      </c>
      <c r="M53">
        <v>15180056.016688</v>
      </c>
      <c r="N53">
        <v>15269582.684933299</v>
      </c>
      <c r="O53">
        <v>15467881.085125901</v>
      </c>
      <c r="P53">
        <v>15478450.172226399</v>
      </c>
      <c r="Q53">
        <v>15662945.5263594</v>
      </c>
      <c r="R53">
        <v>15380649.327837201</v>
      </c>
      <c r="S53">
        <v>15500189.788339499</v>
      </c>
      <c r="T53">
        <v>14488431.816025799</v>
      </c>
      <c r="U53">
        <v>13678385.6135011</v>
      </c>
      <c r="V53">
        <v>13291574.471950401</v>
      </c>
      <c r="W53">
        <v>12487117.904642699</v>
      </c>
      <c r="X53">
        <v>12104311.4740544</v>
      </c>
      <c r="Y53">
        <v>11825605.8771821</v>
      </c>
      <c r="Z53">
        <v>11528131.213456901</v>
      </c>
      <c r="AA53">
        <v>11089325.238862</v>
      </c>
      <c r="AB53">
        <v>10904509.9201905</v>
      </c>
      <c r="AC53">
        <v>10896881.647577001</v>
      </c>
      <c r="AD53">
        <v>10918545.6966414</v>
      </c>
      <c r="AE53">
        <v>10569638.0845247</v>
      </c>
    </row>
    <row r="54" spans="1:31" x14ac:dyDescent="0.3">
      <c r="A54" t="s">
        <v>105</v>
      </c>
      <c r="B54" t="s">
        <v>304</v>
      </c>
      <c r="C54" t="s">
        <v>200</v>
      </c>
      <c r="D54" t="s">
        <v>305</v>
      </c>
      <c r="E54" t="s">
        <v>201</v>
      </c>
      <c r="F54">
        <v>21943601.213923302</v>
      </c>
      <c r="G54">
        <v>22297389.309662901</v>
      </c>
      <c r="H54">
        <v>23017379.7841192</v>
      </c>
      <c r="I54">
        <v>22732990.405612599</v>
      </c>
      <c r="J54">
        <v>22549727.708881699</v>
      </c>
      <c r="K54">
        <v>23016714.8273197</v>
      </c>
      <c r="L54">
        <v>23209909.9262833</v>
      </c>
      <c r="M54">
        <v>22974419.2592539</v>
      </c>
      <c r="N54">
        <v>23221074.551239099</v>
      </c>
      <c r="O54">
        <v>23827657.226365399</v>
      </c>
      <c r="P54">
        <v>24160548.9874852</v>
      </c>
      <c r="Q54">
        <v>24540457.943876799</v>
      </c>
      <c r="R54">
        <v>24354202.132768001</v>
      </c>
      <c r="S54">
        <v>24947620.037361801</v>
      </c>
      <c r="T54">
        <v>23619441.078001</v>
      </c>
      <c r="U54">
        <v>22544136.726639699</v>
      </c>
      <c r="V54">
        <v>22100111.021611799</v>
      </c>
      <c r="W54">
        <v>20941357.385104802</v>
      </c>
      <c r="X54">
        <v>20492620.321823101</v>
      </c>
      <c r="Y54">
        <v>20271651.096694399</v>
      </c>
      <c r="Z54">
        <v>19867360.570231501</v>
      </c>
      <c r="AA54">
        <v>19224884.514490101</v>
      </c>
      <c r="AB54">
        <v>19063797.408913799</v>
      </c>
      <c r="AC54">
        <v>19097680.936744001</v>
      </c>
      <c r="AD54">
        <v>19095937.295206901</v>
      </c>
      <c r="AE54">
        <v>18628347.157361299</v>
      </c>
    </row>
    <row r="55" spans="1:31" x14ac:dyDescent="0.3">
      <c r="A55" t="s">
        <v>105</v>
      </c>
      <c r="B55" t="s">
        <v>306</v>
      </c>
      <c r="C55" t="s">
        <v>200</v>
      </c>
      <c r="D55" t="s">
        <v>307</v>
      </c>
      <c r="E55" t="s">
        <v>201</v>
      </c>
      <c r="F55">
        <v>6770698.2286037598</v>
      </c>
      <c r="G55">
        <v>7044750.3834822699</v>
      </c>
      <c r="H55">
        <v>7361377.3047925802</v>
      </c>
      <c r="I55">
        <v>7402974.1900118301</v>
      </c>
      <c r="J55">
        <v>7598739.2716161404</v>
      </c>
      <c r="K55">
        <v>7887998.9215878602</v>
      </c>
      <c r="L55">
        <v>7938409.3796966998</v>
      </c>
      <c r="M55">
        <v>7794363.2425658898</v>
      </c>
      <c r="N55">
        <v>7951491.8663058197</v>
      </c>
      <c r="O55">
        <v>8359776.1412395099</v>
      </c>
      <c r="P55">
        <v>8682098.8152587693</v>
      </c>
      <c r="Q55">
        <v>8877512.4175174199</v>
      </c>
      <c r="R55">
        <v>8973552.8049307503</v>
      </c>
      <c r="S55">
        <v>9447430.2490223199</v>
      </c>
      <c r="T55">
        <v>9131009.2619751599</v>
      </c>
      <c r="U55">
        <v>8865751.1131385602</v>
      </c>
      <c r="V55">
        <v>8808536.5496613309</v>
      </c>
      <c r="W55">
        <v>8454239.4804621991</v>
      </c>
      <c r="X55">
        <v>8388308.8477686699</v>
      </c>
      <c r="Y55">
        <v>8446045.2195123304</v>
      </c>
      <c r="Z55">
        <v>8339229.3567746095</v>
      </c>
      <c r="AA55">
        <v>8135559.2756280703</v>
      </c>
      <c r="AB55">
        <v>8159287.4887232501</v>
      </c>
      <c r="AC55">
        <v>8200799.2891669897</v>
      </c>
      <c r="AD55">
        <v>8177391.59856549</v>
      </c>
      <c r="AE55">
        <v>8058709.0728366096</v>
      </c>
    </row>
    <row r="56" spans="1:31" x14ac:dyDescent="0.3">
      <c r="A56" t="s">
        <v>105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105</v>
      </c>
      <c r="B57" t="s">
        <v>310</v>
      </c>
      <c r="C57" t="s">
        <v>200</v>
      </c>
      <c r="D57" t="s">
        <v>311</v>
      </c>
      <c r="E57" t="s">
        <v>201</v>
      </c>
      <c r="F57">
        <v>846769246.64413297</v>
      </c>
      <c r="G57">
        <v>875299603.03686798</v>
      </c>
      <c r="H57">
        <v>908156746.76936901</v>
      </c>
      <c r="I57">
        <v>913858825.77751398</v>
      </c>
      <c r="J57">
        <v>916152570.01542497</v>
      </c>
      <c r="K57">
        <v>936119709.05622005</v>
      </c>
      <c r="L57">
        <v>939876404.75490105</v>
      </c>
      <c r="M57">
        <v>938720930.57013798</v>
      </c>
      <c r="N57">
        <v>948284039.81739902</v>
      </c>
      <c r="O57">
        <v>961448008.62326002</v>
      </c>
      <c r="P57">
        <v>980583213.61025798</v>
      </c>
      <c r="Q57">
        <v>1000521151.3049001</v>
      </c>
      <c r="R57">
        <v>1017641418.24984</v>
      </c>
      <c r="S57">
        <v>1060225035.8515199</v>
      </c>
      <c r="T57">
        <v>1032046600.47673</v>
      </c>
      <c r="U57">
        <v>1025506896.74997</v>
      </c>
      <c r="V57">
        <v>1035935773.19858</v>
      </c>
      <c r="W57">
        <v>1033997437.60146</v>
      </c>
      <c r="X57">
        <v>1046705500.42039</v>
      </c>
      <c r="Y57">
        <v>1077459016.59027</v>
      </c>
      <c r="Z57">
        <v>1088724149.0278499</v>
      </c>
      <c r="AA57">
        <v>1084235293.6192801</v>
      </c>
      <c r="AB57">
        <v>1104494546.7641001</v>
      </c>
      <c r="AC57">
        <v>1127426646.3943501</v>
      </c>
      <c r="AD57">
        <v>1151278019.82687</v>
      </c>
      <c r="AE57">
        <v>1161918841.1229501</v>
      </c>
    </row>
    <row r="58" spans="1:31" x14ac:dyDescent="0.3">
      <c r="A58" t="s">
        <v>105</v>
      </c>
      <c r="B58" t="s">
        <v>312</v>
      </c>
      <c r="C58" t="s">
        <v>200</v>
      </c>
      <c r="D58" t="s">
        <v>313</v>
      </c>
      <c r="E58" t="s">
        <v>201</v>
      </c>
      <c r="F58">
        <v>846769246.64413297</v>
      </c>
      <c r="G58">
        <v>875299603.03686798</v>
      </c>
      <c r="H58">
        <v>908156746.76936901</v>
      </c>
      <c r="I58">
        <v>913858825.77751398</v>
      </c>
      <c r="J58">
        <v>916152570.01542497</v>
      </c>
      <c r="K58">
        <v>936119709.05622005</v>
      </c>
      <c r="L58">
        <v>939876404.75490105</v>
      </c>
      <c r="M58">
        <v>938720930.57013798</v>
      </c>
      <c r="N58">
        <v>948284039.81739902</v>
      </c>
      <c r="O58">
        <v>961448008.62326002</v>
      </c>
      <c r="P58">
        <v>980583213.61025798</v>
      </c>
      <c r="Q58">
        <v>1000521151.3049001</v>
      </c>
      <c r="R58">
        <v>1017641418.24984</v>
      </c>
      <c r="S58">
        <v>1060225035.8515199</v>
      </c>
      <c r="T58">
        <v>1032046600.47673</v>
      </c>
      <c r="U58">
        <v>1025506896.74997</v>
      </c>
      <c r="V58">
        <v>1035935773.19858</v>
      </c>
      <c r="W58">
        <v>1033997437.60146</v>
      </c>
      <c r="X58">
        <v>1046705500.42039</v>
      </c>
      <c r="Y58">
        <v>1077459016.59027</v>
      </c>
      <c r="Z58">
        <v>1088724149.0278499</v>
      </c>
      <c r="AA58">
        <v>1084235293.6192801</v>
      </c>
      <c r="AB58">
        <v>1104494546.7641001</v>
      </c>
      <c r="AC58">
        <v>1127426646.3943501</v>
      </c>
      <c r="AD58">
        <v>1151278019.82687</v>
      </c>
      <c r="AE58">
        <v>1161918841.1229501</v>
      </c>
    </row>
    <row r="59" spans="1:31" x14ac:dyDescent="0.3">
      <c r="A59" t="s">
        <v>105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F59"/>
  <sheetViews>
    <sheetView topLeftCell="P32" workbookViewId="0">
      <selection activeCell="A57" sqref="A57:AF57"/>
    </sheetView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107</v>
      </c>
      <c r="B2" t="s">
        <v>197</v>
      </c>
      <c r="C2" t="s">
        <v>200</v>
      </c>
      <c r="D2" t="s">
        <v>198</v>
      </c>
      <c r="E2" t="s">
        <v>201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107</v>
      </c>
      <c r="B3" t="s">
        <v>202</v>
      </c>
      <c r="C3" t="s">
        <v>200</v>
      </c>
      <c r="D3" t="s">
        <v>203</v>
      </c>
      <c r="E3" t="s">
        <v>201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107</v>
      </c>
      <c r="B4" t="s">
        <v>204</v>
      </c>
      <c r="C4" t="s">
        <v>200</v>
      </c>
      <c r="D4" t="s">
        <v>205</v>
      </c>
      <c r="E4" t="s">
        <v>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107</v>
      </c>
      <c r="B5" t="s">
        <v>206</v>
      </c>
      <c r="C5" t="s">
        <v>200</v>
      </c>
      <c r="D5" t="s">
        <v>207</v>
      </c>
      <c r="E5" t="s">
        <v>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107</v>
      </c>
      <c r="B6" t="s">
        <v>208</v>
      </c>
      <c r="C6" t="s">
        <v>200</v>
      </c>
      <c r="D6" t="s">
        <v>209</v>
      </c>
      <c r="E6" t="s">
        <v>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107</v>
      </c>
      <c r="B7" t="s">
        <v>210</v>
      </c>
      <c r="C7" t="s">
        <v>200</v>
      </c>
      <c r="D7" t="s">
        <v>211</v>
      </c>
      <c r="E7" t="s">
        <v>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107</v>
      </c>
      <c r="B8" t="s">
        <v>212</v>
      </c>
      <c r="C8" t="s">
        <v>200</v>
      </c>
      <c r="D8" t="s">
        <v>213</v>
      </c>
      <c r="E8" t="s">
        <v>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107</v>
      </c>
      <c r="B9" t="s">
        <v>214</v>
      </c>
      <c r="C9" t="s">
        <v>200</v>
      </c>
      <c r="D9" t="s">
        <v>215</v>
      </c>
      <c r="E9" t="s">
        <v>201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107</v>
      </c>
      <c r="B10" t="s">
        <v>216</v>
      </c>
      <c r="C10" t="s">
        <v>200</v>
      </c>
      <c r="D10" t="s">
        <v>217</v>
      </c>
      <c r="E10" t="s">
        <v>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107</v>
      </c>
      <c r="B11" t="s">
        <v>218</v>
      </c>
      <c r="C11" t="s">
        <v>200</v>
      </c>
      <c r="D11" t="s">
        <v>219</v>
      </c>
      <c r="E11" t="s">
        <v>201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107</v>
      </c>
      <c r="B12" t="s">
        <v>220</v>
      </c>
      <c r="C12" t="s">
        <v>200</v>
      </c>
      <c r="D12" t="s">
        <v>221</v>
      </c>
      <c r="E12" t="s">
        <v>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107</v>
      </c>
      <c r="B13" t="s">
        <v>222</v>
      </c>
      <c r="C13" t="s">
        <v>200</v>
      </c>
      <c r="D13" t="s">
        <v>223</v>
      </c>
      <c r="E13" t="s">
        <v>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107</v>
      </c>
      <c r="B14" t="s">
        <v>224</v>
      </c>
      <c r="C14" t="s">
        <v>200</v>
      </c>
      <c r="D14" t="s">
        <v>225</v>
      </c>
      <c r="E14" t="s">
        <v>201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107</v>
      </c>
      <c r="B15" t="s">
        <v>226</v>
      </c>
      <c r="C15" t="s">
        <v>200</v>
      </c>
      <c r="D15" t="s">
        <v>227</v>
      </c>
      <c r="E15" t="s">
        <v>201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107</v>
      </c>
      <c r="B16" t="s">
        <v>228</v>
      </c>
      <c r="C16" t="s">
        <v>200</v>
      </c>
      <c r="D16" t="s">
        <v>229</v>
      </c>
      <c r="E16" t="s">
        <v>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107</v>
      </c>
      <c r="B17" t="s">
        <v>230</v>
      </c>
      <c r="C17" t="s">
        <v>200</v>
      </c>
      <c r="D17" t="s">
        <v>231</v>
      </c>
      <c r="E17" t="s">
        <v>201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107</v>
      </c>
      <c r="B18" t="s">
        <v>232</v>
      </c>
      <c r="C18" t="s">
        <v>200</v>
      </c>
      <c r="D18" t="s">
        <v>233</v>
      </c>
      <c r="E18" t="s">
        <v>201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107</v>
      </c>
      <c r="B19" t="s">
        <v>234</v>
      </c>
      <c r="C19" t="s">
        <v>200</v>
      </c>
      <c r="D19" t="s">
        <v>235</v>
      </c>
      <c r="E19" t="s">
        <v>201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107</v>
      </c>
      <c r="B20" t="s">
        <v>236</v>
      </c>
      <c r="C20" t="s">
        <v>200</v>
      </c>
      <c r="D20" t="s">
        <v>237</v>
      </c>
      <c r="E20" t="s">
        <v>201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107</v>
      </c>
      <c r="B21" t="s">
        <v>238</v>
      </c>
      <c r="C21" t="s">
        <v>200</v>
      </c>
      <c r="D21" t="s">
        <v>239</v>
      </c>
      <c r="E21" t="s">
        <v>201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107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107</v>
      </c>
      <c r="B23" t="s">
        <v>242</v>
      </c>
      <c r="C23" t="s">
        <v>200</v>
      </c>
      <c r="D23" t="s">
        <v>243</v>
      </c>
      <c r="E23" t="s">
        <v>201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107</v>
      </c>
      <c r="B24" t="s">
        <v>244</v>
      </c>
      <c r="C24" t="s">
        <v>200</v>
      </c>
      <c r="D24" t="s">
        <v>245</v>
      </c>
      <c r="E24" t="s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107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107</v>
      </c>
      <c r="B26" t="s">
        <v>248</v>
      </c>
      <c r="C26" t="s">
        <v>200</v>
      </c>
      <c r="D26" t="s">
        <v>249</v>
      </c>
      <c r="E26" t="s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107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107</v>
      </c>
      <c r="B28" t="s">
        <v>252</v>
      </c>
      <c r="C28" t="s">
        <v>200</v>
      </c>
      <c r="D28" t="s">
        <v>253</v>
      </c>
      <c r="E28" t="s">
        <v>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107</v>
      </c>
      <c r="B29" t="s">
        <v>254</v>
      </c>
      <c r="C29" t="s">
        <v>200</v>
      </c>
      <c r="D29" t="s">
        <v>255</v>
      </c>
      <c r="E29" t="s">
        <v>201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107</v>
      </c>
      <c r="B30" t="s">
        <v>256</v>
      </c>
      <c r="C30" t="s">
        <v>200</v>
      </c>
      <c r="D30" t="s">
        <v>257</v>
      </c>
      <c r="E30" t="s">
        <v>201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107</v>
      </c>
      <c r="B31" t="s">
        <v>258</v>
      </c>
      <c r="C31" t="s">
        <v>200</v>
      </c>
      <c r="D31" t="s">
        <v>259</v>
      </c>
      <c r="E31" t="s">
        <v>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107</v>
      </c>
      <c r="B32" t="s">
        <v>260</v>
      </c>
      <c r="C32" t="s">
        <v>200</v>
      </c>
      <c r="D32" t="s">
        <v>261</v>
      </c>
      <c r="E32" t="s">
        <v>201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107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107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107</v>
      </c>
      <c r="B35" t="s">
        <v>266</v>
      </c>
      <c r="C35" t="s">
        <v>200</v>
      </c>
      <c r="D35" t="s">
        <v>267</v>
      </c>
      <c r="E35" t="s">
        <v>201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107</v>
      </c>
      <c r="B36" t="s">
        <v>268</v>
      </c>
      <c r="C36" t="s">
        <v>200</v>
      </c>
      <c r="D36" t="s">
        <v>269</v>
      </c>
      <c r="E36" t="s">
        <v>201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107</v>
      </c>
      <c r="B37" t="s">
        <v>270</v>
      </c>
      <c r="C37" t="s">
        <v>200</v>
      </c>
      <c r="D37" t="s">
        <v>271</v>
      </c>
      <c r="E37" t="s">
        <v>201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107</v>
      </c>
      <c r="B38" t="s">
        <v>272</v>
      </c>
      <c r="C38" t="s">
        <v>200</v>
      </c>
      <c r="D38" t="s">
        <v>273</v>
      </c>
      <c r="E38" t="s">
        <v>201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107</v>
      </c>
      <c r="B39" t="s">
        <v>274</v>
      </c>
      <c r="C39" t="s">
        <v>200</v>
      </c>
      <c r="D39" t="s">
        <v>275</v>
      </c>
      <c r="E39" t="s">
        <v>201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107</v>
      </c>
      <c r="B40" t="s">
        <v>276</v>
      </c>
      <c r="C40" t="s">
        <v>200</v>
      </c>
      <c r="D40" t="s">
        <v>277</v>
      </c>
      <c r="E40" t="s">
        <v>201</v>
      </c>
      <c r="F40">
        <v>384757689.89798498</v>
      </c>
      <c r="G40">
        <v>398196927.360358</v>
      </c>
      <c r="H40">
        <v>413059645.83457202</v>
      </c>
      <c r="I40">
        <v>409179856.631064</v>
      </c>
      <c r="J40">
        <v>407186792.12873399</v>
      </c>
      <c r="K40">
        <v>409964549.84301001</v>
      </c>
      <c r="L40">
        <v>407621090.96463102</v>
      </c>
      <c r="M40">
        <v>403735064.33398002</v>
      </c>
      <c r="N40">
        <v>403717380.25736302</v>
      </c>
      <c r="O40">
        <v>406009128.08406699</v>
      </c>
      <c r="P40">
        <v>408503135.73387498</v>
      </c>
      <c r="Q40">
        <v>415400446.83191401</v>
      </c>
      <c r="R40">
        <v>422248142.00218803</v>
      </c>
      <c r="S40">
        <v>430506258.557356</v>
      </c>
      <c r="T40">
        <v>415203055.96442997</v>
      </c>
      <c r="U40">
        <v>405342899.21187001</v>
      </c>
      <c r="V40">
        <v>401067027.78841501</v>
      </c>
      <c r="W40">
        <v>394426462.45215303</v>
      </c>
      <c r="X40">
        <v>399530337.33917302</v>
      </c>
      <c r="Y40">
        <v>410542253.15283197</v>
      </c>
      <c r="Z40">
        <v>412141936.80185097</v>
      </c>
      <c r="AA40">
        <v>408682712.42731601</v>
      </c>
      <c r="AB40">
        <v>414313698.357853</v>
      </c>
      <c r="AC40">
        <v>418430604.18766898</v>
      </c>
      <c r="AD40">
        <v>421812665.94406599</v>
      </c>
      <c r="AE40">
        <v>422672707.42670399</v>
      </c>
      <c r="AF40">
        <v>0</v>
      </c>
    </row>
    <row r="41" spans="1:32" x14ac:dyDescent="0.3">
      <c r="A41" t="s">
        <v>107</v>
      </c>
      <c r="B41" t="s">
        <v>278</v>
      </c>
      <c r="C41" t="s">
        <v>200</v>
      </c>
      <c r="D41" t="s">
        <v>279</v>
      </c>
      <c r="E41" t="s">
        <v>201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107</v>
      </c>
      <c r="B42" t="s">
        <v>280</v>
      </c>
      <c r="C42" t="s">
        <v>200</v>
      </c>
      <c r="D42" t="s">
        <v>281</v>
      </c>
      <c r="E42" t="s">
        <v>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107</v>
      </c>
      <c r="B43" t="s">
        <v>282</v>
      </c>
      <c r="C43" t="s">
        <v>200</v>
      </c>
      <c r="D43" t="s">
        <v>283</v>
      </c>
      <c r="E43" t="s">
        <v>201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107</v>
      </c>
      <c r="B44" t="s">
        <v>284</v>
      </c>
      <c r="C44" t="s">
        <v>200</v>
      </c>
      <c r="D44" t="s">
        <v>285</v>
      </c>
      <c r="E44" t="s">
        <v>201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">
      <c r="A45" t="s">
        <v>107</v>
      </c>
      <c r="B45" t="s">
        <v>286</v>
      </c>
      <c r="C45" t="s">
        <v>200</v>
      </c>
      <c r="D45" t="s">
        <v>287</v>
      </c>
      <c r="E45" t="s">
        <v>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107</v>
      </c>
      <c r="B46" t="s">
        <v>288</v>
      </c>
      <c r="C46" t="s">
        <v>200</v>
      </c>
      <c r="D46" t="s">
        <v>289</v>
      </c>
      <c r="E46" t="s">
        <v>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107</v>
      </c>
      <c r="B47" t="s">
        <v>290</v>
      </c>
      <c r="C47" t="s">
        <v>200</v>
      </c>
      <c r="D47" t="s">
        <v>291</v>
      </c>
      <c r="E47" t="s">
        <v>201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107</v>
      </c>
      <c r="B48" t="s">
        <v>292</v>
      </c>
      <c r="C48" t="s">
        <v>200</v>
      </c>
      <c r="D48" t="s">
        <v>293</v>
      </c>
      <c r="E48" t="s">
        <v>201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107</v>
      </c>
      <c r="B49" t="s">
        <v>294</v>
      </c>
      <c r="C49" t="s">
        <v>200</v>
      </c>
      <c r="D49" t="s">
        <v>295</v>
      </c>
      <c r="E49" t="s">
        <v>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107</v>
      </c>
      <c r="B50" t="s">
        <v>296</v>
      </c>
      <c r="C50" t="s">
        <v>200</v>
      </c>
      <c r="D50" t="s">
        <v>297</v>
      </c>
      <c r="E50" t="s">
        <v>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107</v>
      </c>
      <c r="B51" t="s">
        <v>298</v>
      </c>
      <c r="C51" t="s">
        <v>200</v>
      </c>
      <c r="D51" t="s">
        <v>299</v>
      </c>
      <c r="E51" t="s">
        <v>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107</v>
      </c>
      <c r="B52" t="s">
        <v>300</v>
      </c>
      <c r="C52" t="s">
        <v>200</v>
      </c>
      <c r="D52" t="s">
        <v>301</v>
      </c>
      <c r="E52" t="s">
        <v>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107</v>
      </c>
      <c r="B53" t="s">
        <v>302</v>
      </c>
      <c r="C53" t="s">
        <v>200</v>
      </c>
      <c r="D53" t="s">
        <v>303</v>
      </c>
      <c r="E53" t="s">
        <v>201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107</v>
      </c>
      <c r="B54" t="s">
        <v>304</v>
      </c>
      <c r="C54" t="s">
        <v>200</v>
      </c>
      <c r="D54" t="s">
        <v>305</v>
      </c>
      <c r="E54" t="s">
        <v>201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107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107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107</v>
      </c>
      <c r="B57" t="s">
        <v>310</v>
      </c>
      <c r="C57" t="s">
        <v>200</v>
      </c>
      <c r="D57" t="s">
        <v>311</v>
      </c>
      <c r="E57" t="s">
        <v>201</v>
      </c>
      <c r="F57">
        <v>384757689.89798498</v>
      </c>
      <c r="G57">
        <v>398196927.360358</v>
      </c>
      <c r="H57">
        <v>413059645.83457202</v>
      </c>
      <c r="I57">
        <v>409179856.631064</v>
      </c>
      <c r="J57">
        <v>407186792.12873399</v>
      </c>
      <c r="K57">
        <v>409964549.84301001</v>
      </c>
      <c r="L57">
        <v>407621090.96463102</v>
      </c>
      <c r="M57">
        <v>403735064.33398002</v>
      </c>
      <c r="N57">
        <v>403717380.25736302</v>
      </c>
      <c r="O57">
        <v>406009128.08406699</v>
      </c>
      <c r="P57">
        <v>408503135.73387498</v>
      </c>
      <c r="Q57">
        <v>415400446.83191401</v>
      </c>
      <c r="R57">
        <v>422248142.00218803</v>
      </c>
      <c r="S57">
        <v>430506258.557356</v>
      </c>
      <c r="T57">
        <v>415203055.96442997</v>
      </c>
      <c r="U57">
        <v>405342899.21187001</v>
      </c>
      <c r="V57">
        <v>401067027.78841501</v>
      </c>
      <c r="W57">
        <v>394426462.45215303</v>
      </c>
      <c r="X57">
        <v>399530337.33917302</v>
      </c>
      <c r="Y57">
        <v>410542253.15283197</v>
      </c>
      <c r="Z57">
        <v>412141936.80185097</v>
      </c>
      <c r="AA57">
        <v>408682712.42731601</v>
      </c>
      <c r="AB57">
        <v>414313698.357853</v>
      </c>
      <c r="AC57">
        <v>418430604.18766898</v>
      </c>
      <c r="AD57">
        <v>421812665.94406599</v>
      </c>
      <c r="AE57">
        <v>422672707.42670399</v>
      </c>
      <c r="AF57">
        <v>0</v>
      </c>
    </row>
    <row r="58" spans="1:32" x14ac:dyDescent="0.3">
      <c r="A58" t="s">
        <v>107</v>
      </c>
      <c r="B58" t="s">
        <v>312</v>
      </c>
      <c r="C58" t="s">
        <v>200</v>
      </c>
      <c r="D58" t="s">
        <v>313</v>
      </c>
      <c r="E58" t="s">
        <v>201</v>
      </c>
      <c r="F58">
        <v>384757689.89798498</v>
      </c>
      <c r="G58">
        <v>398196927.360358</v>
      </c>
      <c r="H58">
        <v>413059645.83457202</v>
      </c>
      <c r="I58">
        <v>409179856.631064</v>
      </c>
      <c r="J58">
        <v>407186792.12873399</v>
      </c>
      <c r="K58">
        <v>409964549.84301001</v>
      </c>
      <c r="L58">
        <v>407621090.96463102</v>
      </c>
      <c r="M58">
        <v>403735064.33398002</v>
      </c>
      <c r="N58">
        <v>403717380.25736302</v>
      </c>
      <c r="O58">
        <v>406009128.08406699</v>
      </c>
      <c r="P58">
        <v>408503135.73387498</v>
      </c>
      <c r="Q58">
        <v>415400446.83191401</v>
      </c>
      <c r="R58">
        <v>422248142.00218803</v>
      </c>
      <c r="S58">
        <v>430506258.557356</v>
      </c>
      <c r="T58">
        <v>415203055.96442997</v>
      </c>
      <c r="U58">
        <v>405342899.21187001</v>
      </c>
      <c r="V58">
        <v>401067027.78841501</v>
      </c>
      <c r="W58">
        <v>394426462.45215303</v>
      </c>
      <c r="X58">
        <v>399530337.33917302</v>
      </c>
      <c r="Y58">
        <v>410542253.15283197</v>
      </c>
      <c r="Z58">
        <v>412141936.80185097</v>
      </c>
      <c r="AA58">
        <v>408682712.42731601</v>
      </c>
      <c r="AB58">
        <v>414313698.357853</v>
      </c>
      <c r="AC58">
        <v>418430604.18766898</v>
      </c>
      <c r="AD58">
        <v>421812665.94406599</v>
      </c>
      <c r="AE58">
        <v>422672707.42670399</v>
      </c>
      <c r="AF58">
        <v>0</v>
      </c>
    </row>
    <row r="59" spans="1:32" x14ac:dyDescent="0.3">
      <c r="A59" t="s">
        <v>107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109</v>
      </c>
      <c r="B2" t="s">
        <v>197</v>
      </c>
      <c r="C2" t="s">
        <v>200</v>
      </c>
      <c r="D2" t="s">
        <v>198</v>
      </c>
      <c r="E2" t="s">
        <v>201</v>
      </c>
      <c r="F2">
        <v>838100.71675146802</v>
      </c>
      <c r="G2">
        <v>835621.65455224097</v>
      </c>
      <c r="H2">
        <v>770004.54538833804</v>
      </c>
      <c r="I2">
        <v>674530.15960039804</v>
      </c>
      <c r="J2">
        <v>622400.83099205897</v>
      </c>
      <c r="K2">
        <v>628102.44949831394</v>
      </c>
      <c r="L2">
        <v>661342.38104072795</v>
      </c>
      <c r="M2">
        <v>586384.79183296696</v>
      </c>
      <c r="N2">
        <v>627258.82432267698</v>
      </c>
      <c r="O2">
        <v>648631.63434458501</v>
      </c>
      <c r="P2">
        <v>660887.85579656099</v>
      </c>
      <c r="Q2">
        <v>654417.25646985404</v>
      </c>
      <c r="R2">
        <v>623417.17513797898</v>
      </c>
      <c r="S2">
        <v>558545.19728036795</v>
      </c>
      <c r="T2">
        <v>557765.07053325197</v>
      </c>
      <c r="U2">
        <v>595894.15790660901</v>
      </c>
      <c r="V2">
        <v>592953.49616986304</v>
      </c>
      <c r="W2">
        <v>573559.982354576</v>
      </c>
      <c r="X2">
        <v>612184.441781617</v>
      </c>
      <c r="Y2">
        <v>630284.71066079196</v>
      </c>
      <c r="Z2">
        <v>673694.92167509894</v>
      </c>
      <c r="AA2">
        <v>775333.38888497697</v>
      </c>
      <c r="AB2">
        <v>792424.12488290598</v>
      </c>
      <c r="AC2">
        <v>803168.80841433199</v>
      </c>
      <c r="AD2">
        <v>787660.69546063105</v>
      </c>
      <c r="AE2">
        <v>708670.64196176897</v>
      </c>
    </row>
    <row r="3" spans="1:32" x14ac:dyDescent="0.3">
      <c r="A3" t="s">
        <v>109</v>
      </c>
      <c r="B3" t="s">
        <v>202</v>
      </c>
      <c r="C3" t="s">
        <v>200</v>
      </c>
      <c r="D3" t="s">
        <v>203</v>
      </c>
      <c r="E3" t="s">
        <v>201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109</v>
      </c>
      <c r="B4" t="s">
        <v>204</v>
      </c>
      <c r="C4" t="s">
        <v>200</v>
      </c>
      <c r="D4" t="s">
        <v>205</v>
      </c>
      <c r="E4" t="s">
        <v>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109</v>
      </c>
      <c r="B5" t="s">
        <v>206</v>
      </c>
      <c r="C5" t="s">
        <v>200</v>
      </c>
      <c r="D5" t="s">
        <v>207</v>
      </c>
      <c r="E5" t="s">
        <v>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109</v>
      </c>
      <c r="B6" t="s">
        <v>208</v>
      </c>
      <c r="C6" t="s">
        <v>200</v>
      </c>
      <c r="D6" t="s">
        <v>209</v>
      </c>
      <c r="E6" t="s">
        <v>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109</v>
      </c>
      <c r="B7" t="s">
        <v>210</v>
      </c>
      <c r="C7" t="s">
        <v>200</v>
      </c>
      <c r="D7" t="s">
        <v>211</v>
      </c>
      <c r="E7" t="s">
        <v>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109</v>
      </c>
      <c r="B8" t="s">
        <v>212</v>
      </c>
      <c r="C8" t="s">
        <v>200</v>
      </c>
      <c r="D8" t="s">
        <v>213</v>
      </c>
      <c r="E8" t="s">
        <v>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109</v>
      </c>
      <c r="B9" t="s">
        <v>214</v>
      </c>
      <c r="C9" t="s">
        <v>200</v>
      </c>
      <c r="D9" t="s">
        <v>215</v>
      </c>
      <c r="E9" t="s">
        <v>201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109</v>
      </c>
      <c r="B10" t="s">
        <v>216</v>
      </c>
      <c r="C10" t="s">
        <v>200</v>
      </c>
      <c r="D10" t="s">
        <v>217</v>
      </c>
      <c r="E10" t="s">
        <v>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109</v>
      </c>
      <c r="B11" t="s">
        <v>218</v>
      </c>
      <c r="C11" t="s">
        <v>200</v>
      </c>
      <c r="D11" t="s">
        <v>219</v>
      </c>
      <c r="E11" t="s">
        <v>201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109</v>
      </c>
      <c r="B12" t="s">
        <v>220</v>
      </c>
      <c r="C12" t="s">
        <v>200</v>
      </c>
      <c r="D12" t="s">
        <v>221</v>
      </c>
      <c r="E12" t="s">
        <v>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109</v>
      </c>
      <c r="B13" t="s">
        <v>222</v>
      </c>
      <c r="C13" t="s">
        <v>200</v>
      </c>
      <c r="D13" t="s">
        <v>223</v>
      </c>
      <c r="E13" t="s">
        <v>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109</v>
      </c>
      <c r="B14" t="s">
        <v>224</v>
      </c>
      <c r="C14" t="s">
        <v>200</v>
      </c>
      <c r="D14" t="s">
        <v>225</v>
      </c>
      <c r="E14" t="s">
        <v>201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109</v>
      </c>
      <c r="B15" t="s">
        <v>226</v>
      </c>
      <c r="C15" t="s">
        <v>200</v>
      </c>
      <c r="D15" t="s">
        <v>227</v>
      </c>
      <c r="E15" t="s">
        <v>201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109</v>
      </c>
      <c r="B16" t="s">
        <v>228</v>
      </c>
      <c r="C16" t="s">
        <v>200</v>
      </c>
      <c r="D16" t="s">
        <v>229</v>
      </c>
      <c r="E16" t="s">
        <v>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109</v>
      </c>
      <c r="B17" t="s">
        <v>230</v>
      </c>
      <c r="C17" t="s">
        <v>200</v>
      </c>
      <c r="D17" t="s">
        <v>231</v>
      </c>
      <c r="E17" t="s">
        <v>201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109</v>
      </c>
      <c r="B18" t="s">
        <v>232</v>
      </c>
      <c r="C18" t="s">
        <v>200</v>
      </c>
      <c r="D18" t="s">
        <v>233</v>
      </c>
      <c r="E18" t="s">
        <v>201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109</v>
      </c>
      <c r="B19" t="s">
        <v>234</v>
      </c>
      <c r="C19" t="s">
        <v>200</v>
      </c>
      <c r="D19" t="s">
        <v>235</v>
      </c>
      <c r="E19" t="s">
        <v>201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109</v>
      </c>
      <c r="B20" t="s">
        <v>236</v>
      </c>
      <c r="C20" t="s">
        <v>200</v>
      </c>
      <c r="D20" t="s">
        <v>237</v>
      </c>
      <c r="E20" t="s">
        <v>201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109</v>
      </c>
      <c r="B21" t="s">
        <v>238</v>
      </c>
      <c r="C21" t="s">
        <v>200</v>
      </c>
      <c r="D21" t="s">
        <v>239</v>
      </c>
      <c r="E21" t="s">
        <v>201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109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109</v>
      </c>
      <c r="B23" t="s">
        <v>242</v>
      </c>
      <c r="C23" t="s">
        <v>200</v>
      </c>
      <c r="D23" t="s">
        <v>243</v>
      </c>
      <c r="E23" t="s">
        <v>201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109</v>
      </c>
      <c r="B24" t="s">
        <v>244</v>
      </c>
      <c r="C24" t="s">
        <v>200</v>
      </c>
      <c r="D24" t="s">
        <v>245</v>
      </c>
      <c r="E24" t="s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109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109</v>
      </c>
      <c r="B26" t="s">
        <v>248</v>
      </c>
      <c r="C26" t="s">
        <v>200</v>
      </c>
      <c r="D26" t="s">
        <v>249</v>
      </c>
      <c r="E26" t="s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109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109</v>
      </c>
      <c r="B28" t="s">
        <v>252</v>
      </c>
      <c r="C28" t="s">
        <v>200</v>
      </c>
      <c r="D28" t="s">
        <v>253</v>
      </c>
      <c r="E28" t="s">
        <v>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109</v>
      </c>
      <c r="B29" t="s">
        <v>254</v>
      </c>
      <c r="C29" t="s">
        <v>200</v>
      </c>
      <c r="D29" t="s">
        <v>255</v>
      </c>
      <c r="E29" t="s">
        <v>201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109</v>
      </c>
      <c r="B30" t="s">
        <v>256</v>
      </c>
      <c r="C30" t="s">
        <v>200</v>
      </c>
      <c r="D30" t="s">
        <v>257</v>
      </c>
      <c r="E30" t="s">
        <v>201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109</v>
      </c>
      <c r="B31" t="s">
        <v>258</v>
      </c>
      <c r="C31" t="s">
        <v>200</v>
      </c>
      <c r="D31" t="s">
        <v>259</v>
      </c>
      <c r="E31" t="s">
        <v>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109</v>
      </c>
      <c r="B32" t="s">
        <v>260</v>
      </c>
      <c r="C32" t="s">
        <v>200</v>
      </c>
      <c r="D32" t="s">
        <v>261</v>
      </c>
      <c r="E32" t="s">
        <v>201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109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109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109</v>
      </c>
      <c r="B35" t="s">
        <v>266</v>
      </c>
      <c r="C35" t="s">
        <v>200</v>
      </c>
      <c r="D35" t="s">
        <v>267</v>
      </c>
      <c r="E35" t="s">
        <v>201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109</v>
      </c>
      <c r="B36" t="s">
        <v>268</v>
      </c>
      <c r="C36" t="s">
        <v>200</v>
      </c>
      <c r="D36" t="s">
        <v>269</v>
      </c>
      <c r="E36" t="s">
        <v>201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109</v>
      </c>
      <c r="B37" t="s">
        <v>270</v>
      </c>
      <c r="C37" t="s">
        <v>200</v>
      </c>
      <c r="D37" t="s">
        <v>271</v>
      </c>
      <c r="E37" t="s">
        <v>201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109</v>
      </c>
      <c r="B38" t="s">
        <v>272</v>
      </c>
      <c r="C38" t="s">
        <v>200</v>
      </c>
      <c r="D38" t="s">
        <v>273</v>
      </c>
      <c r="E38" t="s">
        <v>201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109</v>
      </c>
      <c r="B39" t="s">
        <v>274</v>
      </c>
      <c r="C39" t="s">
        <v>200</v>
      </c>
      <c r="D39" t="s">
        <v>275</v>
      </c>
      <c r="E39" t="s">
        <v>201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109</v>
      </c>
      <c r="B40" t="s">
        <v>276</v>
      </c>
      <c r="C40" t="s">
        <v>200</v>
      </c>
      <c r="D40" t="s">
        <v>277</v>
      </c>
      <c r="E40" t="s">
        <v>201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109</v>
      </c>
      <c r="B41" t="s">
        <v>278</v>
      </c>
      <c r="C41" t="s">
        <v>200</v>
      </c>
      <c r="D41" t="s">
        <v>279</v>
      </c>
      <c r="E41" t="s">
        <v>201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109</v>
      </c>
      <c r="B42" t="s">
        <v>280</v>
      </c>
      <c r="C42" t="s">
        <v>200</v>
      </c>
      <c r="D42" t="s">
        <v>281</v>
      </c>
      <c r="E42" t="s">
        <v>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109</v>
      </c>
      <c r="B43" t="s">
        <v>282</v>
      </c>
      <c r="C43" t="s">
        <v>200</v>
      </c>
      <c r="D43" t="s">
        <v>283</v>
      </c>
      <c r="E43" t="s">
        <v>201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109</v>
      </c>
      <c r="B44" t="s">
        <v>284</v>
      </c>
      <c r="C44" t="s">
        <v>200</v>
      </c>
      <c r="D44" t="s">
        <v>285</v>
      </c>
      <c r="E44" t="s">
        <v>201</v>
      </c>
      <c r="F44">
        <v>949665.53334637999</v>
      </c>
      <c r="G44">
        <v>961432.22289276705</v>
      </c>
      <c r="H44">
        <v>900614.22349153901</v>
      </c>
      <c r="I44">
        <v>792572.61750785995</v>
      </c>
      <c r="J44">
        <v>746070.74659760401</v>
      </c>
      <c r="K44">
        <v>771215.20112846699</v>
      </c>
      <c r="L44">
        <v>823246.35940880096</v>
      </c>
      <c r="M44">
        <v>735463.53433056094</v>
      </c>
      <c r="N44">
        <v>793182.17722680897</v>
      </c>
      <c r="O44">
        <v>827604.60515668802</v>
      </c>
      <c r="P44">
        <v>849323.09653503494</v>
      </c>
      <c r="Q44">
        <v>853921.974157964</v>
      </c>
      <c r="R44">
        <v>817208.29475577595</v>
      </c>
      <c r="S44">
        <v>730556.51153157197</v>
      </c>
      <c r="T44">
        <v>723268.72617559996</v>
      </c>
      <c r="U44">
        <v>767402.01366846298</v>
      </c>
      <c r="V44">
        <v>756303.73439814395</v>
      </c>
      <c r="W44">
        <v>725685.25903535495</v>
      </c>
      <c r="X44">
        <v>779427.23578771402</v>
      </c>
      <c r="Y44">
        <v>808628.23809691297</v>
      </c>
      <c r="Z44">
        <v>871764.27493918699</v>
      </c>
      <c r="AA44">
        <v>999003.37314184895</v>
      </c>
      <c r="AB44">
        <v>1013474.41313326</v>
      </c>
      <c r="AC44">
        <v>1023799.6941296</v>
      </c>
      <c r="AD44">
        <v>1004155.98645078</v>
      </c>
      <c r="AE44">
        <v>907677.95324138098</v>
      </c>
    </row>
    <row r="45" spans="1:32" x14ac:dyDescent="0.3">
      <c r="A45" t="s">
        <v>109</v>
      </c>
      <c r="B45" t="s">
        <v>286</v>
      </c>
      <c r="C45" t="s">
        <v>200</v>
      </c>
      <c r="D45" t="s">
        <v>287</v>
      </c>
      <c r="E45" t="s">
        <v>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109</v>
      </c>
      <c r="B46" t="s">
        <v>288</v>
      </c>
      <c r="C46" t="s">
        <v>200</v>
      </c>
      <c r="D46" t="s">
        <v>289</v>
      </c>
      <c r="E46" t="s">
        <v>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109</v>
      </c>
      <c r="B47" t="s">
        <v>290</v>
      </c>
      <c r="C47" t="s">
        <v>200</v>
      </c>
      <c r="D47" t="s">
        <v>291</v>
      </c>
      <c r="E47" t="s">
        <v>201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109</v>
      </c>
      <c r="B48" t="s">
        <v>292</v>
      </c>
      <c r="C48" t="s">
        <v>200</v>
      </c>
      <c r="D48" t="s">
        <v>293</v>
      </c>
      <c r="E48" t="s">
        <v>201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109</v>
      </c>
      <c r="B49" t="s">
        <v>294</v>
      </c>
      <c r="C49" t="s">
        <v>200</v>
      </c>
      <c r="D49" t="s">
        <v>295</v>
      </c>
      <c r="E49" t="s">
        <v>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109</v>
      </c>
      <c r="B50" t="s">
        <v>296</v>
      </c>
      <c r="C50" t="s">
        <v>200</v>
      </c>
      <c r="D50" t="s">
        <v>297</v>
      </c>
      <c r="E50" t="s">
        <v>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109</v>
      </c>
      <c r="B51" t="s">
        <v>298</v>
      </c>
      <c r="C51" t="s">
        <v>200</v>
      </c>
      <c r="D51" t="s">
        <v>299</v>
      </c>
      <c r="E51" t="s">
        <v>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109</v>
      </c>
      <c r="B52" t="s">
        <v>300</v>
      </c>
      <c r="C52" t="s">
        <v>200</v>
      </c>
      <c r="D52" t="s">
        <v>301</v>
      </c>
      <c r="E52" t="s">
        <v>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109</v>
      </c>
      <c r="B53" t="s">
        <v>302</v>
      </c>
      <c r="C53" t="s">
        <v>200</v>
      </c>
      <c r="D53" t="s">
        <v>303</v>
      </c>
      <c r="E53" t="s">
        <v>201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109</v>
      </c>
      <c r="B54" t="s">
        <v>304</v>
      </c>
      <c r="C54" t="s">
        <v>200</v>
      </c>
      <c r="D54" t="s">
        <v>305</v>
      </c>
      <c r="E54" t="s">
        <v>201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109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109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109</v>
      </c>
      <c r="B57" t="s">
        <v>310</v>
      </c>
      <c r="C57" t="s">
        <v>200</v>
      </c>
      <c r="D57" t="s">
        <v>311</v>
      </c>
      <c r="E57" t="s">
        <v>201</v>
      </c>
      <c r="F57">
        <v>949665.53334637999</v>
      </c>
      <c r="G57">
        <v>961432.22289276705</v>
      </c>
      <c r="H57">
        <v>900614.22349153901</v>
      </c>
      <c r="I57">
        <v>792572.61750785995</v>
      </c>
      <c r="J57">
        <v>746070.74659760401</v>
      </c>
      <c r="K57">
        <v>771215.20112846699</v>
      </c>
      <c r="L57">
        <v>823246.35940880096</v>
      </c>
      <c r="M57">
        <v>735463.53433056094</v>
      </c>
      <c r="N57">
        <v>793182.17722680897</v>
      </c>
      <c r="O57">
        <v>827604.60515668802</v>
      </c>
      <c r="P57">
        <v>849323.09653503494</v>
      </c>
      <c r="Q57">
        <v>853921.974157964</v>
      </c>
      <c r="R57">
        <v>817208.29475577595</v>
      </c>
      <c r="S57">
        <v>730556.51153157197</v>
      </c>
      <c r="T57">
        <v>723268.72617559996</v>
      </c>
      <c r="U57">
        <v>767402.01366846298</v>
      </c>
      <c r="V57">
        <v>756303.73439814395</v>
      </c>
      <c r="W57">
        <v>725685.25903535495</v>
      </c>
      <c r="X57">
        <v>779427.23578771402</v>
      </c>
      <c r="Y57">
        <v>808628.23809691297</v>
      </c>
      <c r="Z57">
        <v>871764.27493918699</v>
      </c>
      <c r="AA57">
        <v>999003.37314184895</v>
      </c>
      <c r="AB57">
        <v>1013474.41313326</v>
      </c>
      <c r="AC57">
        <v>1023799.6941296</v>
      </c>
      <c r="AD57">
        <v>1004155.98645078</v>
      </c>
      <c r="AE57">
        <v>907677.95324138098</v>
      </c>
    </row>
    <row r="58" spans="1:32" x14ac:dyDescent="0.3">
      <c r="A58" t="s">
        <v>109</v>
      </c>
      <c r="B58" t="s">
        <v>312</v>
      </c>
      <c r="C58" t="s">
        <v>200</v>
      </c>
      <c r="D58" t="s">
        <v>313</v>
      </c>
      <c r="E58" t="s">
        <v>201</v>
      </c>
      <c r="F58">
        <v>949665.53334637999</v>
      </c>
      <c r="G58">
        <v>961432.22289276705</v>
      </c>
      <c r="H58">
        <v>900614.22349153901</v>
      </c>
      <c r="I58">
        <v>792572.61750785995</v>
      </c>
      <c r="J58">
        <v>746070.74659760401</v>
      </c>
      <c r="K58">
        <v>771215.20112846699</v>
      </c>
      <c r="L58">
        <v>823246.35940880096</v>
      </c>
      <c r="M58">
        <v>735463.53433056094</v>
      </c>
      <c r="N58">
        <v>793182.17722680897</v>
      </c>
      <c r="O58">
        <v>827604.60515668802</v>
      </c>
      <c r="P58">
        <v>849323.09653503494</v>
      </c>
      <c r="Q58">
        <v>853921.974157964</v>
      </c>
      <c r="R58">
        <v>817208.29475577595</v>
      </c>
      <c r="S58">
        <v>730556.51153157197</v>
      </c>
      <c r="T58">
        <v>723268.72617559996</v>
      </c>
      <c r="U58">
        <v>767402.01366846298</v>
      </c>
      <c r="V58">
        <v>756303.73439814395</v>
      </c>
      <c r="W58">
        <v>725685.25903535495</v>
      </c>
      <c r="X58">
        <v>779427.23578771402</v>
      </c>
      <c r="Y58">
        <v>808628.23809691297</v>
      </c>
      <c r="Z58">
        <v>871764.27493918699</v>
      </c>
      <c r="AA58">
        <v>999003.37314184895</v>
      </c>
      <c r="AB58">
        <v>1013474.41313326</v>
      </c>
      <c r="AC58">
        <v>1023799.6941296</v>
      </c>
      <c r="AD58">
        <v>1004155.98645078</v>
      </c>
      <c r="AE58">
        <v>907677.95324138098</v>
      </c>
    </row>
    <row r="59" spans="1:32" x14ac:dyDescent="0.3">
      <c r="A59" t="s">
        <v>109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111</v>
      </c>
      <c r="B2" t="s">
        <v>197</v>
      </c>
      <c r="C2" t="s">
        <v>200</v>
      </c>
      <c r="D2" t="s">
        <v>198</v>
      </c>
      <c r="E2" t="s">
        <v>201</v>
      </c>
      <c r="F2">
        <v>123063.054521043</v>
      </c>
      <c r="G2">
        <v>127446.863619571</v>
      </c>
      <c r="H2">
        <v>131584.909402672</v>
      </c>
      <c r="I2">
        <v>133649.85686683899</v>
      </c>
      <c r="J2">
        <v>135621.713031808</v>
      </c>
      <c r="K2">
        <v>136926.56993848499</v>
      </c>
      <c r="L2">
        <v>134000.70955378999</v>
      </c>
      <c r="M2">
        <v>129528.59569153</v>
      </c>
      <c r="N2">
        <v>127175.698001771</v>
      </c>
      <c r="O2">
        <v>125038.074310685</v>
      </c>
      <c r="P2">
        <v>123757.573634507</v>
      </c>
      <c r="Q2">
        <v>124704.90504436599</v>
      </c>
      <c r="R2">
        <v>126691.788923083</v>
      </c>
      <c r="S2">
        <v>126067.665464866</v>
      </c>
      <c r="T2">
        <v>118769.31562441699</v>
      </c>
      <c r="U2">
        <v>119735.137640578</v>
      </c>
      <c r="V2">
        <v>118038.536296794</v>
      </c>
      <c r="W2">
        <v>114905.550165163</v>
      </c>
      <c r="X2">
        <v>111913.511350018</v>
      </c>
      <c r="Y2">
        <v>112416.252607981</v>
      </c>
      <c r="Z2">
        <v>111751.21711518901</v>
      </c>
      <c r="AA2">
        <v>110248.478710237</v>
      </c>
      <c r="AB2">
        <v>111444.96867518401</v>
      </c>
      <c r="AC2">
        <v>113239.77154434699</v>
      </c>
      <c r="AD2">
        <v>114255.248275202</v>
      </c>
      <c r="AE2">
        <v>118083.84955429799</v>
      </c>
      <c r="AF2">
        <v>127582.56408323</v>
      </c>
    </row>
    <row r="3" spans="1:32" x14ac:dyDescent="0.3">
      <c r="A3" t="s">
        <v>111</v>
      </c>
      <c r="B3" t="s">
        <v>202</v>
      </c>
      <c r="C3" t="s">
        <v>200</v>
      </c>
      <c r="D3" t="s">
        <v>203</v>
      </c>
      <c r="E3" t="s">
        <v>201</v>
      </c>
      <c r="F3">
        <v>129066.386437847</v>
      </c>
      <c r="G3">
        <v>129375.298493282</v>
      </c>
      <c r="H3">
        <v>130138.80944477599</v>
      </c>
      <c r="I3">
        <v>131516.26014121101</v>
      </c>
      <c r="J3">
        <v>133752.01196138101</v>
      </c>
      <c r="K3">
        <v>135031.21631858801</v>
      </c>
      <c r="L3">
        <v>136032.958730999</v>
      </c>
      <c r="M3">
        <v>128843.57638249001</v>
      </c>
      <c r="N3">
        <v>121006.47060912001</v>
      </c>
      <c r="O3">
        <v>113437.24022245</v>
      </c>
      <c r="P3">
        <v>108874.351575576</v>
      </c>
      <c r="Q3">
        <v>101064.761923278</v>
      </c>
      <c r="R3">
        <v>93805.286924017404</v>
      </c>
      <c r="S3">
        <v>86448.3776447032</v>
      </c>
      <c r="T3">
        <v>75248.149162247893</v>
      </c>
      <c r="U3">
        <v>68729.882313573107</v>
      </c>
      <c r="V3">
        <v>62315.557025428701</v>
      </c>
      <c r="W3">
        <v>56412.515568937401</v>
      </c>
      <c r="X3">
        <v>51964.6773992296</v>
      </c>
      <c r="Y3">
        <v>48886.482414949103</v>
      </c>
      <c r="Z3">
        <v>46171.029964605303</v>
      </c>
      <c r="AA3">
        <v>43750.774101359901</v>
      </c>
      <c r="AB3">
        <v>41942.943679939999</v>
      </c>
      <c r="AC3">
        <v>40534.922904467603</v>
      </c>
      <c r="AD3">
        <v>38371.501826302803</v>
      </c>
      <c r="AE3">
        <v>35625.650244776101</v>
      </c>
      <c r="AF3">
        <v>34211.272656162902</v>
      </c>
    </row>
    <row r="4" spans="1:32" x14ac:dyDescent="0.3">
      <c r="A4" t="s">
        <v>111</v>
      </c>
      <c r="B4" t="s">
        <v>204</v>
      </c>
      <c r="C4" t="s">
        <v>200</v>
      </c>
      <c r="D4" t="s">
        <v>205</v>
      </c>
      <c r="E4" t="s">
        <v>201</v>
      </c>
      <c r="F4">
        <v>52262488.639660403</v>
      </c>
      <c r="G4">
        <v>54383553.657495998</v>
      </c>
      <c r="H4">
        <v>57048499.294686198</v>
      </c>
      <c r="I4">
        <v>58803217.146412</v>
      </c>
      <c r="J4">
        <v>59782188.608941004</v>
      </c>
      <c r="K4">
        <v>61111872.598383203</v>
      </c>
      <c r="L4">
        <v>62035434.053109698</v>
      </c>
      <c r="M4">
        <v>62879357.189669602</v>
      </c>
      <c r="N4">
        <v>64193978.289611697</v>
      </c>
      <c r="O4">
        <v>65305444.453907102</v>
      </c>
      <c r="P4">
        <v>67140447.479250193</v>
      </c>
      <c r="Q4">
        <v>69808713.498152599</v>
      </c>
      <c r="R4">
        <v>72163059.023282602</v>
      </c>
      <c r="S4">
        <v>74835637.871787295</v>
      </c>
      <c r="T4">
        <v>72199709.190643698</v>
      </c>
      <c r="U4">
        <v>73133263.640748993</v>
      </c>
      <c r="V4">
        <v>73650900.4971468</v>
      </c>
      <c r="W4">
        <v>73880463.2019106</v>
      </c>
      <c r="X4">
        <v>74455756.732793599</v>
      </c>
      <c r="Y4">
        <v>76517425.635580406</v>
      </c>
      <c r="Z4">
        <v>77795130.962369606</v>
      </c>
      <c r="AA4">
        <v>78099410.580290407</v>
      </c>
      <c r="AB4">
        <v>79975996.814671695</v>
      </c>
      <c r="AC4">
        <v>82379940.494820803</v>
      </c>
      <c r="AD4">
        <v>83175131.630842403</v>
      </c>
      <c r="AE4">
        <v>83071487.734156907</v>
      </c>
      <c r="AF4">
        <v>85674276.602087706</v>
      </c>
    </row>
    <row r="5" spans="1:32" x14ac:dyDescent="0.3">
      <c r="A5" t="s">
        <v>111</v>
      </c>
      <c r="B5" t="s">
        <v>206</v>
      </c>
      <c r="C5" t="s">
        <v>200</v>
      </c>
      <c r="D5" t="s">
        <v>207</v>
      </c>
      <c r="E5" t="s">
        <v>201</v>
      </c>
      <c r="F5">
        <v>1415418.1096954499</v>
      </c>
      <c r="G5">
        <v>1471184.0496880601</v>
      </c>
      <c r="H5">
        <v>1539837.3786484499</v>
      </c>
      <c r="I5">
        <v>1583792.92378354</v>
      </c>
      <c r="J5">
        <v>1628012.60686426</v>
      </c>
      <c r="K5">
        <v>1663950.1356315601</v>
      </c>
      <c r="L5">
        <v>1677539.77871872</v>
      </c>
      <c r="M5">
        <v>1677703.3607354001</v>
      </c>
      <c r="N5">
        <v>1751097.48593398</v>
      </c>
      <c r="O5">
        <v>1786038.84927363</v>
      </c>
      <c r="P5">
        <v>1825215.8893772899</v>
      </c>
      <c r="Q5">
        <v>1898347.8836513399</v>
      </c>
      <c r="R5">
        <v>1925151.7601387501</v>
      </c>
      <c r="S5">
        <v>1940768.50026169</v>
      </c>
      <c r="T5">
        <v>1837202.9001164299</v>
      </c>
      <c r="U5">
        <v>1829747.55767856</v>
      </c>
      <c r="V5">
        <v>1802269.8037435401</v>
      </c>
      <c r="W5">
        <v>1764249.5008652301</v>
      </c>
      <c r="X5">
        <v>1730514.09793166</v>
      </c>
      <c r="Y5">
        <v>1721716.8564211701</v>
      </c>
      <c r="Z5">
        <v>1701967.02130109</v>
      </c>
      <c r="AA5">
        <v>1675581.1914999599</v>
      </c>
      <c r="AB5">
        <v>1710742.21286293</v>
      </c>
      <c r="AC5">
        <v>1763212.1313555201</v>
      </c>
      <c r="AD5">
        <v>1794012.26501836</v>
      </c>
      <c r="AE5">
        <v>1800119.79723902</v>
      </c>
      <c r="AF5">
        <v>1861855.2855992001</v>
      </c>
    </row>
    <row r="6" spans="1:32" x14ac:dyDescent="0.3">
      <c r="A6" t="s">
        <v>111</v>
      </c>
      <c r="B6" t="s">
        <v>208</v>
      </c>
      <c r="C6" t="s">
        <v>200</v>
      </c>
      <c r="D6" t="s">
        <v>209</v>
      </c>
      <c r="E6" t="s">
        <v>201</v>
      </c>
      <c r="F6">
        <v>897061.136857679</v>
      </c>
      <c r="G6">
        <v>825019.10552671796</v>
      </c>
      <c r="H6">
        <v>768494.83423917997</v>
      </c>
      <c r="I6">
        <v>708760.48161332496</v>
      </c>
      <c r="J6">
        <v>655232.03812640498</v>
      </c>
      <c r="K6">
        <v>611530.77679711999</v>
      </c>
      <c r="L6">
        <v>567216.35943595006</v>
      </c>
      <c r="M6">
        <v>528862.27561744303</v>
      </c>
      <c r="N6">
        <v>493609.762976547</v>
      </c>
      <c r="O6">
        <v>460306.922825646</v>
      </c>
      <c r="P6">
        <v>429190.896889497</v>
      </c>
      <c r="Q6">
        <v>404666.72157064697</v>
      </c>
      <c r="R6">
        <v>385568.04912863899</v>
      </c>
      <c r="S6">
        <v>376703.45074043499</v>
      </c>
      <c r="T6">
        <v>343162.83104848</v>
      </c>
      <c r="U6">
        <v>329682.180380926</v>
      </c>
      <c r="V6">
        <v>324490.44319264102</v>
      </c>
      <c r="W6">
        <v>318129.28617987997</v>
      </c>
      <c r="X6">
        <v>311844.28021937399</v>
      </c>
      <c r="Y6">
        <v>315857.21592983301</v>
      </c>
      <c r="Z6">
        <v>315736.48749332299</v>
      </c>
      <c r="AA6">
        <v>311677.90226924402</v>
      </c>
      <c r="AB6">
        <v>318510.62081370101</v>
      </c>
      <c r="AC6">
        <v>330261.74291950301</v>
      </c>
      <c r="AD6">
        <v>335152.32224559301</v>
      </c>
      <c r="AE6">
        <v>325114.97689402202</v>
      </c>
      <c r="AF6">
        <v>322588.45097396203</v>
      </c>
    </row>
    <row r="7" spans="1:32" x14ac:dyDescent="0.3">
      <c r="A7" t="s">
        <v>111</v>
      </c>
      <c r="B7" t="s">
        <v>210</v>
      </c>
      <c r="C7" t="s">
        <v>200</v>
      </c>
      <c r="D7" t="s">
        <v>211</v>
      </c>
      <c r="E7" t="s">
        <v>201</v>
      </c>
      <c r="F7">
        <v>468476.90519356402</v>
      </c>
      <c r="G7">
        <v>502649.24053043401</v>
      </c>
      <c r="H7">
        <v>538884.64960190596</v>
      </c>
      <c r="I7">
        <v>566445.06752901396</v>
      </c>
      <c r="J7">
        <v>588327.437487897</v>
      </c>
      <c r="K7">
        <v>607127.62730594096</v>
      </c>
      <c r="L7">
        <v>620189.64676521905</v>
      </c>
      <c r="M7">
        <v>628236.87241906801</v>
      </c>
      <c r="N7">
        <v>645103.84711603401</v>
      </c>
      <c r="O7">
        <v>658834.70696125703</v>
      </c>
      <c r="P7">
        <v>670109.98918035696</v>
      </c>
      <c r="Q7">
        <v>684966.47405797197</v>
      </c>
      <c r="R7">
        <v>684545.26395838405</v>
      </c>
      <c r="S7">
        <v>692572.60404061503</v>
      </c>
      <c r="T7">
        <v>660720.72624542704</v>
      </c>
      <c r="U7">
        <v>665122.42428201402</v>
      </c>
      <c r="V7">
        <v>654484.50457185297</v>
      </c>
      <c r="W7">
        <v>632646.56201141002</v>
      </c>
      <c r="X7">
        <v>606062.72783658595</v>
      </c>
      <c r="Y7">
        <v>590336.49090654799</v>
      </c>
      <c r="Z7">
        <v>569604.76257003599</v>
      </c>
      <c r="AA7">
        <v>550294.35126474395</v>
      </c>
      <c r="AB7">
        <v>548085.08077375102</v>
      </c>
      <c r="AC7">
        <v>552753.80109383306</v>
      </c>
      <c r="AD7">
        <v>547988.01463196694</v>
      </c>
      <c r="AE7">
        <v>544553.909207021</v>
      </c>
      <c r="AF7">
        <v>561193.16276605602</v>
      </c>
    </row>
    <row r="8" spans="1:32" x14ac:dyDescent="0.3">
      <c r="A8" t="s">
        <v>111</v>
      </c>
      <c r="B8" t="s">
        <v>212</v>
      </c>
      <c r="C8" t="s">
        <v>200</v>
      </c>
      <c r="D8" t="s">
        <v>213</v>
      </c>
      <c r="E8" t="s">
        <v>201</v>
      </c>
      <c r="F8">
        <v>560870.01665101096</v>
      </c>
      <c r="G8">
        <v>552896.87998239102</v>
      </c>
      <c r="H8">
        <v>548288.027901661</v>
      </c>
      <c r="I8">
        <v>526517.89153501298</v>
      </c>
      <c r="J8">
        <v>493287.335132354</v>
      </c>
      <c r="K8">
        <v>461861.082532959</v>
      </c>
      <c r="L8">
        <v>433676.15150918998</v>
      </c>
      <c r="M8">
        <v>410035.89833057299</v>
      </c>
      <c r="N8">
        <v>393687.41835647501</v>
      </c>
      <c r="O8">
        <v>379697.48970301001</v>
      </c>
      <c r="P8">
        <v>373510.93320644298</v>
      </c>
      <c r="Q8">
        <v>376644.40093758499</v>
      </c>
      <c r="R8">
        <v>376739.89857091702</v>
      </c>
      <c r="S8">
        <v>382687.911699177</v>
      </c>
      <c r="T8">
        <v>366917.00354351901</v>
      </c>
      <c r="U8">
        <v>371503.29593568202</v>
      </c>
      <c r="V8">
        <v>371230.04436093901</v>
      </c>
      <c r="W8">
        <v>366130.766741061</v>
      </c>
      <c r="X8">
        <v>360957.14926965698</v>
      </c>
      <c r="Y8">
        <v>358822.85544214398</v>
      </c>
      <c r="Z8">
        <v>353058.06202131201</v>
      </c>
      <c r="AA8">
        <v>346423.239201124</v>
      </c>
      <c r="AB8">
        <v>347593.55221691501</v>
      </c>
      <c r="AC8">
        <v>351274.58148938901</v>
      </c>
      <c r="AD8">
        <v>349629.34089423</v>
      </c>
      <c r="AE8">
        <v>342707.89007103199</v>
      </c>
      <c r="AF8">
        <v>345895.04598081601</v>
      </c>
    </row>
    <row r="9" spans="1:32" x14ac:dyDescent="0.3">
      <c r="A9" t="s">
        <v>111</v>
      </c>
      <c r="B9" t="s">
        <v>214</v>
      </c>
      <c r="C9" t="s">
        <v>200</v>
      </c>
      <c r="D9" t="s">
        <v>215</v>
      </c>
      <c r="E9" t="s">
        <v>201</v>
      </c>
      <c r="F9">
        <v>6756225.2656219797</v>
      </c>
      <c r="G9">
        <v>7000492.8907172699</v>
      </c>
      <c r="H9">
        <v>7230169.1065872796</v>
      </c>
      <c r="I9">
        <v>7279735.6651348202</v>
      </c>
      <c r="J9">
        <v>7307717.5550079904</v>
      </c>
      <c r="K9">
        <v>7246766.3541463204</v>
      </c>
      <c r="L9">
        <v>7242348.7371117901</v>
      </c>
      <c r="M9">
        <v>7243619.4748718804</v>
      </c>
      <c r="N9">
        <v>7276013.1950481301</v>
      </c>
      <c r="O9">
        <v>7266839.2237125998</v>
      </c>
      <c r="P9">
        <v>7354730.96576548</v>
      </c>
      <c r="Q9">
        <v>7500830.4351878297</v>
      </c>
      <c r="R9">
        <v>7733006.5511874799</v>
      </c>
      <c r="S9">
        <v>8057345.5697948001</v>
      </c>
      <c r="T9">
        <v>7800427.0093459897</v>
      </c>
      <c r="U9">
        <v>7876137.9910848504</v>
      </c>
      <c r="V9">
        <v>7909864.5847935397</v>
      </c>
      <c r="W9">
        <v>7948399.1947888704</v>
      </c>
      <c r="X9">
        <v>8046771.9438839797</v>
      </c>
      <c r="Y9">
        <v>8318575.2300488502</v>
      </c>
      <c r="Z9">
        <v>8470477.0473168902</v>
      </c>
      <c r="AA9">
        <v>8547678.2958311606</v>
      </c>
      <c r="AB9">
        <v>8868328.7825751994</v>
      </c>
      <c r="AC9">
        <v>9193845.5858247709</v>
      </c>
      <c r="AD9">
        <v>9323263.8333533797</v>
      </c>
      <c r="AE9">
        <v>9356410.8779050596</v>
      </c>
      <c r="AF9">
        <v>9670258.9589915294</v>
      </c>
    </row>
    <row r="10" spans="1:32" x14ac:dyDescent="0.3">
      <c r="A10" t="s">
        <v>111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111</v>
      </c>
      <c r="B11" t="s">
        <v>218</v>
      </c>
      <c r="C11" t="s">
        <v>200</v>
      </c>
      <c r="D11" t="s">
        <v>219</v>
      </c>
      <c r="E11" t="s">
        <v>201</v>
      </c>
      <c r="F11">
        <v>4229955.0851402702</v>
      </c>
      <c r="G11">
        <v>4074791.8695458998</v>
      </c>
      <c r="H11">
        <v>4016083.1465804302</v>
      </c>
      <c r="I11">
        <v>4004027.48513423</v>
      </c>
      <c r="J11">
        <v>3928569.47026353</v>
      </c>
      <c r="K11">
        <v>4041153.2689045002</v>
      </c>
      <c r="L11">
        <v>4069448.9319965099</v>
      </c>
      <c r="M11">
        <v>4180876.6547959601</v>
      </c>
      <c r="N11">
        <v>4321182.8106850004</v>
      </c>
      <c r="O11">
        <v>4400282.5748459902</v>
      </c>
      <c r="P11">
        <v>4529184.18536398</v>
      </c>
      <c r="Q11">
        <v>4800043.0798242697</v>
      </c>
      <c r="R11">
        <v>4981005.1014692197</v>
      </c>
      <c r="S11">
        <v>5217794.9660412902</v>
      </c>
      <c r="T11">
        <v>5170784.9100233298</v>
      </c>
      <c r="U11">
        <v>5460786.7076310003</v>
      </c>
      <c r="V11">
        <v>5634552.1529495902</v>
      </c>
      <c r="W11">
        <v>5787278.75629861</v>
      </c>
      <c r="X11">
        <v>5966498.0109316204</v>
      </c>
      <c r="Y11">
        <v>6179659.32119611</v>
      </c>
      <c r="Z11">
        <v>6336317.9640905904</v>
      </c>
      <c r="AA11">
        <v>6375986.24920158</v>
      </c>
      <c r="AB11">
        <v>6548833.9536626805</v>
      </c>
      <c r="AC11">
        <v>6692622.5566515904</v>
      </c>
      <c r="AD11">
        <v>6687509.3833758496</v>
      </c>
      <c r="AE11">
        <v>6606559.4627258703</v>
      </c>
      <c r="AF11">
        <v>6750423.6488537202</v>
      </c>
    </row>
    <row r="12" spans="1:32" x14ac:dyDescent="0.3">
      <c r="A12" t="s">
        <v>111</v>
      </c>
      <c r="B12" t="s">
        <v>220</v>
      </c>
      <c r="C12" t="s">
        <v>200</v>
      </c>
      <c r="D12" t="s">
        <v>221</v>
      </c>
      <c r="E12" t="s">
        <v>201</v>
      </c>
      <c r="F12">
        <v>2577139.3161246101</v>
      </c>
      <c r="G12">
        <v>2676313.9516508598</v>
      </c>
      <c r="H12">
        <v>2786124.5726484298</v>
      </c>
      <c r="I12">
        <v>2853726.9104583301</v>
      </c>
      <c r="J12">
        <v>2883709.0452529402</v>
      </c>
      <c r="K12">
        <v>2911632.43735256</v>
      </c>
      <c r="L12">
        <v>2913253.6839590198</v>
      </c>
      <c r="M12">
        <v>2870029.48894611</v>
      </c>
      <c r="N12">
        <v>2859783.90195987</v>
      </c>
      <c r="O12">
        <v>2871074.2856390201</v>
      </c>
      <c r="P12">
        <v>2892159.6036379701</v>
      </c>
      <c r="Q12">
        <v>2940493.2793304501</v>
      </c>
      <c r="R12">
        <v>2972721.51925661</v>
      </c>
      <c r="S12">
        <v>3039719.6514210198</v>
      </c>
      <c r="T12">
        <v>2919909.2564939801</v>
      </c>
      <c r="U12">
        <v>2952258.2997516799</v>
      </c>
      <c r="V12">
        <v>2959104.9106045398</v>
      </c>
      <c r="W12">
        <v>2965087.9505883502</v>
      </c>
      <c r="X12">
        <v>2990760.7229921198</v>
      </c>
      <c r="Y12">
        <v>3101887.7529988801</v>
      </c>
      <c r="Z12">
        <v>3170943.6956823398</v>
      </c>
      <c r="AA12">
        <v>3212291.4945623898</v>
      </c>
      <c r="AB12">
        <v>3307278.7578294598</v>
      </c>
      <c r="AC12">
        <v>3430005.55171932</v>
      </c>
      <c r="AD12">
        <v>3471587.34620238</v>
      </c>
      <c r="AE12">
        <v>3461246.69768479</v>
      </c>
      <c r="AF12">
        <v>3560345.3496284601</v>
      </c>
    </row>
    <row r="13" spans="1:32" x14ac:dyDescent="0.3">
      <c r="A13" t="s">
        <v>111</v>
      </c>
      <c r="B13" t="s">
        <v>222</v>
      </c>
      <c r="C13" t="s">
        <v>200</v>
      </c>
      <c r="D13" t="s">
        <v>223</v>
      </c>
      <c r="E13" t="s">
        <v>201</v>
      </c>
      <c r="F13">
        <v>4265481.9898760105</v>
      </c>
      <c r="G13">
        <v>4229375.1649881098</v>
      </c>
      <c r="H13">
        <v>4224697.38639565</v>
      </c>
      <c r="I13">
        <v>4142600.06449515</v>
      </c>
      <c r="J13">
        <v>4002484.89037523</v>
      </c>
      <c r="K13">
        <v>3909362.8063250598</v>
      </c>
      <c r="L13">
        <v>3744223.2632883899</v>
      </c>
      <c r="M13">
        <v>3610236.2721431102</v>
      </c>
      <c r="N13">
        <v>3468337.3836359</v>
      </c>
      <c r="O13">
        <v>3394084.2539389902</v>
      </c>
      <c r="P13">
        <v>3359758.7861155602</v>
      </c>
      <c r="Q13">
        <v>3376523.94479171</v>
      </c>
      <c r="R13">
        <v>3383348.3387823701</v>
      </c>
      <c r="S13">
        <v>3434946.2970153401</v>
      </c>
      <c r="T13">
        <v>3300138.2059939001</v>
      </c>
      <c r="U13">
        <v>3325330.1690554302</v>
      </c>
      <c r="V13">
        <v>3321105.0817856402</v>
      </c>
      <c r="W13">
        <v>3294441.8198785698</v>
      </c>
      <c r="X13">
        <v>3270658.33657652</v>
      </c>
      <c r="Y13">
        <v>3322530.21206353</v>
      </c>
      <c r="Z13">
        <v>3329078.2768614599</v>
      </c>
      <c r="AA13">
        <v>3308759.47277564</v>
      </c>
      <c r="AB13">
        <v>3349149.0703565599</v>
      </c>
      <c r="AC13">
        <v>3363297.9981355299</v>
      </c>
      <c r="AD13">
        <v>3355152.8457971001</v>
      </c>
      <c r="AE13">
        <v>3278538.6455836501</v>
      </c>
      <c r="AF13">
        <v>3295466.62438427</v>
      </c>
    </row>
    <row r="14" spans="1:32" x14ac:dyDescent="0.3">
      <c r="A14" t="s">
        <v>111</v>
      </c>
      <c r="B14" t="s">
        <v>224</v>
      </c>
      <c r="C14" t="s">
        <v>200</v>
      </c>
      <c r="D14" t="s">
        <v>225</v>
      </c>
      <c r="E14" t="s">
        <v>201</v>
      </c>
      <c r="F14">
        <v>14448776.4233374</v>
      </c>
      <c r="G14">
        <v>15269977.9997961</v>
      </c>
      <c r="H14">
        <v>16247277.1829117</v>
      </c>
      <c r="I14">
        <v>16979841.878507901</v>
      </c>
      <c r="J14">
        <v>17450280.338207901</v>
      </c>
      <c r="K14">
        <v>18088691.462226499</v>
      </c>
      <c r="L14">
        <v>18564340.995257799</v>
      </c>
      <c r="M14">
        <v>18969886.663079001</v>
      </c>
      <c r="N14">
        <v>19397567.600544501</v>
      </c>
      <c r="O14">
        <v>19724474.370635599</v>
      </c>
      <c r="P14">
        <v>20223491.262832802</v>
      </c>
      <c r="Q14">
        <v>20994121.850358199</v>
      </c>
      <c r="R14">
        <v>21665957.922010701</v>
      </c>
      <c r="S14">
        <v>22429341.975214802</v>
      </c>
      <c r="T14">
        <v>21466167.7458781</v>
      </c>
      <c r="U14">
        <v>21413127.3443808</v>
      </c>
      <c r="V14">
        <v>21312247.980547801</v>
      </c>
      <c r="W14">
        <v>21073051.254793599</v>
      </c>
      <c r="X14">
        <v>20821493.199143302</v>
      </c>
      <c r="Y14">
        <v>20850877.686588202</v>
      </c>
      <c r="Z14">
        <v>20660665.2018167</v>
      </c>
      <c r="AA14">
        <v>20224523.430867299</v>
      </c>
      <c r="AB14">
        <v>20182048.172730699</v>
      </c>
      <c r="AC14">
        <v>20340784.0121697</v>
      </c>
      <c r="AD14">
        <v>20082148.4286131</v>
      </c>
      <c r="AE14">
        <v>19825081.067399099</v>
      </c>
      <c r="AF14">
        <v>20271935.320495099</v>
      </c>
    </row>
    <row r="15" spans="1:32" x14ac:dyDescent="0.3">
      <c r="A15" t="s">
        <v>111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111</v>
      </c>
      <c r="B16" t="s">
        <v>228</v>
      </c>
      <c r="C16" t="s">
        <v>200</v>
      </c>
      <c r="D16" t="s">
        <v>229</v>
      </c>
      <c r="E16" t="s">
        <v>201</v>
      </c>
      <c r="F16">
        <v>4570160.93293563</v>
      </c>
      <c r="G16">
        <v>4923088.8707149401</v>
      </c>
      <c r="H16">
        <v>5315487.1188407401</v>
      </c>
      <c r="I16">
        <v>5602726.3511186102</v>
      </c>
      <c r="J16">
        <v>5793687.6646896703</v>
      </c>
      <c r="K16">
        <v>6025237.4409459103</v>
      </c>
      <c r="L16">
        <v>6212289.52827462</v>
      </c>
      <c r="M16">
        <v>6349155.1945334096</v>
      </c>
      <c r="N16">
        <v>6477394.2737873504</v>
      </c>
      <c r="O16">
        <v>6583637.1731865099</v>
      </c>
      <c r="P16">
        <v>6752827.4091500202</v>
      </c>
      <c r="Q16">
        <v>6988845.5359180896</v>
      </c>
      <c r="R16">
        <v>7114028.7481743097</v>
      </c>
      <c r="S16">
        <v>7239045.0058354205</v>
      </c>
      <c r="T16">
        <v>6882521.49559383</v>
      </c>
      <c r="U16">
        <v>6943796.6750941398</v>
      </c>
      <c r="V16">
        <v>6947928.8175744796</v>
      </c>
      <c r="W16">
        <v>6960129.9343640003</v>
      </c>
      <c r="X16">
        <v>7019452.9947658498</v>
      </c>
      <c r="Y16">
        <v>7235172.9048611103</v>
      </c>
      <c r="Z16">
        <v>7398990.1775584202</v>
      </c>
      <c r="AA16">
        <v>7477005.3596286504</v>
      </c>
      <c r="AB16">
        <v>7664817.4283298803</v>
      </c>
      <c r="AC16">
        <v>7986713.84353399</v>
      </c>
      <c r="AD16">
        <v>8208210.46670275</v>
      </c>
      <c r="AE16">
        <v>7934442.4789388599</v>
      </c>
      <c r="AF16">
        <v>7798598.1329049198</v>
      </c>
    </row>
    <row r="17" spans="1:32" x14ac:dyDescent="0.3">
      <c r="A17" t="s">
        <v>111</v>
      </c>
      <c r="B17" t="s">
        <v>230</v>
      </c>
      <c r="C17" t="s">
        <v>200</v>
      </c>
      <c r="D17" t="s">
        <v>231</v>
      </c>
      <c r="E17" t="s">
        <v>201</v>
      </c>
      <c r="F17">
        <v>3092536.3497651699</v>
      </c>
      <c r="G17">
        <v>3449926.71284757</v>
      </c>
      <c r="H17">
        <v>3843135.8454697998</v>
      </c>
      <c r="I17">
        <v>4156355.8650229801</v>
      </c>
      <c r="J17">
        <v>4448587.9702647403</v>
      </c>
      <c r="K17">
        <v>4726933.1206416301</v>
      </c>
      <c r="L17">
        <v>4948512.6766226701</v>
      </c>
      <c r="M17">
        <v>5142168.4303073203</v>
      </c>
      <c r="N17">
        <v>5447051.4347209297</v>
      </c>
      <c r="O17">
        <v>5744101.2608933002</v>
      </c>
      <c r="P17">
        <v>6128519.2425271599</v>
      </c>
      <c r="Q17">
        <v>6508074.6120504802</v>
      </c>
      <c r="R17">
        <v>6871257.2813276099</v>
      </c>
      <c r="S17">
        <v>7230608.8037866</v>
      </c>
      <c r="T17">
        <v>7088396.2245212803</v>
      </c>
      <c r="U17">
        <v>7267166.4534294698</v>
      </c>
      <c r="V17">
        <v>7410075.0825234996</v>
      </c>
      <c r="W17">
        <v>7503593.0077821296</v>
      </c>
      <c r="X17">
        <v>7641139.8801442804</v>
      </c>
      <c r="Y17">
        <v>7936240.7765709804</v>
      </c>
      <c r="Z17">
        <v>8113999.1217690697</v>
      </c>
      <c r="AA17">
        <v>8144268.3160104696</v>
      </c>
      <c r="AB17">
        <v>8313013.7833628897</v>
      </c>
      <c r="AC17">
        <v>8600516.3302576207</v>
      </c>
      <c r="AD17">
        <v>8684832.6214122195</v>
      </c>
      <c r="AE17">
        <v>8530686.9496338405</v>
      </c>
      <c r="AF17">
        <v>8613201.8433550298</v>
      </c>
    </row>
    <row r="18" spans="1:32" x14ac:dyDescent="0.3">
      <c r="A18" t="s">
        <v>111</v>
      </c>
      <c r="B18" t="s">
        <v>232</v>
      </c>
      <c r="C18" t="s">
        <v>200</v>
      </c>
      <c r="D18" t="s">
        <v>233</v>
      </c>
      <c r="E18" t="s">
        <v>201</v>
      </c>
      <c r="F18">
        <v>8277430.97150617</v>
      </c>
      <c r="G18">
        <v>8647639.9865994994</v>
      </c>
      <c r="H18">
        <v>9171544.0592858791</v>
      </c>
      <c r="I18">
        <v>9530878.0452831592</v>
      </c>
      <c r="J18">
        <v>9697828.0896313805</v>
      </c>
      <c r="K18">
        <v>9882693.5404633097</v>
      </c>
      <c r="L18">
        <v>10080361.5377574</v>
      </c>
      <c r="M18">
        <v>10303176.2229403</v>
      </c>
      <c r="N18">
        <v>10687274.668095</v>
      </c>
      <c r="O18">
        <v>11061446.8625753</v>
      </c>
      <c r="P18">
        <v>11619861.479329299</v>
      </c>
      <c r="Q18">
        <v>12335229.0788181</v>
      </c>
      <c r="R18">
        <v>13061437.0189666</v>
      </c>
      <c r="S18">
        <v>13764502.615382301</v>
      </c>
      <c r="T18">
        <v>13381732.937684201</v>
      </c>
      <c r="U18">
        <v>13719619.154285001</v>
      </c>
      <c r="V18">
        <v>14034924.597520901</v>
      </c>
      <c r="W18">
        <v>14315849.8029157</v>
      </c>
      <c r="X18">
        <v>14744049.6576297</v>
      </c>
      <c r="Y18">
        <v>15647998.884391</v>
      </c>
      <c r="Z18">
        <v>16470462.743219299</v>
      </c>
      <c r="AA18">
        <v>17067637.401762102</v>
      </c>
      <c r="AB18">
        <v>17976064.267197099</v>
      </c>
      <c r="AC18">
        <v>18906065.792127799</v>
      </c>
      <c r="AD18">
        <v>19448275.5026104</v>
      </c>
      <c r="AE18">
        <v>20167333.5826387</v>
      </c>
      <c r="AF18">
        <v>21683361.325424101</v>
      </c>
    </row>
    <row r="19" spans="1:32" x14ac:dyDescent="0.3">
      <c r="A19" t="s">
        <v>111</v>
      </c>
      <c r="B19" t="s">
        <v>234</v>
      </c>
      <c r="C19" t="s">
        <v>200</v>
      </c>
      <c r="D19" t="s">
        <v>235</v>
      </c>
      <c r="E19" t="s">
        <v>201</v>
      </c>
      <c r="F19">
        <v>702956.13695545902</v>
      </c>
      <c r="G19">
        <v>760196.93490820006</v>
      </c>
      <c r="H19">
        <v>818475.98557508294</v>
      </c>
      <c r="I19">
        <v>867808.51679597504</v>
      </c>
      <c r="J19">
        <v>904464.16763676598</v>
      </c>
      <c r="K19">
        <v>934932.54510984395</v>
      </c>
      <c r="L19">
        <v>962032.76241244702</v>
      </c>
      <c r="M19">
        <v>965370.38095003495</v>
      </c>
      <c r="N19">
        <v>975874.50675211998</v>
      </c>
      <c r="O19">
        <v>974626.47971625195</v>
      </c>
      <c r="P19">
        <v>981886.83587428997</v>
      </c>
      <c r="Q19">
        <v>999926.201655949</v>
      </c>
      <c r="R19">
        <v>1008291.57031101</v>
      </c>
      <c r="S19">
        <v>1029600.52055374</v>
      </c>
      <c r="T19">
        <v>981627.94415520597</v>
      </c>
      <c r="U19">
        <v>978985.387759384</v>
      </c>
      <c r="V19">
        <v>968622.49297784502</v>
      </c>
      <c r="W19">
        <v>951475.36470315803</v>
      </c>
      <c r="X19">
        <v>945553.73146902502</v>
      </c>
      <c r="Y19">
        <v>937749.448161999</v>
      </c>
      <c r="Z19">
        <v>903830.40066909697</v>
      </c>
      <c r="AA19">
        <v>857283.87541604403</v>
      </c>
      <c r="AB19">
        <v>841531.13195988303</v>
      </c>
      <c r="AC19">
        <v>868586.567542259</v>
      </c>
      <c r="AD19">
        <v>887369.25998507102</v>
      </c>
      <c r="AE19">
        <v>898691.39823590999</v>
      </c>
      <c r="AF19">
        <v>939153.45273057802</v>
      </c>
    </row>
    <row r="20" spans="1:32" x14ac:dyDescent="0.3">
      <c r="A20" t="s">
        <v>111</v>
      </c>
      <c r="B20" t="s">
        <v>236</v>
      </c>
      <c r="C20" t="s">
        <v>200</v>
      </c>
      <c r="D20" t="s">
        <v>237</v>
      </c>
      <c r="E20" t="s">
        <v>201</v>
      </c>
      <c r="F20">
        <v>569526.19417099794</v>
      </c>
      <c r="G20">
        <v>599912.30247822602</v>
      </c>
      <c r="H20">
        <v>632012.84499998298</v>
      </c>
      <c r="I20">
        <v>645917.84927054495</v>
      </c>
      <c r="J20">
        <v>665691.28565946897</v>
      </c>
      <c r="K20">
        <v>676469.60354917299</v>
      </c>
      <c r="L20">
        <v>666963.35386143997</v>
      </c>
      <c r="M20">
        <v>656069.83051728702</v>
      </c>
      <c r="N20">
        <v>646550.34485111595</v>
      </c>
      <c r="O20">
        <v>625930.05522391899</v>
      </c>
      <c r="P20">
        <v>610820.61138455896</v>
      </c>
      <c r="Q20">
        <v>603440.56082012202</v>
      </c>
      <c r="R20">
        <v>596346.32411740499</v>
      </c>
      <c r="S20">
        <v>597154.09410225798</v>
      </c>
      <c r="T20">
        <v>558904.19827444199</v>
      </c>
      <c r="U20">
        <v>549723.48249017203</v>
      </c>
      <c r="V20">
        <v>532626.72921099595</v>
      </c>
      <c r="W20">
        <v>514537.66984079598</v>
      </c>
      <c r="X20">
        <v>495624.578215271</v>
      </c>
      <c r="Y20">
        <v>484892.09913525998</v>
      </c>
      <c r="Z20">
        <v>470972.69178309198</v>
      </c>
      <c r="AA20">
        <v>448521.368974087</v>
      </c>
      <c r="AB20">
        <v>449285.122064667</v>
      </c>
      <c r="AC20">
        <v>453128.17245810101</v>
      </c>
      <c r="AD20">
        <v>447363.96820582502</v>
      </c>
      <c r="AE20">
        <v>434545.41172425897</v>
      </c>
      <c r="AF20">
        <v>435388.17919264198</v>
      </c>
    </row>
    <row r="21" spans="1:32" x14ac:dyDescent="0.3">
      <c r="A21" t="s">
        <v>111</v>
      </c>
      <c r="B21" t="s">
        <v>238</v>
      </c>
      <c r="C21" t="s">
        <v>200</v>
      </c>
      <c r="D21" t="s">
        <v>239</v>
      </c>
      <c r="E21" t="s">
        <v>201</v>
      </c>
    </row>
    <row r="22" spans="1:32" x14ac:dyDescent="0.3">
      <c r="A22" t="s">
        <v>111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31.249071846810899</v>
      </c>
      <c r="AC22">
        <v>55.649389455045601</v>
      </c>
      <c r="AD22">
        <v>76.274781977093795</v>
      </c>
      <c r="AE22">
        <v>97.483271901018199</v>
      </c>
      <c r="AF22">
        <v>117.962976773748</v>
      </c>
    </row>
    <row r="23" spans="1:32" x14ac:dyDescent="0.3">
      <c r="A23" t="s">
        <v>111</v>
      </c>
      <c r="B23" t="s">
        <v>242</v>
      </c>
      <c r="C23" t="s">
        <v>200</v>
      </c>
      <c r="D23" t="s">
        <v>243</v>
      </c>
      <c r="E23" t="s">
        <v>201</v>
      </c>
      <c r="F23">
        <v>1208372.1498063901</v>
      </c>
      <c r="G23">
        <v>1271807.4310655</v>
      </c>
      <c r="H23">
        <v>1337305.57001147</v>
      </c>
      <c r="I23">
        <v>1337377.9883896499</v>
      </c>
      <c r="J23">
        <v>1332026.7129692601</v>
      </c>
      <c r="K23">
        <v>1326982.1138603301</v>
      </c>
      <c r="L23">
        <v>1285817.5695002801</v>
      </c>
      <c r="M23">
        <v>1233977.97443279</v>
      </c>
      <c r="N23">
        <v>1201133.6519526299</v>
      </c>
      <c r="O23">
        <v>1158134.01838933</v>
      </c>
      <c r="P23">
        <v>1121626.24641567</v>
      </c>
      <c r="Q23">
        <v>1095764.8577918201</v>
      </c>
      <c r="R23">
        <v>1063013.1801100399</v>
      </c>
      <c r="S23">
        <v>1044384.96045935</v>
      </c>
      <c r="T23">
        <v>969320.99008307105</v>
      </c>
      <c r="U23">
        <v>950399.26902083098</v>
      </c>
      <c r="V23">
        <v>929423.99958304898</v>
      </c>
      <c r="W23">
        <v>908113.60793313396</v>
      </c>
      <c r="X23">
        <v>885573.69903090596</v>
      </c>
      <c r="Y23">
        <v>867123.13140647195</v>
      </c>
      <c r="Z23">
        <v>851996.67952601996</v>
      </c>
      <c r="AA23">
        <v>850334.35270292801</v>
      </c>
      <c r="AB23">
        <v>867549.00741331105</v>
      </c>
      <c r="AC23">
        <v>900010.536717101</v>
      </c>
      <c r="AD23">
        <v>924221.35668304097</v>
      </c>
      <c r="AE23">
        <v>944774.288446386</v>
      </c>
      <c r="AF23">
        <v>997199.42133961001</v>
      </c>
    </row>
    <row r="24" spans="1:32" x14ac:dyDescent="0.3">
      <c r="A24" t="s">
        <v>111</v>
      </c>
      <c r="B24" t="s">
        <v>244</v>
      </c>
      <c r="C24" t="s">
        <v>200</v>
      </c>
      <c r="D24" t="s">
        <v>245</v>
      </c>
      <c r="E24" t="s">
        <v>201</v>
      </c>
      <c r="F24">
        <v>201169.117329236</v>
      </c>
      <c r="G24">
        <v>217110.03999506199</v>
      </c>
      <c r="H24">
        <v>234628.49200773399</v>
      </c>
      <c r="I24">
        <v>247426.73877749001</v>
      </c>
      <c r="J24">
        <v>256333.33419092101</v>
      </c>
      <c r="K24">
        <v>266047.35601798003</v>
      </c>
      <c r="L24">
        <v>273107.91999667301</v>
      </c>
      <c r="M24">
        <v>281159.18625049503</v>
      </c>
      <c r="N24">
        <v>293852.93942923198</v>
      </c>
      <c r="O24">
        <v>288730.77152383799</v>
      </c>
      <c r="P24">
        <v>289728.11145158001</v>
      </c>
      <c r="Q24">
        <v>281458.50149592198</v>
      </c>
      <c r="R24">
        <v>272890.94019307499</v>
      </c>
      <c r="S24">
        <v>278279.51292282803</v>
      </c>
      <c r="T24">
        <v>272299.15275338199</v>
      </c>
      <c r="U24">
        <v>277765.67622690398</v>
      </c>
      <c r="V24">
        <v>274468.82929353602</v>
      </c>
      <c r="W24">
        <v>278691.33974656498</v>
      </c>
      <c r="X24">
        <v>287686.87585762498</v>
      </c>
      <c r="Y24">
        <v>304578.84852430999</v>
      </c>
      <c r="Z24">
        <v>325586.01176389097</v>
      </c>
      <c r="AA24">
        <v>361073.63681693003</v>
      </c>
      <c r="AB24">
        <v>400133.29919776501</v>
      </c>
      <c r="AC24">
        <v>450442.43259001599</v>
      </c>
      <c r="AD24">
        <v>485617.43387543299</v>
      </c>
      <c r="AE24">
        <v>563577.026170925</v>
      </c>
      <c r="AF24">
        <v>689844.36924698297</v>
      </c>
    </row>
    <row r="25" spans="1:32" x14ac:dyDescent="0.3">
      <c r="A25" t="s">
        <v>111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6328.8475736924902</v>
      </c>
      <c r="AB25">
        <v>11556.0090147469</v>
      </c>
      <c r="AC25">
        <v>16452.447757474099</v>
      </c>
      <c r="AD25">
        <v>20857.861519671002</v>
      </c>
      <c r="AE25">
        <v>24479.060134720501</v>
      </c>
      <c r="AF25">
        <v>28399.000929532602</v>
      </c>
    </row>
    <row r="26" spans="1:32" x14ac:dyDescent="0.3">
      <c r="A26" t="s">
        <v>111</v>
      </c>
      <c r="B26" t="s">
        <v>248</v>
      </c>
      <c r="C26" t="s">
        <v>200</v>
      </c>
      <c r="D26" t="s">
        <v>249</v>
      </c>
      <c r="E26" t="s">
        <v>201</v>
      </c>
      <c r="F26">
        <v>201169.117329236</v>
      </c>
      <c r="G26">
        <v>217110.03999506199</v>
      </c>
      <c r="H26">
        <v>234628.49200773399</v>
      </c>
      <c r="I26">
        <v>247426.73877749001</v>
      </c>
      <c r="J26">
        <v>256333.33419092101</v>
      </c>
      <c r="K26">
        <v>266047.35601798003</v>
      </c>
      <c r="L26">
        <v>273107.91999667301</v>
      </c>
      <c r="M26">
        <v>281159.18625049503</v>
      </c>
      <c r="N26">
        <v>293852.93942923198</v>
      </c>
      <c r="O26">
        <v>288730.77152383799</v>
      </c>
      <c r="P26">
        <v>289728.11145158001</v>
      </c>
      <c r="Q26">
        <v>281458.50149592198</v>
      </c>
      <c r="R26">
        <v>272890.94019307499</v>
      </c>
      <c r="S26">
        <v>278279.51292282803</v>
      </c>
      <c r="T26">
        <v>272299.15275338199</v>
      </c>
      <c r="U26">
        <v>277765.67622690398</v>
      </c>
      <c r="V26">
        <v>274468.82929353602</v>
      </c>
      <c r="W26">
        <v>278691.33974656498</v>
      </c>
      <c r="X26">
        <v>287686.87585762498</v>
      </c>
      <c r="Y26">
        <v>304578.84852430999</v>
      </c>
      <c r="Z26">
        <v>325586.01176389097</v>
      </c>
      <c r="AA26">
        <v>354744.789243237</v>
      </c>
      <c r="AB26">
        <v>388577.29018301802</v>
      </c>
      <c r="AC26">
        <v>433989.98483254202</v>
      </c>
      <c r="AD26">
        <v>464759.57235576201</v>
      </c>
      <c r="AE26">
        <v>539097.96603620402</v>
      </c>
      <c r="AF26">
        <v>661445.36831745098</v>
      </c>
    </row>
    <row r="27" spans="1:32" x14ac:dyDescent="0.3">
      <c r="A27" t="s">
        <v>111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111</v>
      </c>
      <c r="B28" t="s">
        <v>252</v>
      </c>
      <c r="C28" t="s">
        <v>200</v>
      </c>
      <c r="D28" t="s">
        <v>253</v>
      </c>
      <c r="E28" t="s">
        <v>201</v>
      </c>
      <c r="F28">
        <v>18709.489547788198</v>
      </c>
      <c r="G28">
        <v>29811.577385911201</v>
      </c>
      <c r="H28">
        <v>42078.9686222487</v>
      </c>
      <c r="I28">
        <v>52481.555949745598</v>
      </c>
      <c r="J28">
        <v>63456.153957854302</v>
      </c>
      <c r="K28">
        <v>75483.228503762206</v>
      </c>
      <c r="L28">
        <v>85130.175095108498</v>
      </c>
      <c r="M28">
        <v>100443.937361235</v>
      </c>
      <c r="N28">
        <v>114001.35883547401</v>
      </c>
      <c r="O28">
        <v>124224.475554508</v>
      </c>
      <c r="P28">
        <v>131991.45624707601</v>
      </c>
      <c r="Q28">
        <v>139861.34500435999</v>
      </c>
      <c r="R28">
        <v>153313.75949336399</v>
      </c>
      <c r="S28">
        <v>173466.26353408999</v>
      </c>
      <c r="T28">
        <v>181955.12932000501</v>
      </c>
      <c r="U28">
        <v>193470.405844575</v>
      </c>
      <c r="V28">
        <v>201991.73077432701</v>
      </c>
      <c r="W28">
        <v>216215.82432064501</v>
      </c>
      <c r="X28">
        <v>237820.87777838501</v>
      </c>
      <c r="Y28">
        <v>266380.94884384598</v>
      </c>
      <c r="Z28">
        <v>279794.78726045601</v>
      </c>
      <c r="AA28">
        <v>285810.31334880798</v>
      </c>
      <c r="AB28">
        <v>303296.66438667098</v>
      </c>
      <c r="AC28">
        <v>323928.51201897598</v>
      </c>
      <c r="AD28">
        <v>341276.22531158099</v>
      </c>
      <c r="AE28">
        <v>344736.20678078599</v>
      </c>
      <c r="AF28">
        <v>356349.26011439302</v>
      </c>
    </row>
    <row r="29" spans="1:32" x14ac:dyDescent="0.3">
      <c r="A29" t="s">
        <v>111</v>
      </c>
      <c r="B29" t="s">
        <v>254</v>
      </c>
      <c r="C29" t="s">
        <v>200</v>
      </c>
      <c r="D29" t="s">
        <v>255</v>
      </c>
      <c r="E29" t="s">
        <v>201</v>
      </c>
      <c r="F29">
        <v>16195.196011965099</v>
      </c>
      <c r="G29">
        <v>25567.892239050401</v>
      </c>
      <c r="H29">
        <v>36401.6209521235</v>
      </c>
      <c r="I29">
        <v>45547.656721369</v>
      </c>
      <c r="J29">
        <v>55134.282132838001</v>
      </c>
      <c r="K29">
        <v>65868.505796886195</v>
      </c>
      <c r="L29">
        <v>74329.666248368099</v>
      </c>
      <c r="M29">
        <v>88280.424878133199</v>
      </c>
      <c r="N29">
        <v>100405.21192383301</v>
      </c>
      <c r="O29">
        <v>109808.504722235</v>
      </c>
      <c r="P29">
        <v>117055.841264648</v>
      </c>
      <c r="Q29">
        <v>124830.622496622</v>
      </c>
      <c r="R29">
        <v>139108.50598719399</v>
      </c>
      <c r="S29">
        <v>159900.15958663</v>
      </c>
      <c r="T29">
        <v>169584.857943426</v>
      </c>
      <c r="U29">
        <v>181610.84797987601</v>
      </c>
      <c r="V29">
        <v>190666.62233163699</v>
      </c>
      <c r="W29">
        <v>204959.45516420301</v>
      </c>
      <c r="X29">
        <v>226529.61142478601</v>
      </c>
      <c r="Y29">
        <v>254704.40011479799</v>
      </c>
      <c r="Z29">
        <v>267845.47570581001</v>
      </c>
      <c r="AA29">
        <v>273828.90965442703</v>
      </c>
      <c r="AB29">
        <v>291019.75685126497</v>
      </c>
      <c r="AC29">
        <v>310603.02042157302</v>
      </c>
      <c r="AD29">
        <v>326792.75056328101</v>
      </c>
      <c r="AE29">
        <v>329246.66510154802</v>
      </c>
      <c r="AF29">
        <v>339500.69188957702</v>
      </c>
    </row>
    <row r="30" spans="1:32" x14ac:dyDescent="0.3">
      <c r="A30" t="s">
        <v>111</v>
      </c>
      <c r="B30" t="s">
        <v>256</v>
      </c>
      <c r="C30" t="s">
        <v>200</v>
      </c>
      <c r="D30" t="s">
        <v>257</v>
      </c>
      <c r="E30" t="s">
        <v>201</v>
      </c>
      <c r="F30">
        <v>182.43970170127301</v>
      </c>
      <c r="G30">
        <v>324.70165553288001</v>
      </c>
      <c r="H30">
        <v>511.78307747099501</v>
      </c>
      <c r="I30">
        <v>675.61854146904795</v>
      </c>
      <c r="J30">
        <v>873.95956844625596</v>
      </c>
      <c r="K30">
        <v>1077.5304787621999</v>
      </c>
      <c r="L30">
        <v>1232.6288351115199</v>
      </c>
      <c r="M30">
        <v>1526.71036030093</v>
      </c>
      <c r="N30">
        <v>1815.1255622603601</v>
      </c>
      <c r="O30">
        <v>1996.2268039016501</v>
      </c>
      <c r="P30">
        <v>2189.0858366196999</v>
      </c>
      <c r="Q30">
        <v>2328.0538136364398</v>
      </c>
      <c r="R30">
        <v>2409.2982573633699</v>
      </c>
      <c r="S30">
        <v>2523.2327640711801</v>
      </c>
      <c r="T30">
        <v>2585.25744990458</v>
      </c>
      <c r="U30">
        <v>2806.0363386978702</v>
      </c>
      <c r="V30">
        <v>2953.6262467773299</v>
      </c>
      <c r="W30">
        <v>3291.3911317946299</v>
      </c>
      <c r="X30">
        <v>3592.7083812569199</v>
      </c>
      <c r="Y30">
        <v>3909.9953953772701</v>
      </c>
      <c r="Z30">
        <v>4158.20981461875</v>
      </c>
      <c r="AA30">
        <v>4243.4855198680998</v>
      </c>
      <c r="AB30">
        <v>4395.2907045088596</v>
      </c>
      <c r="AC30">
        <v>5045.8392843585898</v>
      </c>
      <c r="AD30">
        <v>5852.9875043288002</v>
      </c>
      <c r="AE30">
        <v>6496.6746269060504</v>
      </c>
      <c r="AF30">
        <v>7224.0344983815003</v>
      </c>
    </row>
    <row r="31" spans="1:32" x14ac:dyDescent="0.3">
      <c r="A31" t="s">
        <v>111</v>
      </c>
      <c r="B31" t="s">
        <v>258</v>
      </c>
      <c r="C31" t="s">
        <v>200</v>
      </c>
      <c r="D31" t="s">
        <v>259</v>
      </c>
      <c r="E31" t="s">
        <v>201</v>
      </c>
      <c r="F31">
        <v>106.810467947912</v>
      </c>
      <c r="G31">
        <v>193.66977048309499</v>
      </c>
      <c r="H31">
        <v>294.82338921990203</v>
      </c>
      <c r="I31">
        <v>381.92542963714999</v>
      </c>
      <c r="J31">
        <v>473.52133158021201</v>
      </c>
      <c r="K31">
        <v>584.71543223365404</v>
      </c>
      <c r="L31">
        <v>657.25897351368303</v>
      </c>
      <c r="M31">
        <v>797.68274251101604</v>
      </c>
      <c r="N31">
        <v>933.214763555123</v>
      </c>
      <c r="O31">
        <v>1017.31211634104</v>
      </c>
      <c r="P31">
        <v>1078.7424457255199</v>
      </c>
      <c r="Q31">
        <v>1157.4650216545199</v>
      </c>
      <c r="R31">
        <v>1285.89029436238</v>
      </c>
      <c r="S31">
        <v>1533.67422231564</v>
      </c>
      <c r="T31">
        <v>1704.91295994796</v>
      </c>
      <c r="U31">
        <v>1792.8331798815</v>
      </c>
      <c r="V31">
        <v>1851.19831297164</v>
      </c>
      <c r="W31">
        <v>2049.0958181624201</v>
      </c>
      <c r="X31">
        <v>2371.7055945234401</v>
      </c>
      <c r="Y31">
        <v>2692.1883670658199</v>
      </c>
      <c r="Z31">
        <v>2928.4987753784999</v>
      </c>
      <c r="AA31">
        <v>3085.2518854733098</v>
      </c>
      <c r="AB31">
        <v>3276.9108852184399</v>
      </c>
      <c r="AC31">
        <v>3824.67345343835</v>
      </c>
      <c r="AD31">
        <v>4504.7195832807602</v>
      </c>
      <c r="AE31">
        <v>5035.1974303181996</v>
      </c>
      <c r="AF31">
        <v>5621.6351712056303</v>
      </c>
    </row>
    <row r="32" spans="1:32" x14ac:dyDescent="0.3">
      <c r="A32" t="s">
        <v>111</v>
      </c>
      <c r="B32" t="s">
        <v>260</v>
      </c>
      <c r="C32" t="s">
        <v>200</v>
      </c>
      <c r="D32" t="s">
        <v>261</v>
      </c>
      <c r="E32" t="s">
        <v>201</v>
      </c>
      <c r="F32">
        <v>2225.0433661738798</v>
      </c>
      <c r="G32">
        <v>3725.3137208448502</v>
      </c>
      <c r="H32">
        <v>4870.7412034342997</v>
      </c>
      <c r="I32">
        <v>5876.3552572703102</v>
      </c>
      <c r="J32">
        <v>6974.3909249898397</v>
      </c>
      <c r="K32">
        <v>7952.4767958801003</v>
      </c>
      <c r="L32">
        <v>8910.6210381152596</v>
      </c>
      <c r="M32">
        <v>9839.1193802898797</v>
      </c>
      <c r="N32">
        <v>10847.806585826</v>
      </c>
      <c r="O32">
        <v>11402.431912030301</v>
      </c>
      <c r="P32">
        <v>11667.786700082601</v>
      </c>
      <c r="Q32">
        <v>11545.2036724471</v>
      </c>
      <c r="R32">
        <v>10510.0649544436</v>
      </c>
      <c r="S32">
        <v>9509.1969610736705</v>
      </c>
      <c r="T32">
        <v>8080.1009667264398</v>
      </c>
      <c r="U32">
        <v>7260.6883461196103</v>
      </c>
      <c r="V32">
        <v>6520.2838829406601</v>
      </c>
      <c r="W32">
        <v>5915.8822064843998</v>
      </c>
      <c r="X32">
        <v>5326.8523778184399</v>
      </c>
      <c r="Y32">
        <v>5074.3649666045203</v>
      </c>
      <c r="Z32">
        <v>4862.6029646491497</v>
      </c>
      <c r="AA32">
        <v>4652.6662890389898</v>
      </c>
      <c r="AB32">
        <v>4604.7059456792203</v>
      </c>
      <c r="AC32">
        <v>4454.9788596062699</v>
      </c>
      <c r="AD32">
        <v>4125.76766069116</v>
      </c>
      <c r="AE32">
        <v>3957.6696220136701</v>
      </c>
      <c r="AF32">
        <v>4002.8985552290401</v>
      </c>
    </row>
    <row r="33" spans="1:32" x14ac:dyDescent="0.3">
      <c r="A33" t="s">
        <v>111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111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111</v>
      </c>
      <c r="B35" t="s">
        <v>266</v>
      </c>
      <c r="C35" t="s">
        <v>200</v>
      </c>
      <c r="D35" t="s">
        <v>267</v>
      </c>
      <c r="E35" t="s">
        <v>201</v>
      </c>
      <c r="F35">
        <v>1924863.98766667</v>
      </c>
      <c r="G35">
        <v>2033721.8739777601</v>
      </c>
      <c r="H35">
        <v>2158332.86299888</v>
      </c>
      <c r="I35">
        <v>2373976.9991602502</v>
      </c>
      <c r="J35">
        <v>2632334.6935715</v>
      </c>
      <c r="K35">
        <v>2849430.4894584599</v>
      </c>
      <c r="L35">
        <v>2981112.7693734998</v>
      </c>
      <c r="M35">
        <v>3087640.5329924701</v>
      </c>
      <c r="N35">
        <v>3240962.6132483701</v>
      </c>
      <c r="O35">
        <v>3396280.7942751502</v>
      </c>
      <c r="P35">
        <v>3491752.58048573</v>
      </c>
      <c r="Q35">
        <v>3566995.53109858</v>
      </c>
      <c r="R35">
        <v>3579648.7373458999</v>
      </c>
      <c r="S35">
        <v>3682863.3198950398</v>
      </c>
      <c r="T35">
        <v>3570742.0197431301</v>
      </c>
      <c r="U35">
        <v>3640248.14447479</v>
      </c>
      <c r="V35">
        <v>3690465.04980959</v>
      </c>
      <c r="W35">
        <v>3719207.26289528</v>
      </c>
      <c r="X35">
        <v>3675787.3777002702</v>
      </c>
      <c r="Y35">
        <v>3847660.5150064598</v>
      </c>
      <c r="Z35">
        <v>3982937.3497753502</v>
      </c>
      <c r="AA35">
        <v>4002750.5729779801</v>
      </c>
      <c r="AB35">
        <v>4089650.3204514198</v>
      </c>
      <c r="AC35">
        <v>4174687.23092794</v>
      </c>
      <c r="AD35">
        <v>4110919.19722916</v>
      </c>
      <c r="AE35">
        <v>3966758.3148650802</v>
      </c>
      <c r="AF35">
        <v>3956298.7005333598</v>
      </c>
    </row>
    <row r="36" spans="1:32" x14ac:dyDescent="0.3">
      <c r="A36" t="s">
        <v>111</v>
      </c>
      <c r="B36" t="s">
        <v>268</v>
      </c>
      <c r="C36" t="s">
        <v>200</v>
      </c>
      <c r="D36" t="s">
        <v>269</v>
      </c>
      <c r="E36" t="s">
        <v>201</v>
      </c>
      <c r="F36">
        <v>120789.928449513</v>
      </c>
      <c r="G36">
        <v>119127.541967914</v>
      </c>
      <c r="H36">
        <v>119422.94115135301</v>
      </c>
      <c r="I36">
        <v>119651.07483840499</v>
      </c>
      <c r="J36">
        <v>120104.671772505</v>
      </c>
      <c r="K36">
        <v>121697.00177505999</v>
      </c>
      <c r="L36">
        <v>123014.358478706</v>
      </c>
      <c r="M36">
        <v>125614.80418138699</v>
      </c>
      <c r="N36">
        <v>127255.22752934801</v>
      </c>
      <c r="O36">
        <v>126749.355989326</v>
      </c>
      <c r="P36">
        <v>123808.29675243</v>
      </c>
      <c r="Q36">
        <v>121047.336135046</v>
      </c>
      <c r="R36">
        <v>117160.747762183</v>
      </c>
      <c r="S36">
        <v>115369.831233094</v>
      </c>
      <c r="T36">
        <v>107153.81308751401</v>
      </c>
      <c r="U36">
        <v>104386.928759904</v>
      </c>
      <c r="V36">
        <v>101893.762056669</v>
      </c>
      <c r="W36">
        <v>99722.541559899706</v>
      </c>
      <c r="X36">
        <v>98422.547999750299</v>
      </c>
      <c r="Y36">
        <v>98625.063024493895</v>
      </c>
      <c r="Z36">
        <v>98011.172520335502</v>
      </c>
      <c r="AA36">
        <v>97881.846425156997</v>
      </c>
      <c r="AB36">
        <v>100223.817108694</v>
      </c>
      <c r="AC36">
        <v>101737.575902479</v>
      </c>
      <c r="AD36">
        <v>101332.79502027501</v>
      </c>
      <c r="AE36">
        <v>100007.291135811</v>
      </c>
      <c r="AF36">
        <v>101848.635853388</v>
      </c>
    </row>
    <row r="37" spans="1:32" x14ac:dyDescent="0.3">
      <c r="A37" t="s">
        <v>111</v>
      </c>
      <c r="B37" t="s">
        <v>270</v>
      </c>
      <c r="C37" t="s">
        <v>200</v>
      </c>
      <c r="D37" t="s">
        <v>271</v>
      </c>
      <c r="E37" t="s">
        <v>201</v>
      </c>
      <c r="F37">
        <v>1628619.73512711</v>
      </c>
      <c r="G37">
        <v>1578108.68213346</v>
      </c>
      <c r="H37">
        <v>1564489.0925851599</v>
      </c>
      <c r="I37">
        <v>1545025.10089902</v>
      </c>
      <c r="J37">
        <v>1612071.46489956</v>
      </c>
      <c r="K37">
        <v>1740276.8954575299</v>
      </c>
      <c r="L37">
        <v>1833565.6673584401</v>
      </c>
      <c r="M37">
        <v>1904519.61467332</v>
      </c>
      <c r="N37">
        <v>1968736.17901528</v>
      </c>
      <c r="O37">
        <v>2001461.84321771</v>
      </c>
      <c r="P37">
        <v>2008972.7170491801</v>
      </c>
      <c r="Q37">
        <v>2009211.1647820901</v>
      </c>
      <c r="R37">
        <v>1993767.22998813</v>
      </c>
      <c r="S37">
        <v>2046307.0792908501</v>
      </c>
      <c r="T37">
        <v>1967809.86295839</v>
      </c>
      <c r="U37">
        <v>1974377.2996283199</v>
      </c>
      <c r="V37">
        <v>1984737.0543861999</v>
      </c>
      <c r="W37">
        <v>2004218.7049018401</v>
      </c>
      <c r="X37">
        <v>2005944.84064985</v>
      </c>
      <c r="Y37">
        <v>2107976.0270131398</v>
      </c>
      <c r="Z37">
        <v>2197538.16323992</v>
      </c>
      <c r="AA37">
        <v>2220221.5108138602</v>
      </c>
      <c r="AB37">
        <v>2229621.1997150099</v>
      </c>
      <c r="AC37">
        <v>2216484.7986283898</v>
      </c>
      <c r="AD37">
        <v>2157040.62948449</v>
      </c>
      <c r="AE37">
        <v>2041166.6169097</v>
      </c>
      <c r="AF37">
        <v>1986598.2738212899</v>
      </c>
    </row>
    <row r="38" spans="1:32" x14ac:dyDescent="0.3">
      <c r="A38" t="s">
        <v>111</v>
      </c>
      <c r="B38" t="s">
        <v>272</v>
      </c>
      <c r="C38" t="s">
        <v>200</v>
      </c>
      <c r="D38" t="s">
        <v>273</v>
      </c>
      <c r="E38" t="s">
        <v>201</v>
      </c>
      <c r="F38">
        <v>175454.32409005199</v>
      </c>
      <c r="G38">
        <v>336485.64987638302</v>
      </c>
      <c r="H38">
        <v>474420.82926236797</v>
      </c>
      <c r="I38">
        <v>709300.82342282799</v>
      </c>
      <c r="J38">
        <v>900158.556899435</v>
      </c>
      <c r="K38">
        <v>987456.59222586197</v>
      </c>
      <c r="L38">
        <v>1024532.74353635</v>
      </c>
      <c r="M38">
        <v>1057506.1141377699</v>
      </c>
      <c r="N38">
        <v>1144971.2067037399</v>
      </c>
      <c r="O38">
        <v>1268069.5950681099</v>
      </c>
      <c r="P38">
        <v>1358971.5666841201</v>
      </c>
      <c r="Q38">
        <v>1436737.0301814501</v>
      </c>
      <c r="R38">
        <v>1468720.7595955899</v>
      </c>
      <c r="S38">
        <v>1521186.4093710999</v>
      </c>
      <c r="T38">
        <v>1495778.3436972301</v>
      </c>
      <c r="U38">
        <v>1561483.9160865699</v>
      </c>
      <c r="V38">
        <v>1603834.2333667199</v>
      </c>
      <c r="W38">
        <v>1615266.01643354</v>
      </c>
      <c r="X38">
        <v>1571419.9890506801</v>
      </c>
      <c r="Y38">
        <v>1641059.4249688301</v>
      </c>
      <c r="Z38">
        <v>1687388.0140151</v>
      </c>
      <c r="AA38">
        <v>1684647.2157389701</v>
      </c>
      <c r="AB38">
        <v>1759805.3036277201</v>
      </c>
      <c r="AC38">
        <v>1856464.85639708</v>
      </c>
      <c r="AD38">
        <v>1852545.7727244</v>
      </c>
      <c r="AE38">
        <v>1825584.4068195701</v>
      </c>
      <c r="AF38">
        <v>1867851.7908586899</v>
      </c>
    </row>
    <row r="39" spans="1:32" x14ac:dyDescent="0.3">
      <c r="A39" t="s">
        <v>111</v>
      </c>
      <c r="B39" t="s">
        <v>274</v>
      </c>
      <c r="C39" t="s">
        <v>200</v>
      </c>
      <c r="D39" t="s">
        <v>275</v>
      </c>
      <c r="E39" t="s">
        <v>201</v>
      </c>
      <c r="F39">
        <v>5430.9680088410996</v>
      </c>
      <c r="G39">
        <v>5689.7655696518304</v>
      </c>
      <c r="H39">
        <v>6043.7685799339097</v>
      </c>
      <c r="I39">
        <v>6267.4616389601297</v>
      </c>
      <c r="J39">
        <v>6349.3395773341799</v>
      </c>
      <c r="K39">
        <v>6551.4617303797804</v>
      </c>
      <c r="L39">
        <v>7379.2956576726801</v>
      </c>
      <c r="M39">
        <v>9175.6019768303395</v>
      </c>
      <c r="N39">
        <v>11355.779954789101</v>
      </c>
      <c r="O39">
        <v>13185.0083001112</v>
      </c>
      <c r="P39">
        <v>13143.6431176644</v>
      </c>
      <c r="Q39">
        <v>12698.844419921201</v>
      </c>
      <c r="R39">
        <v>12506.09242838</v>
      </c>
      <c r="S39">
        <v>13058.6934821016</v>
      </c>
      <c r="T39">
        <v>12920.889532982599</v>
      </c>
      <c r="U39">
        <v>13611.7675233475</v>
      </c>
      <c r="V39">
        <v>14709.629073870199</v>
      </c>
      <c r="W39">
        <v>14695.6145564053</v>
      </c>
      <c r="X39">
        <v>14564.6782468122</v>
      </c>
      <c r="Y39">
        <v>15612.631028214701</v>
      </c>
      <c r="Z39">
        <v>16916.649124872401</v>
      </c>
      <c r="AA39">
        <v>17488.016978418698</v>
      </c>
      <c r="AB39">
        <v>19086.713316024201</v>
      </c>
      <c r="AC39">
        <v>21607.1744653565</v>
      </c>
      <c r="AD39">
        <v>23315.1475517619</v>
      </c>
      <c r="AE39">
        <v>26559.305092568498</v>
      </c>
      <c r="AF39">
        <v>31670.134864705698</v>
      </c>
    </row>
    <row r="40" spans="1:32" x14ac:dyDescent="0.3">
      <c r="A40" t="s">
        <v>111</v>
      </c>
      <c r="B40" t="s">
        <v>276</v>
      </c>
      <c r="C40" t="s">
        <v>200</v>
      </c>
      <c r="D40" t="s">
        <v>277</v>
      </c>
      <c r="E40" t="s">
        <v>201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111</v>
      </c>
      <c r="B41" t="s">
        <v>278</v>
      </c>
      <c r="C41" t="s">
        <v>200</v>
      </c>
      <c r="D41" t="s">
        <v>279</v>
      </c>
      <c r="E41" t="s">
        <v>201</v>
      </c>
    </row>
    <row r="42" spans="1:32" x14ac:dyDescent="0.3">
      <c r="A42" t="s">
        <v>111</v>
      </c>
      <c r="B42" t="s">
        <v>280</v>
      </c>
      <c r="C42" t="s">
        <v>200</v>
      </c>
      <c r="D42" t="s">
        <v>281</v>
      </c>
      <c r="E42" t="s">
        <v>201</v>
      </c>
    </row>
    <row r="43" spans="1:32" x14ac:dyDescent="0.3">
      <c r="A43" t="s">
        <v>111</v>
      </c>
      <c r="B43" t="s">
        <v>282</v>
      </c>
      <c r="C43" t="s">
        <v>200</v>
      </c>
      <c r="D43" t="s">
        <v>283</v>
      </c>
      <c r="E43" t="s">
        <v>201</v>
      </c>
      <c r="F43">
        <v>9028375.5765678193</v>
      </c>
      <c r="G43">
        <v>9367425.7676639501</v>
      </c>
      <c r="H43">
        <v>9779318.8949426003</v>
      </c>
      <c r="I43">
        <v>10073052.1805293</v>
      </c>
      <c r="J43">
        <v>10360845.681420799</v>
      </c>
      <c r="K43">
        <v>10699290.155081701</v>
      </c>
      <c r="L43">
        <v>10944337.125806799</v>
      </c>
      <c r="M43">
        <v>11122236.333897199</v>
      </c>
      <c r="N43">
        <v>11343904.1589997</v>
      </c>
      <c r="O43">
        <v>11557190.7554434</v>
      </c>
      <c r="P43">
        <v>11685273.480310399</v>
      </c>
      <c r="Q43">
        <v>11876303.2788467</v>
      </c>
      <c r="R43">
        <v>11930071.5761375</v>
      </c>
      <c r="S43">
        <v>12101271.6056432</v>
      </c>
      <c r="T43">
        <v>11616829.948628001</v>
      </c>
      <c r="U43">
        <v>11715574.3115569</v>
      </c>
      <c r="V43">
        <v>11632380.4358781</v>
      </c>
      <c r="W43">
        <v>11524720.849467</v>
      </c>
      <c r="X43">
        <v>11466400.3531844</v>
      </c>
      <c r="Y43">
        <v>11638309.5171963</v>
      </c>
      <c r="Z43">
        <v>11669193.113112001</v>
      </c>
      <c r="AA43">
        <v>11493904.6749561</v>
      </c>
      <c r="AB43">
        <v>11558116.1909777</v>
      </c>
      <c r="AC43">
        <v>11684919.3969723</v>
      </c>
      <c r="AD43">
        <v>11676656.454378</v>
      </c>
      <c r="AE43">
        <v>11568655.292352401</v>
      </c>
      <c r="AF43">
        <v>11833034.526936401</v>
      </c>
    </row>
    <row r="44" spans="1:32" x14ac:dyDescent="0.3">
      <c r="A44" t="s">
        <v>111</v>
      </c>
      <c r="B44" t="s">
        <v>284</v>
      </c>
      <c r="C44" t="s">
        <v>200</v>
      </c>
      <c r="D44" t="s">
        <v>285</v>
      </c>
      <c r="E44" t="s">
        <v>201</v>
      </c>
      <c r="F44">
        <v>65472365.563717</v>
      </c>
      <c r="G44">
        <v>68168353.220791802</v>
      </c>
      <c r="H44">
        <v>71503671.541767895</v>
      </c>
      <c r="I44">
        <v>73809609.085380405</v>
      </c>
      <c r="J44">
        <v>75374157.019855201</v>
      </c>
      <c r="K44">
        <v>77293068.849451706</v>
      </c>
      <c r="L44">
        <v>78562529.719882295</v>
      </c>
      <c r="M44">
        <v>79645791.145563796</v>
      </c>
      <c r="N44">
        <v>81315193.675281301</v>
      </c>
      <c r="O44">
        <v>82733050.894767597</v>
      </c>
      <c r="P44">
        <v>84746929.679974407</v>
      </c>
      <c r="Q44">
        <v>87645053.171095505</v>
      </c>
      <c r="R44">
        <v>90032150.994393498</v>
      </c>
      <c r="S44">
        <v>92986209.044680506</v>
      </c>
      <c r="T44">
        <v>89627529.693696395</v>
      </c>
      <c r="U44">
        <v>90720341.952053502</v>
      </c>
      <c r="V44">
        <v>91170811.738634899</v>
      </c>
      <c r="W44">
        <v>91295166.267325297</v>
      </c>
      <c r="X44">
        <v>91752836.854747698</v>
      </c>
      <c r="Y44">
        <v>94176824.398309603</v>
      </c>
      <c r="Z44">
        <v>95627432.298859701</v>
      </c>
      <c r="AA44">
        <v>95785837.595777795</v>
      </c>
      <c r="AB44">
        <v>97886518.674732402</v>
      </c>
      <c r="AC44">
        <v>100610508.61724199</v>
      </c>
      <c r="AD44">
        <v>101402953.235429</v>
      </c>
      <c r="AE44">
        <v>101137905.213238</v>
      </c>
      <c r="AF44">
        <v>104198335.333884</v>
      </c>
    </row>
    <row r="45" spans="1:32" x14ac:dyDescent="0.3">
      <c r="A45" t="s">
        <v>111</v>
      </c>
      <c r="B45" t="s">
        <v>286</v>
      </c>
      <c r="C45" t="s">
        <v>200</v>
      </c>
      <c r="D45" t="s">
        <v>287</v>
      </c>
      <c r="E45" t="s">
        <v>201</v>
      </c>
    </row>
    <row r="46" spans="1:32" x14ac:dyDescent="0.3">
      <c r="A46" t="s">
        <v>111</v>
      </c>
      <c r="B46" t="s">
        <v>288</v>
      </c>
      <c r="C46" t="s">
        <v>200</v>
      </c>
      <c r="D46" t="s">
        <v>289</v>
      </c>
      <c r="E46" t="s">
        <v>201</v>
      </c>
    </row>
    <row r="47" spans="1:32" x14ac:dyDescent="0.3">
      <c r="A47" t="s">
        <v>111</v>
      </c>
      <c r="B47" t="s">
        <v>290</v>
      </c>
      <c r="C47" t="s">
        <v>200</v>
      </c>
      <c r="D47" t="s">
        <v>291</v>
      </c>
      <c r="E47" t="s">
        <v>201</v>
      </c>
      <c r="F47">
        <v>40162.940951267701</v>
      </c>
      <c r="G47">
        <v>44942.104474562002</v>
      </c>
      <c r="H47">
        <v>49059.775539980801</v>
      </c>
      <c r="I47">
        <v>52534.687286052002</v>
      </c>
      <c r="J47">
        <v>58500.654338157503</v>
      </c>
      <c r="K47">
        <v>77606.547410127401</v>
      </c>
      <c r="L47">
        <v>80606.006587728305</v>
      </c>
      <c r="M47">
        <v>76457.740781803906</v>
      </c>
      <c r="N47">
        <v>82226.758532176405</v>
      </c>
      <c r="O47">
        <v>89004.670234893594</v>
      </c>
      <c r="P47">
        <v>102424.547328855</v>
      </c>
      <c r="Q47">
        <v>119269.30273807701</v>
      </c>
      <c r="R47">
        <v>127753.100483628</v>
      </c>
      <c r="S47">
        <v>133881.42297373799</v>
      </c>
      <c r="T47">
        <v>132163.13834196399</v>
      </c>
      <c r="U47">
        <v>136735.41498924801</v>
      </c>
      <c r="V47">
        <v>141118.629622387</v>
      </c>
      <c r="W47">
        <v>137418.84769783501</v>
      </c>
      <c r="X47">
        <v>125322.237526014</v>
      </c>
      <c r="Y47">
        <v>114004.87874019099</v>
      </c>
      <c r="Z47">
        <v>103978.987555418</v>
      </c>
      <c r="AA47">
        <v>94192.665679029204</v>
      </c>
      <c r="AB47">
        <v>87481.715981076894</v>
      </c>
      <c r="AC47">
        <v>81942.025062770103</v>
      </c>
      <c r="AD47">
        <v>75978.262852074695</v>
      </c>
      <c r="AE47">
        <v>70413.031976722501</v>
      </c>
      <c r="AF47">
        <v>67897.558693684099</v>
      </c>
    </row>
    <row r="48" spans="1:32" x14ac:dyDescent="0.3">
      <c r="A48" t="s">
        <v>111</v>
      </c>
      <c r="B48" t="s">
        <v>292</v>
      </c>
      <c r="C48" t="s">
        <v>200</v>
      </c>
      <c r="D48" t="s">
        <v>293</v>
      </c>
      <c r="E48" t="s">
        <v>201</v>
      </c>
      <c r="F48">
        <v>9523765.9187018909</v>
      </c>
      <c r="G48">
        <v>9808530.1587346494</v>
      </c>
      <c r="H48">
        <v>10164824.3797502</v>
      </c>
      <c r="I48">
        <v>10392404.427385001</v>
      </c>
      <c r="J48">
        <v>10613203.2336054</v>
      </c>
      <c r="K48">
        <v>10897806.072161101</v>
      </c>
      <c r="L48">
        <v>11078347.903836399</v>
      </c>
      <c r="M48">
        <v>11255973.355718</v>
      </c>
      <c r="N48">
        <v>11498137.076145999</v>
      </c>
      <c r="O48">
        <v>11677166.8621139</v>
      </c>
      <c r="P48">
        <v>11863752.8040135</v>
      </c>
      <c r="Q48">
        <v>12088033.032109899</v>
      </c>
      <c r="R48">
        <v>12147931.936072901</v>
      </c>
      <c r="S48">
        <v>12312140.4282989</v>
      </c>
      <c r="T48">
        <v>11902120.310940299</v>
      </c>
      <c r="U48">
        <v>12108926.2304834</v>
      </c>
      <c r="V48">
        <v>12205079.6426819</v>
      </c>
      <c r="W48">
        <v>12255363.078147899</v>
      </c>
      <c r="X48">
        <v>12304485.8298399</v>
      </c>
      <c r="Y48">
        <v>12534300.0432777</v>
      </c>
      <c r="Z48">
        <v>12601549.0573327</v>
      </c>
      <c r="AA48">
        <v>12540044.600914299</v>
      </c>
      <c r="AB48">
        <v>12705540.8339289</v>
      </c>
      <c r="AC48">
        <v>12915572.336575801</v>
      </c>
      <c r="AD48">
        <v>12946506.4907784</v>
      </c>
      <c r="AE48">
        <v>12827222.488863301</v>
      </c>
      <c r="AF48">
        <v>13124577.8485485</v>
      </c>
    </row>
    <row r="49" spans="1:32" x14ac:dyDescent="0.3">
      <c r="A49" t="s">
        <v>111</v>
      </c>
      <c r="B49" t="s">
        <v>294</v>
      </c>
      <c r="C49" t="s">
        <v>200</v>
      </c>
      <c r="D49" t="s">
        <v>295</v>
      </c>
      <c r="E49" t="s">
        <v>201</v>
      </c>
      <c r="F49">
        <v>9472302.9777506199</v>
      </c>
      <c r="G49">
        <v>9741838.3108529001</v>
      </c>
      <c r="H49">
        <v>10084048.7756672</v>
      </c>
      <c r="I49">
        <v>10299577.268470701</v>
      </c>
      <c r="J49">
        <v>10507755.4455518</v>
      </c>
      <c r="K49">
        <v>10767330.7182051</v>
      </c>
      <c r="L49">
        <v>10939525.2271291</v>
      </c>
      <c r="M49">
        <v>11114195.113718599</v>
      </c>
      <c r="N49">
        <v>11342797.4350957</v>
      </c>
      <c r="O49">
        <v>11503750.218894999</v>
      </c>
      <c r="P49">
        <v>11662785.343553299</v>
      </c>
      <c r="Q49">
        <v>11857601.714961899</v>
      </c>
      <c r="R49">
        <v>11897660.7962588</v>
      </c>
      <c r="S49">
        <v>12044539.3207011</v>
      </c>
      <c r="T49">
        <v>11631224.340654399</v>
      </c>
      <c r="U49">
        <v>11821356.4099354</v>
      </c>
      <c r="V49">
        <v>11900520.7757919</v>
      </c>
      <c r="W49">
        <v>11944215.252105201</v>
      </c>
      <c r="X49">
        <v>11993090.534281</v>
      </c>
      <c r="Y49">
        <v>12212515.882900501</v>
      </c>
      <c r="Z49">
        <v>12271908.3365418</v>
      </c>
      <c r="AA49">
        <v>12204723.0903598</v>
      </c>
      <c r="AB49">
        <v>12358897.6528935</v>
      </c>
      <c r="AC49">
        <v>12555109.7266609</v>
      </c>
      <c r="AD49">
        <v>12575731.5145746</v>
      </c>
      <c r="AE49">
        <v>12445666.013555899</v>
      </c>
      <c r="AF49">
        <v>12716684.135770001</v>
      </c>
    </row>
    <row r="50" spans="1:32" x14ac:dyDescent="0.3">
      <c r="A50" t="s">
        <v>111</v>
      </c>
      <c r="B50" t="s">
        <v>296</v>
      </c>
      <c r="C50" t="s">
        <v>200</v>
      </c>
      <c r="D50" t="s">
        <v>297</v>
      </c>
      <c r="E50" t="s">
        <v>201</v>
      </c>
      <c r="F50">
        <v>11300</v>
      </c>
      <c r="G50">
        <v>21749.743407185499</v>
      </c>
      <c r="H50">
        <v>31715.828542966901</v>
      </c>
      <c r="I50">
        <v>40292.471628203799</v>
      </c>
      <c r="J50">
        <v>46947.133715466502</v>
      </c>
      <c r="K50">
        <v>52868.806545833701</v>
      </c>
      <c r="L50">
        <v>58216.670119529197</v>
      </c>
      <c r="M50">
        <v>65320.501217596298</v>
      </c>
      <c r="N50">
        <v>73112.882518168699</v>
      </c>
      <c r="O50">
        <v>84411.972983956803</v>
      </c>
      <c r="P50">
        <v>98542.913131363704</v>
      </c>
      <c r="Q50">
        <v>111162.014409902</v>
      </c>
      <c r="R50">
        <v>122518.039330441</v>
      </c>
      <c r="S50">
        <v>133719.684624096</v>
      </c>
      <c r="T50">
        <v>138732.83194399401</v>
      </c>
      <c r="U50">
        <v>150834.405558784</v>
      </c>
      <c r="V50">
        <v>163440.23726761201</v>
      </c>
      <c r="W50">
        <v>173728.97834490999</v>
      </c>
      <c r="X50">
        <v>186073.05803287801</v>
      </c>
      <c r="Y50">
        <v>207779.28163701101</v>
      </c>
      <c r="Z50">
        <v>225661.73323544901</v>
      </c>
      <c r="AA50">
        <v>241128.84487544</v>
      </c>
      <c r="AB50">
        <v>259161.465054303</v>
      </c>
      <c r="AC50">
        <v>278520.584852072</v>
      </c>
      <c r="AD50">
        <v>294796.71335174801</v>
      </c>
      <c r="AE50">
        <v>311143.44333066902</v>
      </c>
      <c r="AF50">
        <v>339996.154084776</v>
      </c>
    </row>
    <row r="51" spans="1:32" x14ac:dyDescent="0.3">
      <c r="A51" t="s">
        <v>111</v>
      </c>
      <c r="B51" t="s">
        <v>298</v>
      </c>
      <c r="C51" t="s">
        <v>200</v>
      </c>
      <c r="D51" t="s">
        <v>299</v>
      </c>
      <c r="E51" t="s">
        <v>201</v>
      </c>
    </row>
    <row r="52" spans="1:32" x14ac:dyDescent="0.3">
      <c r="A52" t="s">
        <v>111</v>
      </c>
      <c r="B52" t="s">
        <v>300</v>
      </c>
      <c r="C52" t="s">
        <v>200</v>
      </c>
      <c r="D52" t="s">
        <v>301</v>
      </c>
      <c r="E52" t="s">
        <v>201</v>
      </c>
    </row>
    <row r="53" spans="1:32" x14ac:dyDescent="0.3">
      <c r="A53" t="s">
        <v>111</v>
      </c>
      <c r="B53" t="s">
        <v>302</v>
      </c>
      <c r="C53" t="s">
        <v>200</v>
      </c>
      <c r="D53" t="s">
        <v>303</v>
      </c>
      <c r="E53" t="s">
        <v>201</v>
      </c>
      <c r="F53">
        <v>1300</v>
      </c>
      <c r="G53">
        <v>2498.64304684435</v>
      </c>
      <c r="H53">
        <v>3727.1260712971002</v>
      </c>
      <c r="I53">
        <v>4725.0482443311503</v>
      </c>
      <c r="J53">
        <v>5557.48457391375</v>
      </c>
      <c r="K53">
        <v>8984.0566097052706</v>
      </c>
      <c r="L53">
        <v>13213.789196321801</v>
      </c>
      <c r="M53">
        <v>17358.386391847202</v>
      </c>
      <c r="N53">
        <v>21272.369787325799</v>
      </c>
      <c r="O53">
        <v>25455.247617189299</v>
      </c>
      <c r="P53">
        <v>29514.146101473601</v>
      </c>
      <c r="Q53">
        <v>34047.086497884098</v>
      </c>
      <c r="R53">
        <v>40804.285438096602</v>
      </c>
      <c r="S53">
        <v>47576.6797448168</v>
      </c>
      <c r="T53">
        <v>50830.709931079102</v>
      </c>
      <c r="U53">
        <v>57820.234212895499</v>
      </c>
      <c r="V53">
        <v>63490.744542415297</v>
      </c>
      <c r="W53">
        <v>67202.830920800494</v>
      </c>
      <c r="X53">
        <v>69743.493191201502</v>
      </c>
      <c r="Y53">
        <v>73538.336565427497</v>
      </c>
      <c r="Z53">
        <v>76981.807064570399</v>
      </c>
      <c r="AA53">
        <v>72544.825920620206</v>
      </c>
      <c r="AB53">
        <v>69985.380826109802</v>
      </c>
      <c r="AC53">
        <v>68014.322433187597</v>
      </c>
      <c r="AD53">
        <v>65748.796468420594</v>
      </c>
      <c r="AE53">
        <v>63004.650577230401</v>
      </c>
      <c r="AF53">
        <v>62362.339851581797</v>
      </c>
    </row>
    <row r="54" spans="1:32" x14ac:dyDescent="0.3">
      <c r="A54" t="s">
        <v>111</v>
      </c>
      <c r="B54" t="s">
        <v>304</v>
      </c>
      <c r="C54" t="s">
        <v>200</v>
      </c>
      <c r="D54" t="s">
        <v>305</v>
      </c>
      <c r="E54" t="s">
        <v>201</v>
      </c>
      <c r="F54">
        <v>1300</v>
      </c>
      <c r="G54">
        <v>2498.64304684435</v>
      </c>
      <c r="H54">
        <v>3727.1260712971002</v>
      </c>
      <c r="I54">
        <v>4725.0482443311503</v>
      </c>
      <c r="J54">
        <v>5557.48457391375</v>
      </c>
      <c r="K54">
        <v>8984.0566097052706</v>
      </c>
      <c r="L54">
        <v>13213.789196321801</v>
      </c>
      <c r="M54">
        <v>17358.386391847202</v>
      </c>
      <c r="N54">
        <v>21272.369787325799</v>
      </c>
      <c r="O54">
        <v>25455.247617189299</v>
      </c>
      <c r="P54">
        <v>29514.146101473601</v>
      </c>
      <c r="Q54">
        <v>34047.086497884098</v>
      </c>
      <c r="R54">
        <v>40804.285438096602</v>
      </c>
      <c r="S54">
        <v>47576.6797448168</v>
      </c>
      <c r="T54">
        <v>50830.709931079102</v>
      </c>
      <c r="U54">
        <v>57820.234212895499</v>
      </c>
      <c r="V54">
        <v>63490.744542415297</v>
      </c>
      <c r="W54">
        <v>67202.830920800494</v>
      </c>
      <c r="X54">
        <v>69743.493191201502</v>
      </c>
      <c r="Y54">
        <v>73538.336565427497</v>
      </c>
      <c r="Z54">
        <v>76981.807064570399</v>
      </c>
      <c r="AA54">
        <v>72544.825920620206</v>
      </c>
      <c r="AB54">
        <v>69985.380826109802</v>
      </c>
      <c r="AC54">
        <v>68014.322433187597</v>
      </c>
      <c r="AD54">
        <v>65748.796468420594</v>
      </c>
      <c r="AE54">
        <v>63004.650577230401</v>
      </c>
      <c r="AF54">
        <v>62362.339851581797</v>
      </c>
    </row>
    <row r="55" spans="1:32" x14ac:dyDescent="0.3">
      <c r="A55" t="s">
        <v>111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111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111</v>
      </c>
      <c r="B57" t="s">
        <v>310</v>
      </c>
      <c r="C57" t="s">
        <v>200</v>
      </c>
      <c r="D57" t="s">
        <v>311</v>
      </c>
      <c r="E57" t="s">
        <v>201</v>
      </c>
      <c r="F57">
        <v>74996131.482418895</v>
      </c>
      <c r="G57">
        <v>77976883.379526407</v>
      </c>
      <c r="H57">
        <v>81668495.921517998</v>
      </c>
      <c r="I57">
        <v>84202013.512765393</v>
      </c>
      <c r="J57">
        <v>85987360.253460705</v>
      </c>
      <c r="K57">
        <v>88190874.921612799</v>
      </c>
      <c r="L57">
        <v>89640877.623718694</v>
      </c>
      <c r="M57">
        <v>90901764.501281798</v>
      </c>
      <c r="N57">
        <v>92813330.751427293</v>
      </c>
      <c r="O57">
        <v>94410217.756881505</v>
      </c>
      <c r="P57">
        <v>96610682.483987898</v>
      </c>
      <c r="Q57">
        <v>99733086.203205407</v>
      </c>
      <c r="R57">
        <v>102180082.930466</v>
      </c>
      <c r="S57">
        <v>105298349.47297899</v>
      </c>
      <c r="T57">
        <v>101529650.004637</v>
      </c>
      <c r="U57">
        <v>102829268.182537</v>
      </c>
      <c r="V57">
        <v>103375891.381317</v>
      </c>
      <c r="W57">
        <v>103550529.34547301</v>
      </c>
      <c r="X57">
        <v>104057322.684588</v>
      </c>
      <c r="Y57">
        <v>106711124.441587</v>
      </c>
      <c r="Z57">
        <v>108228981.35619199</v>
      </c>
      <c r="AA57">
        <v>108325882.196692</v>
      </c>
      <c r="AB57">
        <v>110592059.508661</v>
      </c>
      <c r="AC57">
        <v>113526080.95381799</v>
      </c>
      <c r="AD57">
        <v>114349459.726207</v>
      </c>
      <c r="AE57">
        <v>113965127.70210101</v>
      </c>
      <c r="AF57">
        <v>117322913.182432</v>
      </c>
    </row>
    <row r="58" spans="1:32" x14ac:dyDescent="0.3">
      <c r="A58" t="s">
        <v>111</v>
      </c>
      <c r="B58" t="s">
        <v>312</v>
      </c>
      <c r="C58" t="s">
        <v>200</v>
      </c>
      <c r="D58" t="s">
        <v>313</v>
      </c>
      <c r="E58" t="s">
        <v>201</v>
      </c>
      <c r="F58">
        <v>74996131.482418895</v>
      </c>
      <c r="G58">
        <v>77976883.379526407</v>
      </c>
      <c r="H58">
        <v>81668495.921517998</v>
      </c>
      <c r="I58">
        <v>84202013.512765393</v>
      </c>
      <c r="J58">
        <v>85987360.253460705</v>
      </c>
      <c r="K58">
        <v>88190874.921612799</v>
      </c>
      <c r="L58">
        <v>89640877.623718694</v>
      </c>
      <c r="M58">
        <v>90901764.501281798</v>
      </c>
      <c r="N58">
        <v>92813330.751427293</v>
      </c>
      <c r="O58">
        <v>94410217.756881505</v>
      </c>
      <c r="P58">
        <v>96610682.483987898</v>
      </c>
      <c r="Q58">
        <v>99733086.203205407</v>
      </c>
      <c r="R58">
        <v>102180082.930466</v>
      </c>
      <c r="S58">
        <v>105298349.47297899</v>
      </c>
      <c r="T58">
        <v>101529650.004637</v>
      </c>
      <c r="U58">
        <v>102829268.182537</v>
      </c>
      <c r="V58">
        <v>103375891.381317</v>
      </c>
      <c r="W58">
        <v>103550529.34547301</v>
      </c>
      <c r="X58">
        <v>104057322.684588</v>
      </c>
      <c r="Y58">
        <v>106711124.441587</v>
      </c>
      <c r="Z58">
        <v>108228981.35619199</v>
      </c>
      <c r="AA58">
        <v>108325882.196692</v>
      </c>
      <c r="AB58">
        <v>110592059.508661</v>
      </c>
      <c r="AC58">
        <v>113526080.95381799</v>
      </c>
      <c r="AD58">
        <v>114349459.726207</v>
      </c>
      <c r="AE58">
        <v>113965127.70210101</v>
      </c>
      <c r="AF58">
        <v>117322913.182432</v>
      </c>
    </row>
    <row r="59" spans="1:32" x14ac:dyDescent="0.3">
      <c r="A59" t="s">
        <v>111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113</v>
      </c>
      <c r="B2" t="s">
        <v>197</v>
      </c>
      <c r="C2" t="s">
        <v>200</v>
      </c>
      <c r="D2" t="s">
        <v>198</v>
      </c>
      <c r="E2" t="s">
        <v>201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113</v>
      </c>
      <c r="B3" t="s">
        <v>202</v>
      </c>
      <c r="C3" t="s">
        <v>200</v>
      </c>
      <c r="D3" t="s">
        <v>203</v>
      </c>
      <c r="E3" t="s">
        <v>201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113</v>
      </c>
      <c r="B4" t="s">
        <v>204</v>
      </c>
      <c r="C4" t="s">
        <v>200</v>
      </c>
      <c r="D4" t="s">
        <v>205</v>
      </c>
      <c r="E4" t="s">
        <v>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113</v>
      </c>
      <c r="B5" t="s">
        <v>206</v>
      </c>
      <c r="C5" t="s">
        <v>200</v>
      </c>
      <c r="D5" t="s">
        <v>207</v>
      </c>
      <c r="E5" t="s">
        <v>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113</v>
      </c>
      <c r="B6" t="s">
        <v>208</v>
      </c>
      <c r="C6" t="s">
        <v>200</v>
      </c>
      <c r="D6" t="s">
        <v>209</v>
      </c>
      <c r="E6" t="s">
        <v>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113</v>
      </c>
      <c r="B7" t="s">
        <v>210</v>
      </c>
      <c r="C7" t="s">
        <v>200</v>
      </c>
      <c r="D7" t="s">
        <v>211</v>
      </c>
      <c r="E7" t="s">
        <v>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113</v>
      </c>
      <c r="B8" t="s">
        <v>212</v>
      </c>
      <c r="C8" t="s">
        <v>200</v>
      </c>
      <c r="D8" t="s">
        <v>213</v>
      </c>
      <c r="E8" t="s">
        <v>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113</v>
      </c>
      <c r="B9" t="s">
        <v>214</v>
      </c>
      <c r="C9" t="s">
        <v>200</v>
      </c>
      <c r="D9" t="s">
        <v>215</v>
      </c>
      <c r="E9" t="s">
        <v>201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113</v>
      </c>
      <c r="B10" t="s">
        <v>216</v>
      </c>
      <c r="C10" t="s">
        <v>200</v>
      </c>
      <c r="D10" t="s">
        <v>217</v>
      </c>
      <c r="E10" t="s">
        <v>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113</v>
      </c>
      <c r="B11" t="s">
        <v>218</v>
      </c>
      <c r="C11" t="s">
        <v>200</v>
      </c>
      <c r="D11" t="s">
        <v>219</v>
      </c>
      <c r="E11" t="s">
        <v>201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113</v>
      </c>
      <c r="B12" t="s">
        <v>220</v>
      </c>
      <c r="C12" t="s">
        <v>200</v>
      </c>
      <c r="D12" t="s">
        <v>221</v>
      </c>
      <c r="E12" t="s">
        <v>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113</v>
      </c>
      <c r="B13" t="s">
        <v>222</v>
      </c>
      <c r="C13" t="s">
        <v>200</v>
      </c>
      <c r="D13" t="s">
        <v>223</v>
      </c>
      <c r="E13" t="s">
        <v>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113</v>
      </c>
      <c r="B14" t="s">
        <v>224</v>
      </c>
      <c r="C14" t="s">
        <v>200</v>
      </c>
      <c r="D14" t="s">
        <v>225</v>
      </c>
      <c r="E14" t="s">
        <v>201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113</v>
      </c>
      <c r="B15" t="s">
        <v>226</v>
      </c>
      <c r="C15" t="s">
        <v>200</v>
      </c>
      <c r="D15" t="s">
        <v>227</v>
      </c>
      <c r="E15" t="s">
        <v>201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113</v>
      </c>
      <c r="B16" t="s">
        <v>228</v>
      </c>
      <c r="C16" t="s">
        <v>200</v>
      </c>
      <c r="D16" t="s">
        <v>229</v>
      </c>
      <c r="E16" t="s">
        <v>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113</v>
      </c>
      <c r="B17" t="s">
        <v>230</v>
      </c>
      <c r="C17" t="s">
        <v>200</v>
      </c>
      <c r="D17" t="s">
        <v>231</v>
      </c>
      <c r="E17" t="s">
        <v>201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113</v>
      </c>
      <c r="B18" t="s">
        <v>232</v>
      </c>
      <c r="C18" t="s">
        <v>200</v>
      </c>
      <c r="D18" t="s">
        <v>233</v>
      </c>
      <c r="E18" t="s">
        <v>201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113</v>
      </c>
      <c r="B19" t="s">
        <v>234</v>
      </c>
      <c r="C19" t="s">
        <v>200</v>
      </c>
      <c r="D19" t="s">
        <v>235</v>
      </c>
      <c r="E19" t="s">
        <v>201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113</v>
      </c>
      <c r="B20" t="s">
        <v>236</v>
      </c>
      <c r="C20" t="s">
        <v>200</v>
      </c>
      <c r="D20" t="s">
        <v>237</v>
      </c>
      <c r="E20" t="s">
        <v>201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113</v>
      </c>
      <c r="B21" t="s">
        <v>238</v>
      </c>
      <c r="C21" t="s">
        <v>200</v>
      </c>
      <c r="D21" t="s">
        <v>239</v>
      </c>
      <c r="E21" t="s">
        <v>201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113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113</v>
      </c>
      <c r="B23" t="s">
        <v>242</v>
      </c>
      <c r="C23" t="s">
        <v>200</v>
      </c>
      <c r="D23" t="s">
        <v>243</v>
      </c>
      <c r="E23" t="s">
        <v>201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113</v>
      </c>
      <c r="B24" t="s">
        <v>244</v>
      </c>
      <c r="C24" t="s">
        <v>200</v>
      </c>
      <c r="D24" t="s">
        <v>245</v>
      </c>
      <c r="E24" t="s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113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113</v>
      </c>
      <c r="B26" t="s">
        <v>248</v>
      </c>
      <c r="C26" t="s">
        <v>200</v>
      </c>
      <c r="D26" t="s">
        <v>249</v>
      </c>
      <c r="E26" t="s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113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113</v>
      </c>
      <c r="B28" t="s">
        <v>252</v>
      </c>
      <c r="C28" t="s">
        <v>200</v>
      </c>
      <c r="D28" t="s">
        <v>253</v>
      </c>
      <c r="E28" t="s">
        <v>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113</v>
      </c>
      <c r="B29" t="s">
        <v>254</v>
      </c>
      <c r="C29" t="s">
        <v>200</v>
      </c>
      <c r="D29" t="s">
        <v>255</v>
      </c>
      <c r="E29" t="s">
        <v>201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113</v>
      </c>
      <c r="B30" t="s">
        <v>256</v>
      </c>
      <c r="C30" t="s">
        <v>200</v>
      </c>
      <c r="D30" t="s">
        <v>257</v>
      </c>
      <c r="E30" t="s">
        <v>201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113</v>
      </c>
      <c r="B31" t="s">
        <v>258</v>
      </c>
      <c r="C31" t="s">
        <v>200</v>
      </c>
      <c r="D31" t="s">
        <v>259</v>
      </c>
      <c r="E31" t="s">
        <v>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113</v>
      </c>
      <c r="B32" t="s">
        <v>260</v>
      </c>
      <c r="C32" t="s">
        <v>200</v>
      </c>
      <c r="D32" t="s">
        <v>261</v>
      </c>
      <c r="E32" t="s">
        <v>201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113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113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113</v>
      </c>
      <c r="B35" t="s">
        <v>266</v>
      </c>
      <c r="C35" t="s">
        <v>200</v>
      </c>
      <c r="D35" t="s">
        <v>267</v>
      </c>
      <c r="E35" t="s">
        <v>201</v>
      </c>
      <c r="F35">
        <v>2763505.6917133001</v>
      </c>
      <c r="G35">
        <v>2838009.1012890399</v>
      </c>
      <c r="H35">
        <v>2907173.9204958202</v>
      </c>
      <c r="I35">
        <v>2975670.7372549102</v>
      </c>
      <c r="J35">
        <v>3013871.9344791002</v>
      </c>
      <c r="K35">
        <v>3102552.3259648099</v>
      </c>
      <c r="L35">
        <v>3176745.2722916799</v>
      </c>
      <c r="M35">
        <v>3257274.2088102801</v>
      </c>
      <c r="N35">
        <v>3330747.66536872</v>
      </c>
      <c r="O35">
        <v>3399244.2720773998</v>
      </c>
      <c r="P35">
        <v>3480694.7191342702</v>
      </c>
      <c r="Q35">
        <v>3555840.1854524799</v>
      </c>
      <c r="R35">
        <v>3605097.62618146</v>
      </c>
      <c r="S35">
        <v>3643624.5803687498</v>
      </c>
      <c r="T35">
        <v>3667025.64906521</v>
      </c>
      <c r="U35">
        <v>3709100.6997466199</v>
      </c>
      <c r="V35">
        <v>3746704.1667493298</v>
      </c>
      <c r="W35">
        <v>3750539.1555636702</v>
      </c>
      <c r="X35">
        <v>3741637.3310362701</v>
      </c>
      <c r="Y35">
        <v>3817468.8759400402</v>
      </c>
      <c r="Z35">
        <v>3845821.7236847701</v>
      </c>
      <c r="AA35">
        <v>3872295.5835155798</v>
      </c>
      <c r="AB35">
        <v>3868661.47440721</v>
      </c>
      <c r="AC35">
        <v>3869251.89987128</v>
      </c>
      <c r="AD35">
        <v>3864409.4402615898</v>
      </c>
      <c r="AE35">
        <v>3812101.5701004402</v>
      </c>
      <c r="AF35">
        <v>0</v>
      </c>
    </row>
    <row r="36" spans="1:32" x14ac:dyDescent="0.3">
      <c r="A36" t="s">
        <v>113</v>
      </c>
      <c r="B36" t="s">
        <v>268</v>
      </c>
      <c r="C36" t="s">
        <v>200</v>
      </c>
      <c r="D36" t="s">
        <v>269</v>
      </c>
      <c r="E36" t="s">
        <v>201</v>
      </c>
      <c r="F36">
        <v>2763505.6917133001</v>
      </c>
      <c r="G36">
        <v>2838009.1012890399</v>
      </c>
      <c r="H36">
        <v>2907173.9204958202</v>
      </c>
      <c r="I36">
        <v>2975670.7372549102</v>
      </c>
      <c r="J36">
        <v>3013871.9344791002</v>
      </c>
      <c r="K36">
        <v>3102552.3259648099</v>
      </c>
      <c r="L36">
        <v>3176745.2722916799</v>
      </c>
      <c r="M36">
        <v>3257274.2088102801</v>
      </c>
      <c r="N36">
        <v>3330747.66536872</v>
      </c>
      <c r="O36">
        <v>3399244.2720773998</v>
      </c>
      <c r="P36">
        <v>3480694.7191342702</v>
      </c>
      <c r="Q36">
        <v>3555840.1854524799</v>
      </c>
      <c r="R36">
        <v>3605097.62618146</v>
      </c>
      <c r="S36">
        <v>3643624.5803687498</v>
      </c>
      <c r="T36">
        <v>3667025.64906521</v>
      </c>
      <c r="U36">
        <v>3709100.6997466199</v>
      </c>
      <c r="V36">
        <v>3746704.1667493298</v>
      </c>
      <c r="W36">
        <v>3750539.1555636702</v>
      </c>
      <c r="X36">
        <v>3741637.3310362701</v>
      </c>
      <c r="Y36">
        <v>3817468.8759400402</v>
      </c>
      <c r="Z36">
        <v>3845821.7236847701</v>
      </c>
      <c r="AA36">
        <v>3872295.5835155798</v>
      </c>
      <c r="AB36">
        <v>3868661.47440721</v>
      </c>
      <c r="AC36">
        <v>3869251.89987128</v>
      </c>
      <c r="AD36">
        <v>3864409.4402615898</v>
      </c>
      <c r="AE36">
        <v>3812101.5701004402</v>
      </c>
      <c r="AF36">
        <v>0</v>
      </c>
    </row>
    <row r="37" spans="1:32" x14ac:dyDescent="0.3">
      <c r="A37" t="s">
        <v>113</v>
      </c>
      <c r="B37" t="s">
        <v>270</v>
      </c>
      <c r="C37" t="s">
        <v>200</v>
      </c>
      <c r="D37" t="s">
        <v>271</v>
      </c>
      <c r="E37" t="s">
        <v>201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113</v>
      </c>
      <c r="B38" t="s">
        <v>272</v>
      </c>
      <c r="C38" t="s">
        <v>200</v>
      </c>
      <c r="D38" t="s">
        <v>273</v>
      </c>
      <c r="E38" t="s">
        <v>201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113</v>
      </c>
      <c r="B39" t="s">
        <v>274</v>
      </c>
      <c r="C39" t="s">
        <v>200</v>
      </c>
      <c r="D39" t="s">
        <v>275</v>
      </c>
      <c r="E39" t="s">
        <v>201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113</v>
      </c>
      <c r="B40" t="s">
        <v>276</v>
      </c>
      <c r="C40" t="s">
        <v>200</v>
      </c>
      <c r="D40" t="s">
        <v>277</v>
      </c>
      <c r="E40" t="s">
        <v>201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113</v>
      </c>
      <c r="B41" t="s">
        <v>278</v>
      </c>
      <c r="C41" t="s">
        <v>200</v>
      </c>
      <c r="D41" t="s">
        <v>279</v>
      </c>
      <c r="E41" t="s">
        <v>201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113</v>
      </c>
      <c r="B42" t="s">
        <v>280</v>
      </c>
      <c r="C42" t="s">
        <v>200</v>
      </c>
      <c r="D42" t="s">
        <v>281</v>
      </c>
      <c r="E42" t="s">
        <v>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113</v>
      </c>
      <c r="B43" t="s">
        <v>282</v>
      </c>
      <c r="C43" t="s">
        <v>200</v>
      </c>
      <c r="D43" t="s">
        <v>283</v>
      </c>
      <c r="E43" t="s">
        <v>201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113</v>
      </c>
      <c r="B44" t="s">
        <v>284</v>
      </c>
      <c r="C44" t="s">
        <v>200</v>
      </c>
      <c r="D44" t="s">
        <v>285</v>
      </c>
      <c r="E44" t="s">
        <v>201</v>
      </c>
      <c r="F44">
        <v>2936205.6917133001</v>
      </c>
      <c r="G44">
        <v>3167056.22318104</v>
      </c>
      <c r="H44">
        <v>3376513.63848858</v>
      </c>
      <c r="I44">
        <v>3562444.7818257799</v>
      </c>
      <c r="J44">
        <v>3689325.5670515001</v>
      </c>
      <c r="K44">
        <v>3846409.90788631</v>
      </c>
      <c r="L44">
        <v>3982779.7487218101</v>
      </c>
      <c r="M44">
        <v>4115461.7003088002</v>
      </c>
      <c r="N44">
        <v>4231021.9469083901</v>
      </c>
      <c r="O44">
        <v>4338008.2830245197</v>
      </c>
      <c r="P44">
        <v>4449847.9568978501</v>
      </c>
      <c r="Q44">
        <v>4549328.0651794299</v>
      </c>
      <c r="R44">
        <v>4620004.9959562495</v>
      </c>
      <c r="S44">
        <v>4680082.0661885897</v>
      </c>
      <c r="T44">
        <v>4715409.0393966399</v>
      </c>
      <c r="U44">
        <v>4760037.5791670103</v>
      </c>
      <c r="V44">
        <v>4804004.6217495697</v>
      </c>
      <c r="W44">
        <v>4811864.2928895503</v>
      </c>
      <c r="X44">
        <v>4809277.3029133203</v>
      </c>
      <c r="Y44">
        <v>4902282.7702434901</v>
      </c>
      <c r="Z44">
        <v>4938116.8084108802</v>
      </c>
      <c r="AA44">
        <v>4978198.4070487302</v>
      </c>
      <c r="AB44">
        <v>4983631.5199239496</v>
      </c>
      <c r="AC44">
        <v>4998103.7877237396</v>
      </c>
      <c r="AD44">
        <v>5012387.0841638502</v>
      </c>
      <c r="AE44">
        <v>4991973.2460842701</v>
      </c>
      <c r="AF44">
        <v>0</v>
      </c>
    </row>
    <row r="45" spans="1:32" x14ac:dyDescent="0.3">
      <c r="A45" t="s">
        <v>113</v>
      </c>
      <c r="B45" t="s">
        <v>286</v>
      </c>
      <c r="C45" t="s">
        <v>200</v>
      </c>
      <c r="D45" t="s">
        <v>287</v>
      </c>
      <c r="E45" t="s">
        <v>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113</v>
      </c>
      <c r="B46" t="s">
        <v>288</v>
      </c>
      <c r="C46" t="s">
        <v>200</v>
      </c>
      <c r="D46" t="s">
        <v>289</v>
      </c>
      <c r="E46" t="s">
        <v>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113</v>
      </c>
      <c r="B47" t="s">
        <v>290</v>
      </c>
      <c r="C47" t="s">
        <v>200</v>
      </c>
      <c r="D47" t="s">
        <v>291</v>
      </c>
      <c r="E47" t="s">
        <v>201</v>
      </c>
      <c r="F47">
        <v>64993.910082644601</v>
      </c>
      <c r="G47">
        <v>68080.550675071994</v>
      </c>
      <c r="H47">
        <v>71048.958810032695</v>
      </c>
      <c r="I47">
        <v>68194.905541419997</v>
      </c>
      <c r="J47">
        <v>66244.971881096193</v>
      </c>
      <c r="K47">
        <v>61404.213330699997</v>
      </c>
      <c r="L47">
        <v>54943.126802762003</v>
      </c>
      <c r="M47">
        <v>49202.802111414399</v>
      </c>
      <c r="N47">
        <v>41921.265145555597</v>
      </c>
      <c r="O47">
        <v>38214.042441149497</v>
      </c>
      <c r="P47">
        <v>34459.823156691098</v>
      </c>
      <c r="Q47">
        <v>31575.1006956034</v>
      </c>
      <c r="R47">
        <v>31038.829519429499</v>
      </c>
      <c r="S47">
        <v>40887.0881073743</v>
      </c>
      <c r="T47">
        <v>53586.103646574498</v>
      </c>
      <c r="U47">
        <v>59404.222927364703</v>
      </c>
      <c r="V47">
        <v>64617.474823471799</v>
      </c>
      <c r="W47">
        <v>70152.061754200302</v>
      </c>
      <c r="X47">
        <v>80767.117896455602</v>
      </c>
      <c r="Y47">
        <v>92182.290395164295</v>
      </c>
      <c r="Z47">
        <v>96009.751901753305</v>
      </c>
      <c r="AA47">
        <v>104481.695893244</v>
      </c>
      <c r="AB47">
        <v>123615.865846656</v>
      </c>
      <c r="AC47">
        <v>142292.822553515</v>
      </c>
      <c r="AD47">
        <v>155542.10096103899</v>
      </c>
      <c r="AE47">
        <v>160171.99744559699</v>
      </c>
      <c r="AF47">
        <v>0</v>
      </c>
    </row>
    <row r="48" spans="1:32" x14ac:dyDescent="0.3">
      <c r="A48" t="s">
        <v>113</v>
      </c>
      <c r="B48" t="s">
        <v>292</v>
      </c>
      <c r="C48" t="s">
        <v>200</v>
      </c>
      <c r="D48" t="s">
        <v>293</v>
      </c>
      <c r="E48" t="s">
        <v>201</v>
      </c>
      <c r="F48">
        <v>64993.910082644601</v>
      </c>
      <c r="G48">
        <v>68080.550675071994</v>
      </c>
      <c r="H48">
        <v>71048.958810032695</v>
      </c>
      <c r="I48">
        <v>68194.905541419997</v>
      </c>
      <c r="J48">
        <v>66244.971881096193</v>
      </c>
      <c r="K48">
        <v>61404.213330699997</v>
      </c>
      <c r="L48">
        <v>54943.126802762003</v>
      </c>
      <c r="M48">
        <v>49202.802111414399</v>
      </c>
      <c r="N48">
        <v>41921.265145555597</v>
      </c>
      <c r="O48">
        <v>38214.042441149497</v>
      </c>
      <c r="P48">
        <v>34459.823156691098</v>
      </c>
      <c r="Q48">
        <v>31575.1006956034</v>
      </c>
      <c r="R48">
        <v>31038.829519429499</v>
      </c>
      <c r="S48">
        <v>40887.0881073743</v>
      </c>
      <c r="T48">
        <v>53586.103646574498</v>
      </c>
      <c r="U48">
        <v>59404.222927364703</v>
      </c>
      <c r="V48">
        <v>64617.474823471799</v>
      </c>
      <c r="W48">
        <v>70152.061754200302</v>
      </c>
      <c r="X48">
        <v>80767.117896455602</v>
      </c>
      <c r="Y48">
        <v>92182.290395164295</v>
      </c>
      <c r="Z48">
        <v>96009.751901753305</v>
      </c>
      <c r="AA48">
        <v>104481.695893244</v>
      </c>
      <c r="AB48">
        <v>123615.865846656</v>
      </c>
      <c r="AC48">
        <v>142292.822553515</v>
      </c>
      <c r="AD48">
        <v>155542.10096103899</v>
      </c>
      <c r="AE48">
        <v>160171.99744559699</v>
      </c>
      <c r="AF48">
        <v>0</v>
      </c>
    </row>
    <row r="49" spans="1:32" x14ac:dyDescent="0.3">
      <c r="A49" t="s">
        <v>113</v>
      </c>
      <c r="B49" t="s">
        <v>294</v>
      </c>
      <c r="C49" t="s">
        <v>200</v>
      </c>
      <c r="D49" t="s">
        <v>295</v>
      </c>
      <c r="E49" t="s">
        <v>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113</v>
      </c>
      <c r="B50" t="s">
        <v>296</v>
      </c>
      <c r="C50" t="s">
        <v>200</v>
      </c>
      <c r="D50" t="s">
        <v>297</v>
      </c>
      <c r="E50" t="s">
        <v>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113</v>
      </c>
      <c r="B51" t="s">
        <v>298</v>
      </c>
      <c r="C51" t="s">
        <v>200</v>
      </c>
      <c r="D51" t="s">
        <v>299</v>
      </c>
      <c r="E51" t="s">
        <v>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113</v>
      </c>
      <c r="B52" t="s">
        <v>300</v>
      </c>
      <c r="C52" t="s">
        <v>200</v>
      </c>
      <c r="D52" t="s">
        <v>301</v>
      </c>
      <c r="E52" t="s">
        <v>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113</v>
      </c>
      <c r="B53" t="s">
        <v>302</v>
      </c>
      <c r="C53" t="s">
        <v>200</v>
      </c>
      <c r="D53" t="s">
        <v>303</v>
      </c>
      <c r="E53" t="s">
        <v>201</v>
      </c>
      <c r="F53">
        <v>172700</v>
      </c>
      <c r="G53">
        <v>329047.12189199502</v>
      </c>
      <c r="H53">
        <v>469339.71799276501</v>
      </c>
      <c r="I53">
        <v>586774.04457087396</v>
      </c>
      <c r="J53">
        <v>675453.63257240399</v>
      </c>
      <c r="K53">
        <v>743857.58192150295</v>
      </c>
      <c r="L53">
        <v>806034.47643013205</v>
      </c>
      <c r="M53">
        <v>858187.49149851396</v>
      </c>
      <c r="N53">
        <v>900274.28153967601</v>
      </c>
      <c r="O53">
        <v>938764.01094711502</v>
      </c>
      <c r="P53">
        <v>969153.237763579</v>
      </c>
      <c r="Q53">
        <v>993487.87972695497</v>
      </c>
      <c r="R53">
        <v>1014907.36977479</v>
      </c>
      <c r="S53">
        <v>1036457.48581983</v>
      </c>
      <c r="T53">
        <v>1048383.39033143</v>
      </c>
      <c r="U53">
        <v>1050936.8794203899</v>
      </c>
      <c r="V53">
        <v>1057300.4550002399</v>
      </c>
      <c r="W53">
        <v>1061325.1373258899</v>
      </c>
      <c r="X53">
        <v>1067639.9718770401</v>
      </c>
      <c r="Y53">
        <v>1084813.8943034499</v>
      </c>
      <c r="Z53">
        <v>1092295.0847261101</v>
      </c>
      <c r="AA53">
        <v>1105902.8235331499</v>
      </c>
      <c r="AB53">
        <v>1114970.0455167401</v>
      </c>
      <c r="AC53">
        <v>1128851.8878524599</v>
      </c>
      <c r="AD53">
        <v>1147977.6439022601</v>
      </c>
      <c r="AE53">
        <v>1179871.6759838299</v>
      </c>
      <c r="AF53">
        <v>0</v>
      </c>
    </row>
    <row r="54" spans="1:32" x14ac:dyDescent="0.3">
      <c r="A54" t="s">
        <v>113</v>
      </c>
      <c r="B54" t="s">
        <v>304</v>
      </c>
      <c r="C54" t="s">
        <v>200</v>
      </c>
      <c r="D54" t="s">
        <v>305</v>
      </c>
      <c r="E54" t="s">
        <v>201</v>
      </c>
      <c r="F54">
        <v>172700</v>
      </c>
      <c r="G54">
        <v>329047.12189199502</v>
      </c>
      <c r="H54">
        <v>469339.71799276501</v>
      </c>
      <c r="I54">
        <v>586774.04457087396</v>
      </c>
      <c r="J54">
        <v>675453.63257240399</v>
      </c>
      <c r="K54">
        <v>743857.58192150295</v>
      </c>
      <c r="L54">
        <v>806034.47643013205</v>
      </c>
      <c r="M54">
        <v>858187.49149851396</v>
      </c>
      <c r="N54">
        <v>900274.28153967601</v>
      </c>
      <c r="O54">
        <v>938764.01094711502</v>
      </c>
      <c r="P54">
        <v>969153.237763579</v>
      </c>
      <c r="Q54">
        <v>993487.87972695497</v>
      </c>
      <c r="R54">
        <v>1014907.36977479</v>
      </c>
      <c r="S54">
        <v>1036457.48581983</v>
      </c>
      <c r="T54">
        <v>1048383.39033143</v>
      </c>
      <c r="U54">
        <v>1050936.8794203899</v>
      </c>
      <c r="V54">
        <v>1057300.4550002399</v>
      </c>
      <c r="W54">
        <v>1061325.1373258899</v>
      </c>
      <c r="X54">
        <v>1067639.9718770401</v>
      </c>
      <c r="Y54">
        <v>1084813.8943034499</v>
      </c>
      <c r="Z54">
        <v>1092295.0847261101</v>
      </c>
      <c r="AA54">
        <v>1105902.8235331499</v>
      </c>
      <c r="AB54">
        <v>1114970.0455167401</v>
      </c>
      <c r="AC54">
        <v>1128851.8878524599</v>
      </c>
      <c r="AD54">
        <v>1147977.6439022601</v>
      </c>
      <c r="AE54">
        <v>1179871.6759838299</v>
      </c>
      <c r="AF54">
        <v>0</v>
      </c>
    </row>
    <row r="55" spans="1:32" x14ac:dyDescent="0.3">
      <c r="A55" t="s">
        <v>113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113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113</v>
      </c>
      <c r="B57" t="s">
        <v>310</v>
      </c>
      <c r="C57" t="s">
        <v>200</v>
      </c>
      <c r="D57" t="s">
        <v>311</v>
      </c>
      <c r="E57" t="s">
        <v>201</v>
      </c>
      <c r="F57">
        <v>3001199.6017959402</v>
      </c>
      <c r="G57">
        <v>3235136.7738561099</v>
      </c>
      <c r="H57">
        <v>3447562.59729861</v>
      </c>
      <c r="I57">
        <v>3630639.6873671999</v>
      </c>
      <c r="J57">
        <v>3755570.5389326001</v>
      </c>
      <c r="K57">
        <v>3907814.1212170101</v>
      </c>
      <c r="L57">
        <v>4037722.8755245698</v>
      </c>
      <c r="M57">
        <v>4164664.5024202098</v>
      </c>
      <c r="N57">
        <v>4272943.2120539499</v>
      </c>
      <c r="O57">
        <v>4376222.3254656699</v>
      </c>
      <c r="P57">
        <v>4484307.7800545404</v>
      </c>
      <c r="Q57">
        <v>4580903.1658750298</v>
      </c>
      <c r="R57">
        <v>4651043.8254756797</v>
      </c>
      <c r="S57">
        <v>4720969.1542959604</v>
      </c>
      <c r="T57">
        <v>4768995.14304322</v>
      </c>
      <c r="U57">
        <v>4819441.8020943701</v>
      </c>
      <c r="V57">
        <v>4868622.0965730399</v>
      </c>
      <c r="W57">
        <v>4882016.35464375</v>
      </c>
      <c r="X57">
        <v>4890044.42080977</v>
      </c>
      <c r="Y57">
        <v>4994465.0606386503</v>
      </c>
      <c r="Z57">
        <v>5034126.5603126399</v>
      </c>
      <c r="AA57">
        <v>5082680.1029419703</v>
      </c>
      <c r="AB57">
        <v>5107247.3857706096</v>
      </c>
      <c r="AC57">
        <v>5140396.6102772504</v>
      </c>
      <c r="AD57">
        <v>5167929.1851248899</v>
      </c>
      <c r="AE57">
        <v>5152145.2435298702</v>
      </c>
      <c r="AF57">
        <v>0</v>
      </c>
    </row>
    <row r="58" spans="1:32" x14ac:dyDescent="0.3">
      <c r="A58" t="s">
        <v>113</v>
      </c>
      <c r="B58" t="s">
        <v>312</v>
      </c>
      <c r="C58" t="s">
        <v>200</v>
      </c>
      <c r="D58" t="s">
        <v>313</v>
      </c>
      <c r="E58" t="s">
        <v>201</v>
      </c>
      <c r="F58">
        <v>3001199.6017959402</v>
      </c>
      <c r="G58">
        <v>3235136.7738561099</v>
      </c>
      <c r="H58">
        <v>3447562.59729861</v>
      </c>
      <c r="I58">
        <v>3630639.6873671999</v>
      </c>
      <c r="J58">
        <v>3755570.5389326001</v>
      </c>
      <c r="K58">
        <v>3907814.1212170101</v>
      </c>
      <c r="L58">
        <v>4037722.8755245698</v>
      </c>
      <c r="M58">
        <v>4164664.5024202098</v>
      </c>
      <c r="N58">
        <v>4272943.2120539499</v>
      </c>
      <c r="O58">
        <v>4376222.3254656699</v>
      </c>
      <c r="P58">
        <v>4484307.7800545404</v>
      </c>
      <c r="Q58">
        <v>4580903.1658750298</v>
      </c>
      <c r="R58">
        <v>4651043.8254756797</v>
      </c>
      <c r="S58">
        <v>4720969.1542959604</v>
      </c>
      <c r="T58">
        <v>4768995.14304322</v>
      </c>
      <c r="U58">
        <v>4819441.8020943701</v>
      </c>
      <c r="V58">
        <v>4868622.0965730399</v>
      </c>
      <c r="W58">
        <v>4882016.35464375</v>
      </c>
      <c r="X58">
        <v>4890044.42080977</v>
      </c>
      <c r="Y58">
        <v>4994465.0606386503</v>
      </c>
      <c r="Z58">
        <v>5034126.5603126399</v>
      </c>
      <c r="AA58">
        <v>5082680.1029419703</v>
      </c>
      <c r="AB58">
        <v>5107247.3857706096</v>
      </c>
      <c r="AC58">
        <v>5140396.6102772504</v>
      </c>
      <c r="AD58">
        <v>5167929.1851248899</v>
      </c>
      <c r="AE58">
        <v>5152145.2435298702</v>
      </c>
      <c r="AF58">
        <v>0</v>
      </c>
    </row>
    <row r="59" spans="1:32" x14ac:dyDescent="0.3">
      <c r="A59" t="s">
        <v>113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F59"/>
  <sheetViews>
    <sheetView topLeftCell="O32" workbookViewId="0">
      <selection activeCell="AE57" sqref="AE57"/>
    </sheetView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115</v>
      </c>
      <c r="B2" t="s">
        <v>197</v>
      </c>
      <c r="C2" t="s">
        <v>200</v>
      </c>
      <c r="D2" t="s">
        <v>198</v>
      </c>
      <c r="E2" t="s">
        <v>201</v>
      </c>
      <c r="F2">
        <v>31842159.776232801</v>
      </c>
      <c r="G2">
        <v>31006795.278115399</v>
      </c>
      <c r="H2">
        <v>30415396.497080799</v>
      </c>
      <c r="I2">
        <v>29500685.572450399</v>
      </c>
      <c r="J2">
        <v>28242222.785853501</v>
      </c>
      <c r="K2">
        <v>26993555.758081999</v>
      </c>
      <c r="L2">
        <v>25640885.226802401</v>
      </c>
      <c r="M2">
        <v>24079835.567038901</v>
      </c>
      <c r="N2">
        <v>22915552.413792402</v>
      </c>
      <c r="O2">
        <v>22016436.8968499</v>
      </c>
      <c r="P2">
        <v>21364789.566124301</v>
      </c>
      <c r="Q2">
        <v>20436413.371105101</v>
      </c>
      <c r="R2">
        <v>19483287.052355401</v>
      </c>
      <c r="S2">
        <v>18797913.5175719</v>
      </c>
      <c r="T2">
        <v>17573886.4151075</v>
      </c>
      <c r="U2">
        <v>16673008.8084851</v>
      </c>
      <c r="V2">
        <v>15977757.496914299</v>
      </c>
      <c r="W2">
        <v>15421141.097638899</v>
      </c>
      <c r="X2">
        <v>15303291.5199681</v>
      </c>
      <c r="Y2">
        <v>15106777.7294231</v>
      </c>
      <c r="Z2">
        <v>15019806.132610001</v>
      </c>
      <c r="AA2">
        <v>14575018.9659437</v>
      </c>
      <c r="AB2">
        <v>14865836.434507599</v>
      </c>
      <c r="AC2">
        <v>14714635.513164099</v>
      </c>
      <c r="AD2">
        <v>14399402.4423237</v>
      </c>
      <c r="AE2">
        <v>13927660.007282</v>
      </c>
    </row>
    <row r="3" spans="1:32" x14ac:dyDescent="0.3">
      <c r="A3" t="s">
        <v>115</v>
      </c>
      <c r="B3" t="s">
        <v>202</v>
      </c>
      <c r="C3" t="s">
        <v>200</v>
      </c>
      <c r="D3" t="s">
        <v>203</v>
      </c>
      <c r="E3" t="s">
        <v>201</v>
      </c>
      <c r="F3">
        <v>3287607.5416949899</v>
      </c>
      <c r="G3">
        <v>3186946.31209462</v>
      </c>
      <c r="H3">
        <v>3120750.2774909898</v>
      </c>
      <c r="I3">
        <v>3000650.5684560598</v>
      </c>
      <c r="J3">
        <v>2840071.3366059</v>
      </c>
      <c r="K3">
        <v>2774648.6268918202</v>
      </c>
      <c r="L3">
        <v>2664117.3897774401</v>
      </c>
      <c r="M3">
        <v>2593918.8697060398</v>
      </c>
      <c r="N3">
        <v>2494910.92639984</v>
      </c>
      <c r="O3">
        <v>2417511.4446824798</v>
      </c>
      <c r="P3">
        <v>2375296.9614828601</v>
      </c>
      <c r="Q3">
        <v>2363095.2471210202</v>
      </c>
      <c r="R3">
        <v>2376828.81092453</v>
      </c>
      <c r="S3">
        <v>2457880.0546977501</v>
      </c>
      <c r="T3">
        <v>2377465.20110599</v>
      </c>
      <c r="U3">
        <v>2320371.7234055898</v>
      </c>
      <c r="V3">
        <v>2303516.6976752402</v>
      </c>
      <c r="W3">
        <v>2275670.5679206098</v>
      </c>
      <c r="X3">
        <v>2344866.1099660001</v>
      </c>
      <c r="Y3">
        <v>2463615.0107658301</v>
      </c>
      <c r="Z3">
        <v>2537280.6449783202</v>
      </c>
      <c r="AA3">
        <v>2544895.2278630501</v>
      </c>
      <c r="AB3">
        <v>2666948.4014378502</v>
      </c>
      <c r="AC3">
        <v>2676957.51814111</v>
      </c>
      <c r="AD3">
        <v>2667750.68706151</v>
      </c>
      <c r="AE3">
        <v>2611576.34227107</v>
      </c>
    </row>
    <row r="4" spans="1:32" x14ac:dyDescent="0.3">
      <c r="A4" t="s">
        <v>115</v>
      </c>
      <c r="B4" t="s">
        <v>204</v>
      </c>
      <c r="C4" t="s">
        <v>200</v>
      </c>
      <c r="D4" t="s">
        <v>205</v>
      </c>
      <c r="E4" t="s">
        <v>201</v>
      </c>
      <c r="F4">
        <v>243801334.27224401</v>
      </c>
      <c r="G4">
        <v>247576774.97831801</v>
      </c>
      <c r="H4">
        <v>254098413.56866699</v>
      </c>
      <c r="I4">
        <v>256938509.76596099</v>
      </c>
      <c r="J4">
        <v>254072186.36154401</v>
      </c>
      <c r="K4">
        <v>256072597.89570799</v>
      </c>
      <c r="L4">
        <v>256358460.32210699</v>
      </c>
      <c r="M4">
        <v>251995558.22428599</v>
      </c>
      <c r="N4">
        <v>250446903.16300401</v>
      </c>
      <c r="O4">
        <v>251355256.83251101</v>
      </c>
      <c r="P4">
        <v>258059141.35700801</v>
      </c>
      <c r="Q4">
        <v>265469220.9208</v>
      </c>
      <c r="R4">
        <v>273843799.56506503</v>
      </c>
      <c r="S4">
        <v>284154418.78716701</v>
      </c>
      <c r="T4">
        <v>273140805.63475102</v>
      </c>
      <c r="U4">
        <v>267405528.97979301</v>
      </c>
      <c r="V4">
        <v>266012951.670481</v>
      </c>
      <c r="W4">
        <v>264926021.045533</v>
      </c>
      <c r="X4">
        <v>265055425.119818</v>
      </c>
      <c r="Y4">
        <v>269950082.52533001</v>
      </c>
      <c r="Z4">
        <v>273776651.16119701</v>
      </c>
      <c r="AA4">
        <v>274087822.229792</v>
      </c>
      <c r="AB4">
        <v>279118015.867751</v>
      </c>
      <c r="AC4">
        <v>286163982.13277298</v>
      </c>
      <c r="AD4">
        <v>290413751.44870698</v>
      </c>
      <c r="AE4">
        <v>289658899.65847498</v>
      </c>
    </row>
    <row r="5" spans="1:32" x14ac:dyDescent="0.3">
      <c r="A5" t="s">
        <v>115</v>
      </c>
      <c r="B5" t="s">
        <v>206</v>
      </c>
      <c r="C5" t="s">
        <v>200</v>
      </c>
      <c r="D5" t="s">
        <v>207</v>
      </c>
      <c r="E5" t="s">
        <v>201</v>
      </c>
      <c r="F5">
        <v>16889289.830908701</v>
      </c>
      <c r="G5">
        <v>17286659.729858901</v>
      </c>
      <c r="H5">
        <v>17861543.229747102</v>
      </c>
      <c r="I5">
        <v>18163463.268173199</v>
      </c>
      <c r="J5">
        <v>18145267.854442202</v>
      </c>
      <c r="K5">
        <v>18421671.734140899</v>
      </c>
      <c r="L5">
        <v>18546218.025351901</v>
      </c>
      <c r="M5">
        <v>18555781.444010898</v>
      </c>
      <c r="N5">
        <v>18477987.257605501</v>
      </c>
      <c r="O5">
        <v>18558377.629551999</v>
      </c>
      <c r="P5">
        <v>19087815.937654499</v>
      </c>
      <c r="Q5">
        <v>19602732.091750499</v>
      </c>
      <c r="R5">
        <v>20100858.389205601</v>
      </c>
      <c r="S5">
        <v>20527772.070622198</v>
      </c>
      <c r="T5">
        <v>19918455.418221898</v>
      </c>
      <c r="U5">
        <v>19662424.923671599</v>
      </c>
      <c r="V5">
        <v>20010978.5286556</v>
      </c>
      <c r="W5">
        <v>20115338.8641266</v>
      </c>
      <c r="X5">
        <v>20201240.3454565</v>
      </c>
      <c r="Y5">
        <v>20660690.839983199</v>
      </c>
      <c r="Z5">
        <v>20825332.756629899</v>
      </c>
      <c r="AA5">
        <v>20904994.824170101</v>
      </c>
      <c r="AB5">
        <v>21555773.328930601</v>
      </c>
      <c r="AC5">
        <v>22204629.589940902</v>
      </c>
      <c r="AD5">
        <v>22675767.8868993</v>
      </c>
      <c r="AE5">
        <v>22601885.8745596</v>
      </c>
    </row>
    <row r="6" spans="1:32" x14ac:dyDescent="0.3">
      <c r="A6" t="s">
        <v>115</v>
      </c>
      <c r="B6" t="s">
        <v>208</v>
      </c>
      <c r="C6" t="s">
        <v>200</v>
      </c>
      <c r="D6" t="s">
        <v>209</v>
      </c>
      <c r="E6" t="s">
        <v>201</v>
      </c>
      <c r="F6">
        <v>8381529.7915999396</v>
      </c>
      <c r="G6">
        <v>7924125.4250670597</v>
      </c>
      <c r="H6">
        <v>7626883.0979611902</v>
      </c>
      <c r="I6">
        <v>7236173.04787271</v>
      </c>
      <c r="J6">
        <v>6717131.3782575903</v>
      </c>
      <c r="K6">
        <v>6315266.4847285897</v>
      </c>
      <c r="L6">
        <v>5922017.4290620098</v>
      </c>
      <c r="M6">
        <v>5524166.8132777996</v>
      </c>
      <c r="N6">
        <v>5147756.0085363602</v>
      </c>
      <c r="O6">
        <v>4866250.2668424901</v>
      </c>
      <c r="P6">
        <v>4735144.7888201</v>
      </c>
      <c r="Q6">
        <v>4581529.3844826203</v>
      </c>
      <c r="R6">
        <v>4488293.0346422195</v>
      </c>
      <c r="S6">
        <v>4465803.17482395</v>
      </c>
      <c r="T6">
        <v>4138863.5863528601</v>
      </c>
      <c r="U6">
        <v>3919848.7854677602</v>
      </c>
      <c r="V6">
        <v>3819346.3993723202</v>
      </c>
      <c r="W6">
        <v>3669831.8828490698</v>
      </c>
      <c r="X6">
        <v>3593847.3143976601</v>
      </c>
      <c r="Y6">
        <v>3567369.7181474301</v>
      </c>
      <c r="Z6">
        <v>3533993.8608273598</v>
      </c>
      <c r="AA6">
        <v>3433597.9243745399</v>
      </c>
      <c r="AB6">
        <v>3398552.2043439602</v>
      </c>
      <c r="AC6">
        <v>3357822.6749273799</v>
      </c>
      <c r="AD6">
        <v>3348944.9813158801</v>
      </c>
      <c r="AE6">
        <v>3241208.0851835301</v>
      </c>
    </row>
    <row r="7" spans="1:32" x14ac:dyDescent="0.3">
      <c r="A7" t="s">
        <v>115</v>
      </c>
      <c r="B7" t="s">
        <v>210</v>
      </c>
      <c r="C7" t="s">
        <v>200</v>
      </c>
      <c r="D7" t="s">
        <v>211</v>
      </c>
      <c r="E7" t="s">
        <v>201</v>
      </c>
      <c r="F7">
        <v>12906381.2107851</v>
      </c>
      <c r="G7">
        <v>13032328.188647</v>
      </c>
      <c r="H7">
        <v>13357914.0920392</v>
      </c>
      <c r="I7">
        <v>13357265.551465699</v>
      </c>
      <c r="J7">
        <v>12954299.5288659</v>
      </c>
      <c r="K7">
        <v>12810429.1294566</v>
      </c>
      <c r="L7">
        <v>12551777.8067117</v>
      </c>
      <c r="M7">
        <v>12152727.449275</v>
      </c>
      <c r="N7">
        <v>11840699.2471049</v>
      </c>
      <c r="O7">
        <v>11592390.2765506</v>
      </c>
      <c r="P7">
        <v>11772263.5360402</v>
      </c>
      <c r="Q7">
        <v>11977198.7526158</v>
      </c>
      <c r="R7">
        <v>12302290.356766</v>
      </c>
      <c r="S7">
        <v>12555161.885783</v>
      </c>
      <c r="T7">
        <v>11974098.785738399</v>
      </c>
      <c r="U7">
        <v>11639902.002422201</v>
      </c>
      <c r="V7">
        <v>11465769.0447785</v>
      </c>
      <c r="W7">
        <v>11213479.151983</v>
      </c>
      <c r="X7">
        <v>11226108.4739003</v>
      </c>
      <c r="Y7">
        <v>11413259.1222945</v>
      </c>
      <c r="Z7">
        <v>11467382.838980701</v>
      </c>
      <c r="AA7">
        <v>11388202.0210067</v>
      </c>
      <c r="AB7">
        <v>11416923.689565901</v>
      </c>
      <c r="AC7">
        <v>11505837.9114647</v>
      </c>
      <c r="AD7">
        <v>11553747.7237581</v>
      </c>
      <c r="AE7">
        <v>11534710.5594698</v>
      </c>
    </row>
    <row r="8" spans="1:32" x14ac:dyDescent="0.3">
      <c r="A8" t="s">
        <v>115</v>
      </c>
      <c r="B8" t="s">
        <v>212</v>
      </c>
      <c r="C8" t="s">
        <v>200</v>
      </c>
      <c r="D8" t="s">
        <v>213</v>
      </c>
      <c r="E8" t="s">
        <v>201</v>
      </c>
      <c r="F8">
        <v>7503189.48224591</v>
      </c>
      <c r="G8">
        <v>7576717.7284389799</v>
      </c>
      <c r="H8">
        <v>7522511.6245338004</v>
      </c>
      <c r="I8">
        <v>7361692.7037477205</v>
      </c>
      <c r="J8">
        <v>7084068.99369301</v>
      </c>
      <c r="K8">
        <v>6865251.9834719002</v>
      </c>
      <c r="L8">
        <v>6582769.2829197804</v>
      </c>
      <c r="M8">
        <v>6397382.5673430301</v>
      </c>
      <c r="N8">
        <v>6288509.1938761296</v>
      </c>
      <c r="O8">
        <v>6267278.1838307399</v>
      </c>
      <c r="P8">
        <v>6293653.2134697996</v>
      </c>
      <c r="Q8">
        <v>6455070.2958640698</v>
      </c>
      <c r="R8">
        <v>6548386.5163762998</v>
      </c>
      <c r="S8">
        <v>6841830.1924171597</v>
      </c>
      <c r="T8">
        <v>6648224.1540753199</v>
      </c>
      <c r="U8">
        <v>6470554.4332117196</v>
      </c>
      <c r="V8">
        <v>6264686.9206495797</v>
      </c>
      <c r="W8">
        <v>6119554.9562317999</v>
      </c>
      <c r="X8">
        <v>6065722.0828051297</v>
      </c>
      <c r="Y8">
        <v>6118538.43363705</v>
      </c>
      <c r="Z8">
        <v>6092866.3108345</v>
      </c>
      <c r="AA8">
        <v>5922947.0474544596</v>
      </c>
      <c r="AB8">
        <v>5918419.9638356902</v>
      </c>
      <c r="AC8">
        <v>5894662.3379011601</v>
      </c>
      <c r="AD8">
        <v>5842618.5425842898</v>
      </c>
      <c r="AE8">
        <v>5799981.8573613102</v>
      </c>
    </row>
    <row r="9" spans="1:32" x14ac:dyDescent="0.3">
      <c r="A9" t="s">
        <v>115</v>
      </c>
      <c r="B9" t="s">
        <v>214</v>
      </c>
      <c r="C9" t="s">
        <v>200</v>
      </c>
      <c r="D9" t="s">
        <v>215</v>
      </c>
      <c r="E9" t="s">
        <v>201</v>
      </c>
      <c r="F9">
        <v>26725616.282846902</v>
      </c>
      <c r="G9">
        <v>27023200.897693999</v>
      </c>
      <c r="H9">
        <v>27595209.8334576</v>
      </c>
      <c r="I9">
        <v>27673728.279472701</v>
      </c>
      <c r="J9">
        <v>27279891.245522</v>
      </c>
      <c r="K9">
        <v>27136518.105654798</v>
      </c>
      <c r="L9">
        <v>26999500.0503182</v>
      </c>
      <c r="M9">
        <v>26669355.685075499</v>
      </c>
      <c r="N9">
        <v>26564207.368333898</v>
      </c>
      <c r="O9">
        <v>26410493.140947402</v>
      </c>
      <c r="P9">
        <v>26970525.076514401</v>
      </c>
      <c r="Q9">
        <v>27416786.1002349</v>
      </c>
      <c r="R9">
        <v>28090102.6446607</v>
      </c>
      <c r="S9">
        <v>29530908.606123999</v>
      </c>
      <c r="T9">
        <v>28634527.299318202</v>
      </c>
      <c r="U9">
        <v>28393224.5114749</v>
      </c>
      <c r="V9">
        <v>28442376.3378313</v>
      </c>
      <c r="W9">
        <v>28165831.5216185</v>
      </c>
      <c r="X9">
        <v>28045086.906855602</v>
      </c>
      <c r="Y9">
        <v>28422661.905274801</v>
      </c>
      <c r="Z9">
        <v>28372864.368569799</v>
      </c>
      <c r="AA9">
        <v>27940348.0983706</v>
      </c>
      <c r="AB9">
        <v>28205951.531323399</v>
      </c>
      <c r="AC9">
        <v>28868984.600682799</v>
      </c>
      <c r="AD9">
        <v>29540457.115812499</v>
      </c>
      <c r="AE9">
        <v>29614587.708338398</v>
      </c>
    </row>
    <row r="10" spans="1:32" x14ac:dyDescent="0.3">
      <c r="A10" t="s">
        <v>115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115</v>
      </c>
      <c r="B11" t="s">
        <v>218</v>
      </c>
      <c r="C11" t="s">
        <v>200</v>
      </c>
      <c r="D11" t="s">
        <v>219</v>
      </c>
      <c r="E11" t="s">
        <v>201</v>
      </c>
      <c r="F11">
        <v>9215968.6204501893</v>
      </c>
      <c r="G11">
        <v>9268958.6426780596</v>
      </c>
      <c r="H11">
        <v>9544427.9165613502</v>
      </c>
      <c r="I11">
        <v>9703620.7289736103</v>
      </c>
      <c r="J11">
        <v>9690932.68410239</v>
      </c>
      <c r="K11">
        <v>10049765.306627201</v>
      </c>
      <c r="L11">
        <v>10289488.9599327</v>
      </c>
      <c r="M11">
        <v>10563295.10292</v>
      </c>
      <c r="N11">
        <v>10857788.8986554</v>
      </c>
      <c r="O11">
        <v>11072046.8455282</v>
      </c>
      <c r="P11">
        <v>11432131.430614799</v>
      </c>
      <c r="Q11">
        <v>11999519.1300865</v>
      </c>
      <c r="R11">
        <v>12391182.084091</v>
      </c>
      <c r="S11">
        <v>12891941.759827601</v>
      </c>
      <c r="T11">
        <v>12754307.249384301</v>
      </c>
      <c r="U11">
        <v>12944338.635398399</v>
      </c>
      <c r="V11">
        <v>13265562.869775601</v>
      </c>
      <c r="W11">
        <v>13932075.4658152</v>
      </c>
      <c r="X11">
        <v>14678072.0389065</v>
      </c>
      <c r="Y11">
        <v>15442683.108392401</v>
      </c>
      <c r="Z11">
        <v>15823100.142886899</v>
      </c>
      <c r="AA11">
        <v>16342313.8454677</v>
      </c>
      <c r="AB11">
        <v>16980048.306493498</v>
      </c>
      <c r="AC11">
        <v>17531951.932883199</v>
      </c>
      <c r="AD11">
        <v>17841857.003460001</v>
      </c>
      <c r="AE11">
        <v>18002172.485958401</v>
      </c>
    </row>
    <row r="12" spans="1:32" x14ac:dyDescent="0.3">
      <c r="A12" t="s">
        <v>115</v>
      </c>
      <c r="B12" t="s">
        <v>220</v>
      </c>
      <c r="C12" t="s">
        <v>200</v>
      </c>
      <c r="D12" t="s">
        <v>221</v>
      </c>
      <c r="E12" t="s">
        <v>201</v>
      </c>
      <c r="F12">
        <v>19280106.6286778</v>
      </c>
      <c r="G12">
        <v>19429032.1361316</v>
      </c>
      <c r="H12">
        <v>19757034.391007699</v>
      </c>
      <c r="I12">
        <v>19703631.799684599</v>
      </c>
      <c r="J12">
        <v>19131613.318902601</v>
      </c>
      <c r="K12">
        <v>19033600.8630975</v>
      </c>
      <c r="L12">
        <v>18851480.787395701</v>
      </c>
      <c r="M12">
        <v>18170215.413532201</v>
      </c>
      <c r="N12">
        <v>18034688.7885774</v>
      </c>
      <c r="O12">
        <v>18068193.2574188</v>
      </c>
      <c r="P12">
        <v>18415052.3334403</v>
      </c>
      <c r="Q12">
        <v>18992531.1805178</v>
      </c>
      <c r="R12">
        <v>19437777.252228901</v>
      </c>
      <c r="S12">
        <v>19915109.894492399</v>
      </c>
      <c r="T12">
        <v>19119735.207497001</v>
      </c>
      <c r="U12">
        <v>18606101.394512702</v>
      </c>
      <c r="V12">
        <v>18380473.855592001</v>
      </c>
      <c r="W12">
        <v>18209548.896295801</v>
      </c>
      <c r="X12">
        <v>18222586.89666</v>
      </c>
      <c r="Y12">
        <v>18503980.564943001</v>
      </c>
      <c r="Z12">
        <v>18667504.4268004</v>
      </c>
      <c r="AA12">
        <v>18462372.611658301</v>
      </c>
      <c r="AB12">
        <v>18633702.391941901</v>
      </c>
      <c r="AC12">
        <v>19026519.538019199</v>
      </c>
      <c r="AD12">
        <v>19237092.405789301</v>
      </c>
      <c r="AE12">
        <v>19177690.1427029</v>
      </c>
    </row>
    <row r="13" spans="1:32" x14ac:dyDescent="0.3">
      <c r="A13" t="s">
        <v>115</v>
      </c>
      <c r="B13" t="s">
        <v>222</v>
      </c>
      <c r="C13" t="s">
        <v>200</v>
      </c>
      <c r="D13" t="s">
        <v>223</v>
      </c>
      <c r="E13" t="s">
        <v>201</v>
      </c>
      <c r="F13">
        <v>38287641.022225298</v>
      </c>
      <c r="G13">
        <v>38003718.355572701</v>
      </c>
      <c r="H13">
        <v>37908967.788560502</v>
      </c>
      <c r="I13">
        <v>36960708.641867101</v>
      </c>
      <c r="J13">
        <v>35593709.315122597</v>
      </c>
      <c r="K13">
        <v>35162841.421857998</v>
      </c>
      <c r="L13">
        <v>34488813.494621404</v>
      </c>
      <c r="M13">
        <v>33183788.270495001</v>
      </c>
      <c r="N13">
        <v>31984502.628672801</v>
      </c>
      <c r="O13">
        <v>31382545.683298301</v>
      </c>
      <c r="P13">
        <v>31529437.092581</v>
      </c>
      <c r="Q13">
        <v>32062779.6292191</v>
      </c>
      <c r="R13">
        <v>33008041.150575701</v>
      </c>
      <c r="S13">
        <v>34443649.438267402</v>
      </c>
      <c r="T13">
        <v>33387542.086038899</v>
      </c>
      <c r="U13">
        <v>32864356.971710499</v>
      </c>
      <c r="V13">
        <v>32815414.421726599</v>
      </c>
      <c r="W13">
        <v>32656716.833667599</v>
      </c>
      <c r="X13">
        <v>32448066.413154501</v>
      </c>
      <c r="Y13">
        <v>32962037.570577301</v>
      </c>
      <c r="Z13">
        <v>33191204.822981399</v>
      </c>
      <c r="AA13">
        <v>32915548.473986</v>
      </c>
      <c r="AB13">
        <v>33742756.143278599</v>
      </c>
      <c r="AC13">
        <v>34286785.372107603</v>
      </c>
      <c r="AD13">
        <v>34896744.406890899</v>
      </c>
      <c r="AE13">
        <v>34728014.111692801</v>
      </c>
    </row>
    <row r="14" spans="1:32" x14ac:dyDescent="0.3">
      <c r="A14" t="s">
        <v>115</v>
      </c>
      <c r="B14" t="s">
        <v>224</v>
      </c>
      <c r="C14" t="s">
        <v>200</v>
      </c>
      <c r="D14" t="s">
        <v>225</v>
      </c>
      <c r="E14" t="s">
        <v>201</v>
      </c>
      <c r="F14">
        <v>33579227.812114798</v>
      </c>
      <c r="G14">
        <v>35169155.714034103</v>
      </c>
      <c r="H14">
        <v>36902788.000746198</v>
      </c>
      <c r="I14">
        <v>38412515.7466534</v>
      </c>
      <c r="J14">
        <v>38873220.1557533</v>
      </c>
      <c r="K14">
        <v>40586094.131663501</v>
      </c>
      <c r="L14">
        <v>41691893.225901604</v>
      </c>
      <c r="M14">
        <v>41098032.888774499</v>
      </c>
      <c r="N14">
        <v>40935432.722344197</v>
      </c>
      <c r="O14">
        <v>41594878.693552501</v>
      </c>
      <c r="P14">
        <v>42535257.222858101</v>
      </c>
      <c r="Q14">
        <v>44026616.2841537</v>
      </c>
      <c r="R14">
        <v>45294464.142233603</v>
      </c>
      <c r="S14">
        <v>47024859.951513499</v>
      </c>
      <c r="T14">
        <v>44734820.530667201</v>
      </c>
      <c r="U14">
        <v>43594887.5861331</v>
      </c>
      <c r="V14">
        <v>43067980.680755697</v>
      </c>
      <c r="W14">
        <v>42543317.460352696</v>
      </c>
      <c r="X14">
        <v>41783015.6253433</v>
      </c>
      <c r="Y14">
        <v>41891967.6642638</v>
      </c>
      <c r="Z14">
        <v>42258570.0904283</v>
      </c>
      <c r="AA14">
        <v>41725361.929497696</v>
      </c>
      <c r="AB14">
        <v>41875929.693498902</v>
      </c>
      <c r="AC14">
        <v>43028186.958668202</v>
      </c>
      <c r="AD14">
        <v>43271829.1438016</v>
      </c>
      <c r="AE14">
        <v>43192388.431981899</v>
      </c>
    </row>
    <row r="15" spans="1:32" x14ac:dyDescent="0.3">
      <c r="A15" t="s">
        <v>115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115</v>
      </c>
      <c r="B16" t="s">
        <v>228</v>
      </c>
      <c r="C16" t="s">
        <v>200</v>
      </c>
      <c r="D16" t="s">
        <v>229</v>
      </c>
      <c r="E16" t="s">
        <v>201</v>
      </c>
      <c r="F16">
        <v>16310989.0596224</v>
      </c>
      <c r="G16">
        <v>17305710.056233998</v>
      </c>
      <c r="H16">
        <v>18506436.654892702</v>
      </c>
      <c r="I16">
        <v>19248740.1014072</v>
      </c>
      <c r="J16">
        <v>19671369.3268857</v>
      </c>
      <c r="K16">
        <v>20525636.802641898</v>
      </c>
      <c r="L16">
        <v>21053966.8874944</v>
      </c>
      <c r="M16">
        <v>20861367.045662701</v>
      </c>
      <c r="N16">
        <v>20780985.331776701</v>
      </c>
      <c r="O16">
        <v>20978633.080917198</v>
      </c>
      <c r="P16">
        <v>21490078.310403399</v>
      </c>
      <c r="Q16">
        <v>22113829.557493601</v>
      </c>
      <c r="R16">
        <v>22688579.222641502</v>
      </c>
      <c r="S16">
        <v>23014817.680447198</v>
      </c>
      <c r="T16">
        <v>21684264.212375801</v>
      </c>
      <c r="U16">
        <v>21113265.918957401</v>
      </c>
      <c r="V16">
        <v>20934158.562772699</v>
      </c>
      <c r="W16">
        <v>20757690.745742001</v>
      </c>
      <c r="X16">
        <v>20716284.484655499</v>
      </c>
      <c r="Y16">
        <v>21075394.381098699</v>
      </c>
      <c r="Z16">
        <v>21290493.9774835</v>
      </c>
      <c r="AA16">
        <v>21412680.5850049</v>
      </c>
      <c r="AB16">
        <v>21966593.630702399</v>
      </c>
      <c r="AC16">
        <v>22537608.9694869</v>
      </c>
      <c r="AD16">
        <v>22796802.705797199</v>
      </c>
      <c r="AE16">
        <v>22393237.057406999</v>
      </c>
    </row>
    <row r="17" spans="1:31" x14ac:dyDescent="0.3">
      <c r="A17" t="s">
        <v>115</v>
      </c>
      <c r="B17" t="s">
        <v>230</v>
      </c>
      <c r="C17" t="s">
        <v>200</v>
      </c>
      <c r="D17" t="s">
        <v>231</v>
      </c>
      <c r="E17" t="s">
        <v>201</v>
      </c>
      <c r="F17">
        <v>16119148.5418757</v>
      </c>
      <c r="G17">
        <v>16599283.622568401</v>
      </c>
      <c r="H17">
        <v>17265498.360718701</v>
      </c>
      <c r="I17">
        <v>17922433.275018699</v>
      </c>
      <c r="J17">
        <v>17984833.723947201</v>
      </c>
      <c r="K17">
        <v>18331046.997014299</v>
      </c>
      <c r="L17">
        <v>18466643.849186402</v>
      </c>
      <c r="M17">
        <v>18221469.606230501</v>
      </c>
      <c r="N17">
        <v>18272757.062876102</v>
      </c>
      <c r="O17">
        <v>18848427.742369</v>
      </c>
      <c r="P17">
        <v>20044401.9388435</v>
      </c>
      <c r="Q17">
        <v>20738723.598700199</v>
      </c>
      <c r="R17">
        <v>22054597.4638169</v>
      </c>
      <c r="S17">
        <v>23491040.850432899</v>
      </c>
      <c r="T17">
        <v>22746039.4818873</v>
      </c>
      <c r="U17">
        <v>22038364.926496901</v>
      </c>
      <c r="V17">
        <v>21879378.261774801</v>
      </c>
      <c r="W17">
        <v>22003912.668016799</v>
      </c>
      <c r="X17">
        <v>21963628.360141199</v>
      </c>
      <c r="Y17">
        <v>22312653.882667601</v>
      </c>
      <c r="Z17">
        <v>22874137.464836702</v>
      </c>
      <c r="AA17">
        <v>22874687.627894901</v>
      </c>
      <c r="AB17">
        <v>22899741.846092802</v>
      </c>
      <c r="AC17">
        <v>23532222.8878631</v>
      </c>
      <c r="AD17">
        <v>23872647.576762099</v>
      </c>
      <c r="AE17">
        <v>23330109.8682057</v>
      </c>
    </row>
    <row r="18" spans="1:31" x14ac:dyDescent="0.3">
      <c r="A18" t="s">
        <v>115</v>
      </c>
      <c r="B18" t="s">
        <v>232</v>
      </c>
      <c r="C18" t="s">
        <v>200</v>
      </c>
      <c r="D18" t="s">
        <v>233</v>
      </c>
      <c r="E18" t="s">
        <v>201</v>
      </c>
      <c r="F18">
        <v>34029760.324823499</v>
      </c>
      <c r="G18">
        <v>34309835.202380903</v>
      </c>
      <c r="H18">
        <v>35478576.129840299</v>
      </c>
      <c r="I18">
        <v>36330797.375946097</v>
      </c>
      <c r="J18">
        <v>36128693.6373557</v>
      </c>
      <c r="K18">
        <v>36095533.0944167</v>
      </c>
      <c r="L18">
        <v>36181143.687661603</v>
      </c>
      <c r="M18">
        <v>36035350.3696509</v>
      </c>
      <c r="N18">
        <v>36706573.050207399</v>
      </c>
      <c r="O18">
        <v>37221647.4148468</v>
      </c>
      <c r="P18">
        <v>39124195.1755329</v>
      </c>
      <c r="Q18">
        <v>40735966.277515396</v>
      </c>
      <c r="R18">
        <v>42543944.687337302</v>
      </c>
      <c r="S18">
        <v>44495582.060598098</v>
      </c>
      <c r="T18">
        <v>42656818.516075604</v>
      </c>
      <c r="U18">
        <v>41494434.841113701</v>
      </c>
      <c r="V18">
        <v>40987914.013643302</v>
      </c>
      <c r="W18">
        <v>40930752.1728708</v>
      </c>
      <c r="X18">
        <v>41468918.6383527</v>
      </c>
      <c r="Y18">
        <v>42882885.545403697</v>
      </c>
      <c r="Z18">
        <v>44607608.077276997</v>
      </c>
      <c r="AA18">
        <v>46039899.793429099</v>
      </c>
      <c r="AB18">
        <v>47875155.226739503</v>
      </c>
      <c r="AC18">
        <v>49765520.834105097</v>
      </c>
      <c r="AD18">
        <v>50893183.025559403</v>
      </c>
      <c r="AE18">
        <v>51447707.8711996</v>
      </c>
    </row>
    <row r="19" spans="1:31" x14ac:dyDescent="0.3">
      <c r="A19" t="s">
        <v>115</v>
      </c>
      <c r="B19" t="s">
        <v>234</v>
      </c>
      <c r="C19" t="s">
        <v>200</v>
      </c>
      <c r="D19" t="s">
        <v>235</v>
      </c>
      <c r="E19" t="s">
        <v>201</v>
      </c>
      <c r="F19">
        <v>4572485.6640679101</v>
      </c>
      <c r="G19">
        <v>4648049.2790121203</v>
      </c>
      <c r="H19">
        <v>4770622.4486011397</v>
      </c>
      <c r="I19">
        <v>4863739.2456783699</v>
      </c>
      <c r="J19">
        <v>4817155.1986943297</v>
      </c>
      <c r="K19">
        <v>4738941.8409363702</v>
      </c>
      <c r="L19">
        <v>4732746.8355498798</v>
      </c>
      <c r="M19">
        <v>4562625.5680382401</v>
      </c>
      <c r="N19">
        <v>4555015.6044375403</v>
      </c>
      <c r="O19">
        <v>4494094.6168571897</v>
      </c>
      <c r="P19">
        <v>4629185.30023464</v>
      </c>
      <c r="Q19">
        <v>4765938.6381660802</v>
      </c>
      <c r="R19">
        <v>4895282.6204897398</v>
      </c>
      <c r="S19">
        <v>4955941.2218176201</v>
      </c>
      <c r="T19">
        <v>4743109.1071179602</v>
      </c>
      <c r="U19">
        <v>4663824.0492226696</v>
      </c>
      <c r="V19">
        <v>4678911.7731524901</v>
      </c>
      <c r="W19">
        <v>4607970.42596268</v>
      </c>
      <c r="X19">
        <v>4642847.5391888497</v>
      </c>
      <c r="Y19">
        <v>4695959.7886470398</v>
      </c>
      <c r="Z19">
        <v>4771592.0226608803</v>
      </c>
      <c r="AA19">
        <v>4724867.4474774702</v>
      </c>
      <c r="AB19">
        <v>4648467.9110042499</v>
      </c>
      <c r="AC19">
        <v>4623248.5247233603</v>
      </c>
      <c r="AD19">
        <v>4642058.9302760903</v>
      </c>
      <c r="AE19">
        <v>4595205.6044143699</v>
      </c>
    </row>
    <row r="20" spans="1:31" x14ac:dyDescent="0.3">
      <c r="A20" t="s">
        <v>115</v>
      </c>
      <c r="B20" t="s">
        <v>236</v>
      </c>
      <c r="C20" t="s">
        <v>200</v>
      </c>
      <c r="D20" t="s">
        <v>237</v>
      </c>
      <c r="E20" t="s">
        <v>201</v>
      </c>
      <c r="F20">
        <v>102690083.248418</v>
      </c>
      <c r="G20">
        <v>107685064.99283101</v>
      </c>
      <c r="H20">
        <v>112794522.333176</v>
      </c>
      <c r="I20">
        <v>114611996.25536799</v>
      </c>
      <c r="J20">
        <v>115769920.70171399</v>
      </c>
      <c r="K20">
        <v>118177840.94901299</v>
      </c>
      <c r="L20">
        <v>118718605.03680401</v>
      </c>
      <c r="M20">
        <v>118128351.018612</v>
      </c>
      <c r="N20">
        <v>118786016.958281</v>
      </c>
      <c r="O20">
        <v>119168492.03643</v>
      </c>
      <c r="P20">
        <v>120691287.176264</v>
      </c>
      <c r="Q20">
        <v>122107840.509158</v>
      </c>
      <c r="R20">
        <v>123631343.30942699</v>
      </c>
      <c r="S20">
        <v>128735881.35028</v>
      </c>
      <c r="T20">
        <v>125496613.06140099</v>
      </c>
      <c r="U20">
        <v>124664404.110375</v>
      </c>
      <c r="V20">
        <v>124953390.25316601</v>
      </c>
      <c r="W20">
        <v>124699935.128876</v>
      </c>
      <c r="X20">
        <v>125569078.85236</v>
      </c>
      <c r="Y20">
        <v>128654315.986711</v>
      </c>
      <c r="Z20">
        <v>129812849.179694</v>
      </c>
      <c r="AA20">
        <v>128803964.701941</v>
      </c>
      <c r="AB20">
        <v>130429021.95107</v>
      </c>
      <c r="AC20">
        <v>132586637.137298</v>
      </c>
      <c r="AD20">
        <v>134167147.893782</v>
      </c>
      <c r="AE20">
        <v>134179656.727382</v>
      </c>
    </row>
    <row r="21" spans="1:31" x14ac:dyDescent="0.3">
      <c r="A21" t="s">
        <v>115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115</v>
      </c>
      <c r="B22" t="s">
        <v>240</v>
      </c>
      <c r="C22" t="s">
        <v>200</v>
      </c>
      <c r="D22" t="s">
        <v>241</v>
      </c>
      <c r="E22" t="s">
        <v>201</v>
      </c>
      <c r="F22">
        <v>58269062.020743497</v>
      </c>
      <c r="G22">
        <v>61214532.143442802</v>
      </c>
      <c r="H22">
        <v>64514734.644079603</v>
      </c>
      <c r="I22">
        <v>66133901.849900097</v>
      </c>
      <c r="J22">
        <v>67463298.103844807</v>
      </c>
      <c r="K22">
        <v>69676461.608006105</v>
      </c>
      <c r="L22">
        <v>70692773.370290205</v>
      </c>
      <c r="M22">
        <v>71392181.476685405</v>
      </c>
      <c r="N22">
        <v>72764324.471388802</v>
      </c>
      <c r="O22">
        <v>74007391.285350993</v>
      </c>
      <c r="P22">
        <v>75444072.205685705</v>
      </c>
      <c r="Q22">
        <v>76826106.453673497</v>
      </c>
      <c r="R22">
        <v>77795091.601247504</v>
      </c>
      <c r="S22">
        <v>81048305.009015501</v>
      </c>
      <c r="T22">
        <v>78898427.886281699</v>
      </c>
      <c r="U22">
        <v>78459907.787170202</v>
      </c>
      <c r="V22">
        <v>79110011.483128995</v>
      </c>
      <c r="W22">
        <v>79258297.067850307</v>
      </c>
      <c r="X22">
        <v>80605845.327936202</v>
      </c>
      <c r="Y22">
        <v>83322006.735998198</v>
      </c>
      <c r="Z22">
        <v>84522621.255840898</v>
      </c>
      <c r="AA22">
        <v>84599783.443622202</v>
      </c>
      <c r="AB22">
        <v>86340456.8880997</v>
      </c>
      <c r="AC22">
        <v>88225030.937677801</v>
      </c>
      <c r="AD22">
        <v>90300475.906355098</v>
      </c>
      <c r="AE22">
        <v>91780112.315588906</v>
      </c>
    </row>
    <row r="23" spans="1:31" x14ac:dyDescent="0.3">
      <c r="A23" t="s">
        <v>115</v>
      </c>
      <c r="B23" t="s">
        <v>242</v>
      </c>
      <c r="C23" t="s">
        <v>200</v>
      </c>
      <c r="D23" t="s">
        <v>243</v>
      </c>
      <c r="E23" t="s">
        <v>201</v>
      </c>
      <c r="F23">
        <v>27022170.166942399</v>
      </c>
      <c r="G23">
        <v>27527781.9620541</v>
      </c>
      <c r="H23">
        <v>27707890.427393399</v>
      </c>
      <c r="I23">
        <v>27059527.940444902</v>
      </c>
      <c r="J23">
        <v>26289844.103992</v>
      </c>
      <c r="K23">
        <v>26159138.124837998</v>
      </c>
      <c r="L23">
        <v>25455482.4214059</v>
      </c>
      <c r="M23">
        <v>24524173.5388906</v>
      </c>
      <c r="N23">
        <v>23357799.9364549</v>
      </c>
      <c r="O23">
        <v>22520147.629910398</v>
      </c>
      <c r="P23">
        <v>22022998.0544677</v>
      </c>
      <c r="Q23">
        <v>21591568.527111098</v>
      </c>
      <c r="R23">
        <v>22023503.969539199</v>
      </c>
      <c r="S23">
        <v>22016595.445840001</v>
      </c>
      <c r="T23">
        <v>20957300.192046899</v>
      </c>
      <c r="U23">
        <v>20630191.817093398</v>
      </c>
      <c r="V23">
        <v>20457826.7436844</v>
      </c>
      <c r="W23">
        <v>20278389.8182142</v>
      </c>
      <c r="X23">
        <v>20833243.805185799</v>
      </c>
      <c r="Y23">
        <v>21533060.154844798</v>
      </c>
      <c r="Z23">
        <v>21922005.3005086</v>
      </c>
      <c r="AA23">
        <v>21801131.728932898</v>
      </c>
      <c r="AB23">
        <v>22541201.895964202</v>
      </c>
      <c r="AC23">
        <v>23001587.1537444</v>
      </c>
      <c r="AD23">
        <v>23462425.903460201</v>
      </c>
      <c r="AE23">
        <v>23936603.029956799</v>
      </c>
    </row>
    <row r="24" spans="1:31" x14ac:dyDescent="0.3">
      <c r="A24" t="s">
        <v>115</v>
      </c>
      <c r="B24" t="s">
        <v>244</v>
      </c>
      <c r="C24" t="s">
        <v>200</v>
      </c>
      <c r="D24" t="s">
        <v>245</v>
      </c>
      <c r="E24" t="s">
        <v>201</v>
      </c>
      <c r="F24">
        <v>66179168.9161961</v>
      </c>
      <c r="G24">
        <v>68095666.953371704</v>
      </c>
      <c r="H24">
        <v>70118560.326183707</v>
      </c>
      <c r="I24">
        <v>69448678.254926607</v>
      </c>
      <c r="J24">
        <v>68434086.443349898</v>
      </c>
      <c r="K24">
        <v>69665714.139656007</v>
      </c>
      <c r="L24">
        <v>68756812.898448706</v>
      </c>
      <c r="M24">
        <v>67493470.688540801</v>
      </c>
      <c r="N24">
        <v>66553370.999025501</v>
      </c>
      <c r="O24">
        <v>67033111.220915303</v>
      </c>
      <c r="P24">
        <v>68295900.0781129</v>
      </c>
      <c r="Q24">
        <v>69868691.838334203</v>
      </c>
      <c r="R24">
        <v>70709565.846029505</v>
      </c>
      <c r="S24">
        <v>72196298.566231102</v>
      </c>
      <c r="T24">
        <v>70177707.671532795</v>
      </c>
      <c r="U24">
        <v>68841476.732838899</v>
      </c>
      <c r="V24">
        <v>69134292.365298703</v>
      </c>
      <c r="W24">
        <v>68944343.665038899</v>
      </c>
      <c r="X24">
        <v>70266805.188653097</v>
      </c>
      <c r="Y24">
        <v>72484051.780909702</v>
      </c>
      <c r="Z24">
        <v>74079313.303731695</v>
      </c>
      <c r="AA24">
        <v>74352755.072891697</v>
      </c>
      <c r="AB24">
        <v>75633552.793009296</v>
      </c>
      <c r="AC24">
        <v>76277109.337436095</v>
      </c>
      <c r="AD24">
        <v>77581416.935265198</v>
      </c>
      <c r="AE24">
        <v>77649959.145617396</v>
      </c>
    </row>
    <row r="25" spans="1:31" x14ac:dyDescent="0.3">
      <c r="A25" t="s">
        <v>115</v>
      </c>
      <c r="B25" t="s">
        <v>246</v>
      </c>
      <c r="C25" t="s">
        <v>200</v>
      </c>
      <c r="D25" t="s">
        <v>247</v>
      </c>
      <c r="E25" t="s">
        <v>201</v>
      </c>
      <c r="F25">
        <v>1818727.5068183299</v>
      </c>
      <c r="G25">
        <v>2187236.3366253302</v>
      </c>
      <c r="H25">
        <v>2497956.5825745398</v>
      </c>
      <c r="I25">
        <v>2423538.1315547898</v>
      </c>
      <c r="J25">
        <v>2525956.8642083099</v>
      </c>
      <c r="K25">
        <v>2763393.6296177399</v>
      </c>
      <c r="L25">
        <v>2867389.8487951201</v>
      </c>
      <c r="M25">
        <v>2796606.4015849698</v>
      </c>
      <c r="N25">
        <v>2813129.0815074299</v>
      </c>
      <c r="O25">
        <v>2930983.27222721</v>
      </c>
      <c r="P25">
        <v>3120622.6092921202</v>
      </c>
      <c r="Q25">
        <v>3234250.3807939701</v>
      </c>
      <c r="R25">
        <v>3200011.9292996801</v>
      </c>
      <c r="S25">
        <v>3441618.6208655201</v>
      </c>
      <c r="T25">
        <v>3362681.7546823202</v>
      </c>
      <c r="U25">
        <v>3057166.6842158898</v>
      </c>
      <c r="V25">
        <v>2798373.8131835698</v>
      </c>
      <c r="W25">
        <v>2572241.7492755698</v>
      </c>
      <c r="X25">
        <v>2446166.0063766702</v>
      </c>
      <c r="Y25">
        <v>2464256.17527718</v>
      </c>
      <c r="Z25">
        <v>2388511.64895393</v>
      </c>
      <c r="AA25">
        <v>2232893.6339072799</v>
      </c>
      <c r="AB25">
        <v>2159720.20557896</v>
      </c>
      <c r="AC25">
        <v>2037735.6843290699</v>
      </c>
      <c r="AD25">
        <v>2179087.7775263698</v>
      </c>
      <c r="AE25">
        <v>2111506.0625171098</v>
      </c>
    </row>
    <row r="26" spans="1:31" x14ac:dyDescent="0.3">
      <c r="A26" t="s">
        <v>115</v>
      </c>
      <c r="B26" t="s">
        <v>248</v>
      </c>
      <c r="C26" t="s">
        <v>200</v>
      </c>
      <c r="D26" t="s">
        <v>249</v>
      </c>
      <c r="E26" t="s">
        <v>201</v>
      </c>
      <c r="F26">
        <v>32805548.573417999</v>
      </c>
      <c r="G26">
        <v>33906409.475438401</v>
      </c>
      <c r="H26">
        <v>35557005.894650899</v>
      </c>
      <c r="I26">
        <v>35405799.633405402</v>
      </c>
      <c r="J26">
        <v>34793514.349884503</v>
      </c>
      <c r="K26">
        <v>34849021.243359096</v>
      </c>
      <c r="L26">
        <v>33940329.314016201</v>
      </c>
      <c r="M26">
        <v>33226500.214797199</v>
      </c>
      <c r="N26">
        <v>32564659.428164899</v>
      </c>
      <c r="O26">
        <v>32250700.6328969</v>
      </c>
      <c r="P26">
        <v>32460503.898918599</v>
      </c>
      <c r="Q26">
        <v>33009996.395741101</v>
      </c>
      <c r="R26">
        <v>33462258.513958301</v>
      </c>
      <c r="S26">
        <v>34385183.510820098</v>
      </c>
      <c r="T26">
        <v>33435886.889310699</v>
      </c>
      <c r="U26">
        <v>32842640.725311302</v>
      </c>
      <c r="V26">
        <v>32990683.566709202</v>
      </c>
      <c r="W26">
        <v>32763970.018467899</v>
      </c>
      <c r="X26">
        <v>33093796.844912998</v>
      </c>
      <c r="Y26">
        <v>33752552.302791797</v>
      </c>
      <c r="Z26">
        <v>34126736.736811399</v>
      </c>
      <c r="AA26">
        <v>33920751.133624397</v>
      </c>
      <c r="AB26">
        <v>34357509.866380602</v>
      </c>
      <c r="AC26">
        <v>34331603.921580799</v>
      </c>
      <c r="AD26">
        <v>34308321.179280303</v>
      </c>
      <c r="AE26">
        <v>34050826.202878401</v>
      </c>
    </row>
    <row r="27" spans="1:31" x14ac:dyDescent="0.3">
      <c r="A27" t="s">
        <v>115</v>
      </c>
      <c r="B27" t="s">
        <v>250</v>
      </c>
      <c r="C27" t="s">
        <v>200</v>
      </c>
      <c r="D27" t="s">
        <v>251</v>
      </c>
      <c r="E27" t="s">
        <v>201</v>
      </c>
      <c r="F27">
        <v>31554892.8359598</v>
      </c>
      <c r="G27">
        <v>32002021.141307998</v>
      </c>
      <c r="H27">
        <v>32063597.848958299</v>
      </c>
      <c r="I27">
        <v>31619340.489966299</v>
      </c>
      <c r="J27">
        <v>31114615.229256999</v>
      </c>
      <c r="K27">
        <v>32053299.266679101</v>
      </c>
      <c r="L27">
        <v>31949093.7356374</v>
      </c>
      <c r="M27">
        <v>31470364.072158601</v>
      </c>
      <c r="N27">
        <v>31175582.489353199</v>
      </c>
      <c r="O27">
        <v>31851427.315791201</v>
      </c>
      <c r="P27">
        <v>32714773.5699022</v>
      </c>
      <c r="Q27">
        <v>33624445.061799198</v>
      </c>
      <c r="R27">
        <v>34047295.402771398</v>
      </c>
      <c r="S27">
        <v>34369496.434545502</v>
      </c>
      <c r="T27">
        <v>33379139.027539801</v>
      </c>
      <c r="U27">
        <v>32941669.323311701</v>
      </c>
      <c r="V27">
        <v>33345234.9854059</v>
      </c>
      <c r="W27">
        <v>33608131.897295401</v>
      </c>
      <c r="X27">
        <v>34726842.3373634</v>
      </c>
      <c r="Y27">
        <v>36267243.302840702</v>
      </c>
      <c r="Z27">
        <v>37564064.917966403</v>
      </c>
      <c r="AA27">
        <v>38199110.305359997</v>
      </c>
      <c r="AB27">
        <v>39116322.721049704</v>
      </c>
      <c r="AC27">
        <v>39907769.731526203</v>
      </c>
      <c r="AD27">
        <v>41094007.978458501</v>
      </c>
      <c r="AE27">
        <v>41487626.880221903</v>
      </c>
    </row>
    <row r="28" spans="1:31" x14ac:dyDescent="0.3">
      <c r="A28" t="s">
        <v>115</v>
      </c>
      <c r="B28" t="s">
        <v>252</v>
      </c>
      <c r="C28" t="s">
        <v>200</v>
      </c>
      <c r="D28" t="s">
        <v>253</v>
      </c>
      <c r="E28" t="s">
        <v>201</v>
      </c>
      <c r="F28">
        <v>118008853.910998</v>
      </c>
      <c r="G28">
        <v>121919930.573862</v>
      </c>
      <c r="H28">
        <v>126984701.984025</v>
      </c>
      <c r="I28">
        <v>126792725.511144</v>
      </c>
      <c r="J28">
        <v>126575895.56287301</v>
      </c>
      <c r="K28">
        <v>128014815.902505</v>
      </c>
      <c r="L28">
        <v>127687746.71364699</v>
      </c>
      <c r="M28">
        <v>126745672.59141</v>
      </c>
      <c r="N28">
        <v>128439941.76504</v>
      </c>
      <c r="O28">
        <v>130275223.154534</v>
      </c>
      <c r="P28">
        <v>132241798.361836</v>
      </c>
      <c r="Q28">
        <v>134266704.24452499</v>
      </c>
      <c r="R28">
        <v>137226255.47437501</v>
      </c>
      <c r="S28">
        <v>143430023.65488401</v>
      </c>
      <c r="T28">
        <v>140625636.21432501</v>
      </c>
      <c r="U28">
        <v>140101578.777796</v>
      </c>
      <c r="V28">
        <v>140683180.00196201</v>
      </c>
      <c r="W28">
        <v>141288180.68871999</v>
      </c>
      <c r="X28">
        <v>143306013.16674599</v>
      </c>
      <c r="Y28">
        <v>148179316.22782999</v>
      </c>
      <c r="Z28">
        <v>150431269.16051999</v>
      </c>
      <c r="AA28">
        <v>150244522.61124101</v>
      </c>
      <c r="AB28">
        <v>153698106.78433701</v>
      </c>
      <c r="AC28">
        <v>158264798.97382799</v>
      </c>
      <c r="AD28">
        <v>162842743.09055099</v>
      </c>
      <c r="AE28">
        <v>165538112.362901</v>
      </c>
    </row>
    <row r="29" spans="1:31" x14ac:dyDescent="0.3">
      <c r="A29" t="s">
        <v>115</v>
      </c>
      <c r="B29" t="s">
        <v>254</v>
      </c>
      <c r="C29" t="s">
        <v>200</v>
      </c>
      <c r="D29" t="s">
        <v>255</v>
      </c>
      <c r="E29" t="s">
        <v>201</v>
      </c>
      <c r="F29">
        <v>71416066.760876596</v>
      </c>
      <c r="G29">
        <v>72959178.282642096</v>
      </c>
      <c r="H29">
        <v>75712048.637830898</v>
      </c>
      <c r="I29">
        <v>74521183.311917797</v>
      </c>
      <c r="J29">
        <v>72958189.876949295</v>
      </c>
      <c r="K29">
        <v>72970334.260980293</v>
      </c>
      <c r="L29">
        <v>71607678.177488297</v>
      </c>
      <c r="M29">
        <v>70287238.842378795</v>
      </c>
      <c r="N29">
        <v>70399248.920635596</v>
      </c>
      <c r="O29">
        <v>70786592.213121399</v>
      </c>
      <c r="P29">
        <v>71594467.720217094</v>
      </c>
      <c r="Q29">
        <v>72257730.707713202</v>
      </c>
      <c r="R29">
        <v>72831032.515457496</v>
      </c>
      <c r="S29">
        <v>75450776.825219899</v>
      </c>
      <c r="T29">
        <v>73116197.716160595</v>
      </c>
      <c r="U29">
        <v>72474444.360300899</v>
      </c>
      <c r="V29">
        <v>72681759.5159816</v>
      </c>
      <c r="W29">
        <v>72640551.787540495</v>
      </c>
      <c r="X29">
        <v>73618786.730237007</v>
      </c>
      <c r="Y29">
        <v>75926183.116085798</v>
      </c>
      <c r="Z29">
        <v>76873035.045158893</v>
      </c>
      <c r="AA29">
        <v>76543942.931344703</v>
      </c>
      <c r="AB29">
        <v>77843714.320812896</v>
      </c>
      <c r="AC29">
        <v>80028244.360115394</v>
      </c>
      <c r="AD29">
        <v>82694600.822531894</v>
      </c>
      <c r="AE29">
        <v>84088802.824955896</v>
      </c>
    </row>
    <row r="30" spans="1:31" x14ac:dyDescent="0.3">
      <c r="A30" t="s">
        <v>115</v>
      </c>
      <c r="B30" t="s">
        <v>256</v>
      </c>
      <c r="C30" t="s">
        <v>200</v>
      </c>
      <c r="D30" t="s">
        <v>257</v>
      </c>
      <c r="E30" t="s">
        <v>201</v>
      </c>
      <c r="F30">
        <v>8449775.4529486895</v>
      </c>
      <c r="G30">
        <v>8566518.9457346592</v>
      </c>
      <c r="H30">
        <v>8504420.5458886009</v>
      </c>
      <c r="I30">
        <v>8469500.6283298209</v>
      </c>
      <c r="J30">
        <v>8368000.6054256698</v>
      </c>
      <c r="K30">
        <v>8349696.7308215499</v>
      </c>
      <c r="L30">
        <v>8473572.3988445494</v>
      </c>
      <c r="M30">
        <v>8801621.4757079296</v>
      </c>
      <c r="N30">
        <v>9312289.4863819201</v>
      </c>
      <c r="O30">
        <v>9707325.8641373292</v>
      </c>
      <c r="P30">
        <v>9671262.9693252407</v>
      </c>
      <c r="Q30">
        <v>9669631.7878047805</v>
      </c>
      <c r="R30">
        <v>9612904.47110424</v>
      </c>
      <c r="S30">
        <v>10003835.8008085</v>
      </c>
      <c r="T30">
        <v>9959392.1932913195</v>
      </c>
      <c r="U30">
        <v>9822658.7842961792</v>
      </c>
      <c r="V30">
        <v>9898938.6117912401</v>
      </c>
      <c r="W30">
        <v>9901044.3331635408</v>
      </c>
      <c r="X30">
        <v>10038710.6511172</v>
      </c>
      <c r="Y30">
        <v>10277924.285309801</v>
      </c>
      <c r="Z30">
        <v>10436884.720327999</v>
      </c>
      <c r="AA30">
        <v>10636535.8871936</v>
      </c>
      <c r="AB30">
        <v>11119835.814624</v>
      </c>
      <c r="AC30">
        <v>11519410.394672601</v>
      </c>
      <c r="AD30">
        <v>11685978.018791599</v>
      </c>
      <c r="AE30">
        <v>11594795.8344246</v>
      </c>
    </row>
    <row r="31" spans="1:31" x14ac:dyDescent="0.3">
      <c r="A31" t="s">
        <v>115</v>
      </c>
      <c r="B31" t="s">
        <v>258</v>
      </c>
      <c r="C31" t="s">
        <v>200</v>
      </c>
      <c r="D31" t="s">
        <v>259</v>
      </c>
      <c r="E31" t="s">
        <v>201</v>
      </c>
      <c r="F31">
        <v>5330731.99951813</v>
      </c>
      <c r="G31">
        <v>5310950.4547220599</v>
      </c>
      <c r="H31">
        <v>5660905.0235883901</v>
      </c>
      <c r="I31">
        <v>5629374.0311710499</v>
      </c>
      <c r="J31">
        <v>5450645.7867636997</v>
      </c>
      <c r="K31">
        <v>5407523.1595631801</v>
      </c>
      <c r="L31">
        <v>5309934.3919844897</v>
      </c>
      <c r="M31">
        <v>5181318.7123021502</v>
      </c>
      <c r="N31">
        <v>5264003.16694941</v>
      </c>
      <c r="O31">
        <v>5372918.62463996</v>
      </c>
      <c r="P31">
        <v>5649586.0985233998</v>
      </c>
      <c r="Q31">
        <v>5894010.1511129104</v>
      </c>
      <c r="R31">
        <v>6435280.4802171597</v>
      </c>
      <c r="S31">
        <v>7504256.8346547699</v>
      </c>
      <c r="T31">
        <v>7887108.4714486301</v>
      </c>
      <c r="U31">
        <v>8060061.6382181495</v>
      </c>
      <c r="V31">
        <v>7837662.8583793202</v>
      </c>
      <c r="W31">
        <v>7986863.7957253195</v>
      </c>
      <c r="X31">
        <v>8327492.2506428501</v>
      </c>
      <c r="Y31">
        <v>8621944.1626758706</v>
      </c>
      <c r="Z31">
        <v>8757675.8356690295</v>
      </c>
      <c r="AA31">
        <v>8821624.2011011094</v>
      </c>
      <c r="AB31">
        <v>9249894.0635292996</v>
      </c>
      <c r="AC31">
        <v>9550678.3177822493</v>
      </c>
      <c r="AD31">
        <v>9805160.9323460609</v>
      </c>
      <c r="AE31">
        <v>10505000.364017799</v>
      </c>
    </row>
    <row r="32" spans="1:31" x14ac:dyDescent="0.3">
      <c r="A32" t="s">
        <v>115</v>
      </c>
      <c r="B32" t="s">
        <v>260</v>
      </c>
      <c r="C32" t="s">
        <v>200</v>
      </c>
      <c r="D32" t="s">
        <v>261</v>
      </c>
      <c r="E32" t="s">
        <v>201</v>
      </c>
      <c r="F32">
        <v>30470811.051348899</v>
      </c>
      <c r="G32">
        <v>32245709.822344199</v>
      </c>
      <c r="H32">
        <v>33619581.788711503</v>
      </c>
      <c r="I32">
        <v>34371701.933914497</v>
      </c>
      <c r="J32">
        <v>35553829.062840298</v>
      </c>
      <c r="K32">
        <v>36770526.029253997</v>
      </c>
      <c r="L32">
        <v>37438931.990490302</v>
      </c>
      <c r="M32">
        <v>37552309.002096899</v>
      </c>
      <c r="N32">
        <v>38507680.052942902</v>
      </c>
      <c r="O32">
        <v>39464173.188311398</v>
      </c>
      <c r="P32">
        <v>40317410.293432698</v>
      </c>
      <c r="Q32">
        <v>41137775.686299101</v>
      </c>
      <c r="R32">
        <v>42028407.488548897</v>
      </c>
      <c r="S32">
        <v>44243932.268592797</v>
      </c>
      <c r="T32">
        <v>43789317.338465601</v>
      </c>
      <c r="U32">
        <v>44105975.901625797</v>
      </c>
      <c r="V32">
        <v>44853259.5167972</v>
      </c>
      <c r="W32">
        <v>45457717.825988501</v>
      </c>
      <c r="X32">
        <v>46148346.362909198</v>
      </c>
      <c r="Y32">
        <v>48177873.334557801</v>
      </c>
      <c r="Z32">
        <v>49155645.952217698</v>
      </c>
      <c r="AA32">
        <v>49165067.079372101</v>
      </c>
      <c r="AB32">
        <v>50457796.417106599</v>
      </c>
      <c r="AC32">
        <v>52244315.490881801</v>
      </c>
      <c r="AD32">
        <v>53842669.720952697</v>
      </c>
      <c r="AE32">
        <v>54685389.4729039</v>
      </c>
    </row>
    <row r="33" spans="1:31" x14ac:dyDescent="0.3">
      <c r="A33" t="s">
        <v>115</v>
      </c>
      <c r="B33" t="s">
        <v>262</v>
      </c>
      <c r="C33" t="s">
        <v>200</v>
      </c>
      <c r="D33" t="s">
        <v>263</v>
      </c>
      <c r="E33" t="s">
        <v>201</v>
      </c>
      <c r="F33">
        <v>2341468.6463052002</v>
      </c>
      <c r="G33">
        <v>2837573.0684194802</v>
      </c>
      <c r="H33">
        <v>3487745.9880057499</v>
      </c>
      <c r="I33">
        <v>3800965.6058103601</v>
      </c>
      <c r="J33">
        <v>4245230.2308940897</v>
      </c>
      <c r="K33">
        <v>4516735.7218856802</v>
      </c>
      <c r="L33">
        <v>4857629.75483952</v>
      </c>
      <c r="M33">
        <v>4923184.5589246899</v>
      </c>
      <c r="N33">
        <v>4956720.1381301098</v>
      </c>
      <c r="O33">
        <v>4944213.2643242804</v>
      </c>
      <c r="P33">
        <v>5009071.2803374398</v>
      </c>
      <c r="Q33">
        <v>5307555.91159447</v>
      </c>
      <c r="R33">
        <v>6318630.51904725</v>
      </c>
      <c r="S33">
        <v>6227221.9256077698</v>
      </c>
      <c r="T33">
        <v>5873620.49495936</v>
      </c>
      <c r="U33">
        <v>5638438.0933551798</v>
      </c>
      <c r="V33">
        <v>5411559.4990122896</v>
      </c>
      <c r="W33">
        <v>5302002.9463016205</v>
      </c>
      <c r="X33">
        <v>5172677.1718399897</v>
      </c>
      <c r="Y33">
        <v>5175391.3292007102</v>
      </c>
      <c r="Z33">
        <v>5208027.6071459996</v>
      </c>
      <c r="AA33">
        <v>5077352.5122294603</v>
      </c>
      <c r="AB33">
        <v>5026866.1682641804</v>
      </c>
      <c r="AC33">
        <v>4922150.4103761902</v>
      </c>
      <c r="AD33">
        <v>4814333.5959284101</v>
      </c>
      <c r="AE33">
        <v>4664123.8665986797</v>
      </c>
    </row>
    <row r="34" spans="1:31" x14ac:dyDescent="0.3">
      <c r="A34" t="s">
        <v>115</v>
      </c>
      <c r="B34" t="s">
        <v>264</v>
      </c>
      <c r="C34" t="s">
        <v>200</v>
      </c>
      <c r="D34" t="s">
        <v>265</v>
      </c>
      <c r="E34" t="s">
        <v>201</v>
      </c>
      <c r="F34">
        <v>17564145.703498099</v>
      </c>
      <c r="G34">
        <v>18154889.614349201</v>
      </c>
      <c r="H34">
        <v>18622523.382459</v>
      </c>
      <c r="I34">
        <v>18299871.112992801</v>
      </c>
      <c r="J34">
        <v>18116301.141458299</v>
      </c>
      <c r="K34">
        <v>18271231.405916698</v>
      </c>
      <c r="L34">
        <v>18227808.4887807</v>
      </c>
      <c r="M34">
        <v>17897585.260958701</v>
      </c>
      <c r="N34">
        <v>17343124.152544402</v>
      </c>
      <c r="O34">
        <v>17064801.249839801</v>
      </c>
      <c r="P34">
        <v>16768614.963363601</v>
      </c>
      <c r="Q34">
        <v>17685619.378455698</v>
      </c>
      <c r="R34">
        <v>18574680.0051414</v>
      </c>
      <c r="S34">
        <v>18989559.554023799</v>
      </c>
      <c r="T34">
        <v>18087449.999974899</v>
      </c>
      <c r="U34">
        <v>17410934.038904902</v>
      </c>
      <c r="V34">
        <v>17177053.6633517</v>
      </c>
      <c r="W34">
        <v>16929832.651651502</v>
      </c>
      <c r="X34">
        <v>16485314.1892235</v>
      </c>
      <c r="Y34">
        <v>16571017.071306201</v>
      </c>
      <c r="Z34">
        <v>16469263.8204941</v>
      </c>
      <c r="AA34">
        <v>15899616.0656507</v>
      </c>
      <c r="AB34">
        <v>15744866.1224443</v>
      </c>
      <c r="AC34">
        <v>15600815.3043238</v>
      </c>
      <c r="AD34">
        <v>15356206.474140501</v>
      </c>
      <c r="AE34">
        <v>14787061.713974001</v>
      </c>
    </row>
    <row r="35" spans="1:31" x14ac:dyDescent="0.3">
      <c r="A35" t="s">
        <v>115</v>
      </c>
      <c r="B35" t="s">
        <v>266</v>
      </c>
      <c r="C35" t="s">
        <v>200</v>
      </c>
      <c r="D35" t="s">
        <v>267</v>
      </c>
      <c r="E35" t="s">
        <v>201</v>
      </c>
      <c r="F35">
        <v>40116924.417096302</v>
      </c>
      <c r="G35">
        <v>44675215.157351397</v>
      </c>
      <c r="H35">
        <v>48859519.523322001</v>
      </c>
      <c r="I35">
        <v>52237520.399896502</v>
      </c>
      <c r="J35">
        <v>55120447.0224571</v>
      </c>
      <c r="K35">
        <v>59384552.600313097</v>
      </c>
      <c r="L35">
        <v>62156396.6195473</v>
      </c>
      <c r="M35">
        <v>63234805.104755402</v>
      </c>
      <c r="N35">
        <v>65152291.563271299</v>
      </c>
      <c r="O35">
        <v>66498186.513605602</v>
      </c>
      <c r="P35">
        <v>67885529.996513098</v>
      </c>
      <c r="Q35">
        <v>69288928.638046205</v>
      </c>
      <c r="R35">
        <v>69814740.575440496</v>
      </c>
      <c r="S35">
        <v>71344363.416456997</v>
      </c>
      <c r="T35">
        <v>69944129.724567696</v>
      </c>
      <c r="U35">
        <v>69387824.183673605</v>
      </c>
      <c r="V35">
        <v>69516477.358985499</v>
      </c>
      <c r="W35">
        <v>69392813.702875704</v>
      </c>
      <c r="X35">
        <v>70453873.806628898</v>
      </c>
      <c r="Y35">
        <v>72598370.648092702</v>
      </c>
      <c r="Z35">
        <v>73759766.081167996</v>
      </c>
      <c r="AA35">
        <v>73639391.381728604</v>
      </c>
      <c r="AB35">
        <v>74581545.370644599</v>
      </c>
      <c r="AC35">
        <v>75584807.864326701</v>
      </c>
      <c r="AD35">
        <v>76564943.507491395</v>
      </c>
      <c r="AE35">
        <v>77006293.9023408</v>
      </c>
    </row>
    <row r="36" spans="1:31" x14ac:dyDescent="0.3">
      <c r="A36" t="s">
        <v>115</v>
      </c>
      <c r="B36" t="s">
        <v>268</v>
      </c>
      <c r="C36" t="s">
        <v>200</v>
      </c>
      <c r="D36" t="s">
        <v>269</v>
      </c>
      <c r="E36" t="s">
        <v>201</v>
      </c>
      <c r="F36">
        <v>5585453.2667421196</v>
      </c>
      <c r="G36">
        <v>6825322.2859058799</v>
      </c>
      <c r="H36">
        <v>7489175.43227561</v>
      </c>
      <c r="I36">
        <v>7790486.8953746604</v>
      </c>
      <c r="J36">
        <v>8172557.0102326302</v>
      </c>
      <c r="K36">
        <v>8394996.8408767898</v>
      </c>
      <c r="L36">
        <v>8618708.2416456901</v>
      </c>
      <c r="M36">
        <v>8771671.2048804592</v>
      </c>
      <c r="N36">
        <v>9262819.8642643001</v>
      </c>
      <c r="O36">
        <v>9433191.1381952502</v>
      </c>
      <c r="P36">
        <v>9791055.8906408194</v>
      </c>
      <c r="Q36">
        <v>10168393.41983</v>
      </c>
      <c r="R36">
        <v>10292211.7175138</v>
      </c>
      <c r="S36">
        <v>10354748.573062699</v>
      </c>
      <c r="T36">
        <v>10268648.8176318</v>
      </c>
      <c r="U36">
        <v>10307020.986623701</v>
      </c>
      <c r="V36">
        <v>10416461.2325645</v>
      </c>
      <c r="W36">
        <v>10424985.2048738</v>
      </c>
      <c r="X36">
        <v>10551205.295984101</v>
      </c>
      <c r="Y36">
        <v>10842627.621507799</v>
      </c>
      <c r="Z36">
        <v>10889370.389707699</v>
      </c>
      <c r="AA36">
        <v>10829557.0431943</v>
      </c>
      <c r="AB36">
        <v>10876264.2111328</v>
      </c>
      <c r="AC36">
        <v>10901846.353468601</v>
      </c>
      <c r="AD36">
        <v>11184539.4854076</v>
      </c>
      <c r="AE36">
        <v>11133724.435877699</v>
      </c>
    </row>
    <row r="37" spans="1:31" x14ac:dyDescent="0.3">
      <c r="A37" t="s">
        <v>115</v>
      </c>
      <c r="B37" t="s">
        <v>270</v>
      </c>
      <c r="C37" t="s">
        <v>200</v>
      </c>
      <c r="D37" t="s">
        <v>271</v>
      </c>
      <c r="E37" t="s">
        <v>201</v>
      </c>
      <c r="F37">
        <v>28448440.965512101</v>
      </c>
      <c r="G37">
        <v>31652489.1795002</v>
      </c>
      <c r="H37">
        <v>34856660.877488598</v>
      </c>
      <c r="I37">
        <v>37451750.693795703</v>
      </c>
      <c r="J37">
        <v>39642804.792503297</v>
      </c>
      <c r="K37">
        <v>43206749.275334701</v>
      </c>
      <c r="L37">
        <v>45292659.658385798</v>
      </c>
      <c r="M37">
        <v>45599183.418626398</v>
      </c>
      <c r="N37">
        <v>46470657.316113897</v>
      </c>
      <c r="O37">
        <v>46695527.491185203</v>
      </c>
      <c r="P37">
        <v>47106368.389531001</v>
      </c>
      <c r="Q37">
        <v>47687976.684082799</v>
      </c>
      <c r="R37">
        <v>48152827.515527502</v>
      </c>
      <c r="S37">
        <v>49460822.595587298</v>
      </c>
      <c r="T37">
        <v>48765484.985089302</v>
      </c>
      <c r="U37">
        <v>48203482.402814597</v>
      </c>
      <c r="V37">
        <v>48378814.931039497</v>
      </c>
      <c r="W37">
        <v>48405630.913385697</v>
      </c>
      <c r="X37">
        <v>49301401.803183801</v>
      </c>
      <c r="Y37">
        <v>50842521.286642902</v>
      </c>
      <c r="Z37">
        <v>51499462.1527128</v>
      </c>
      <c r="AA37">
        <v>51367331.860407703</v>
      </c>
      <c r="AB37">
        <v>52144962.545118801</v>
      </c>
      <c r="AC37">
        <v>52554511.112205498</v>
      </c>
      <c r="AD37">
        <v>53110328.685060203</v>
      </c>
      <c r="AE37">
        <v>53665937.144500002</v>
      </c>
    </row>
    <row r="38" spans="1:31" x14ac:dyDescent="0.3">
      <c r="A38" t="s">
        <v>115</v>
      </c>
      <c r="B38" t="s">
        <v>272</v>
      </c>
      <c r="C38" t="s">
        <v>200</v>
      </c>
      <c r="D38" t="s">
        <v>273</v>
      </c>
      <c r="E38" t="s">
        <v>201</v>
      </c>
      <c r="F38">
        <v>6083030.1848420799</v>
      </c>
      <c r="G38">
        <v>6197403.6919453004</v>
      </c>
      <c r="H38">
        <v>6513683.2135578003</v>
      </c>
      <c r="I38">
        <v>6995282.8107262198</v>
      </c>
      <c r="J38">
        <v>7305085.2197211599</v>
      </c>
      <c r="K38">
        <v>7782806.4841016298</v>
      </c>
      <c r="L38">
        <v>8245028.7195159001</v>
      </c>
      <c r="M38">
        <v>8863950.48124847</v>
      </c>
      <c r="N38">
        <v>9418814.3828931302</v>
      </c>
      <c r="O38">
        <v>10369467.884225201</v>
      </c>
      <c r="P38">
        <v>10988105.7163413</v>
      </c>
      <c r="Q38">
        <v>11432558.534133401</v>
      </c>
      <c r="R38">
        <v>11369701.3423992</v>
      </c>
      <c r="S38">
        <v>11528792.247807</v>
      </c>
      <c r="T38">
        <v>10909995.9218466</v>
      </c>
      <c r="U38">
        <v>10877320.7942353</v>
      </c>
      <c r="V38">
        <v>10721201.1953815</v>
      </c>
      <c r="W38">
        <v>10562197.5846161</v>
      </c>
      <c r="X38">
        <v>10601266.7074611</v>
      </c>
      <c r="Y38">
        <v>10913221.7399421</v>
      </c>
      <c r="Z38">
        <v>11370933.538747599</v>
      </c>
      <c r="AA38">
        <v>11442502.4781265</v>
      </c>
      <c r="AB38">
        <v>11560318.614393</v>
      </c>
      <c r="AC38">
        <v>12128450.398652701</v>
      </c>
      <c r="AD38">
        <v>12270075.337023599</v>
      </c>
      <c r="AE38">
        <v>12206632.3219632</v>
      </c>
    </row>
    <row r="39" spans="1:31" x14ac:dyDescent="0.3">
      <c r="A39" t="s">
        <v>115</v>
      </c>
      <c r="B39" t="s">
        <v>274</v>
      </c>
      <c r="C39" t="s">
        <v>200</v>
      </c>
      <c r="D39" t="s">
        <v>275</v>
      </c>
      <c r="E39" t="s">
        <v>201</v>
      </c>
      <c r="F39">
        <v>7771970.1399924802</v>
      </c>
      <c r="G39">
        <v>8178622.34940835</v>
      </c>
      <c r="H39">
        <v>8546958.7963570207</v>
      </c>
      <c r="I39">
        <v>8983996.6722049303</v>
      </c>
      <c r="J39">
        <v>9081624.5493014306</v>
      </c>
      <c r="K39">
        <v>9152946.5017067995</v>
      </c>
      <c r="L39">
        <v>9420485.0639212392</v>
      </c>
      <c r="M39">
        <v>9536088.7932136003</v>
      </c>
      <c r="N39">
        <v>9699673.9469891395</v>
      </c>
      <c r="O39">
        <v>10040226.2230333</v>
      </c>
      <c r="P39">
        <v>9945562.2204928994</v>
      </c>
      <c r="Q39">
        <v>9943641.3939950597</v>
      </c>
      <c r="R39">
        <v>9915037.1912665293</v>
      </c>
      <c r="S39">
        <v>9935830.2423431706</v>
      </c>
      <c r="T39">
        <v>10061573.3841509</v>
      </c>
      <c r="U39">
        <v>10041562.624548201</v>
      </c>
      <c r="V39">
        <v>9760768.1487894207</v>
      </c>
      <c r="W39">
        <v>9561925.7946230806</v>
      </c>
      <c r="X39">
        <v>9652404.6813076902</v>
      </c>
      <c r="Y39">
        <v>10112038.5202432</v>
      </c>
      <c r="Z39">
        <v>10403389.2493547</v>
      </c>
      <c r="AA39">
        <v>10483178.0857968</v>
      </c>
      <c r="AB39">
        <v>10643495.400061199</v>
      </c>
      <c r="AC39">
        <v>10781590.6467865</v>
      </c>
      <c r="AD39">
        <v>10891514.1100398</v>
      </c>
      <c r="AE39">
        <v>10982645.5702207</v>
      </c>
    </row>
    <row r="40" spans="1:31" x14ac:dyDescent="0.3">
      <c r="A40" t="s">
        <v>115</v>
      </c>
      <c r="B40" t="s">
        <v>276</v>
      </c>
      <c r="C40" t="s">
        <v>200</v>
      </c>
      <c r="D40" t="s">
        <v>277</v>
      </c>
      <c r="E40" t="s">
        <v>201</v>
      </c>
      <c r="F40">
        <v>439302885.81251597</v>
      </c>
      <c r="G40">
        <v>453721106.29292703</v>
      </c>
      <c r="H40">
        <v>469160326.44221401</v>
      </c>
      <c r="I40">
        <v>464142335.96600199</v>
      </c>
      <c r="J40">
        <v>460971609.54810399</v>
      </c>
      <c r="K40">
        <v>463766801.969908</v>
      </c>
      <c r="L40">
        <v>460523797.57903898</v>
      </c>
      <c r="M40">
        <v>455433153.11501402</v>
      </c>
      <c r="N40">
        <v>454473890.66262001</v>
      </c>
      <c r="O40">
        <v>455921248.45039499</v>
      </c>
      <c r="P40">
        <v>459603454.556638</v>
      </c>
      <c r="Q40">
        <v>466886406.50170201</v>
      </c>
      <c r="R40">
        <v>473654861.85575002</v>
      </c>
      <c r="S40">
        <v>483063441.28599799</v>
      </c>
      <c r="T40">
        <v>466009336.052293</v>
      </c>
      <c r="U40">
        <v>455660684.56916201</v>
      </c>
      <c r="V40">
        <v>451434131.52943599</v>
      </c>
      <c r="W40">
        <v>443936281.85649198</v>
      </c>
      <c r="X40">
        <v>449140586.94549298</v>
      </c>
      <c r="Y40">
        <v>461867886.61864102</v>
      </c>
      <c r="Z40">
        <v>464458666.58046198</v>
      </c>
      <c r="AA40">
        <v>460586798.98730898</v>
      </c>
      <c r="AB40">
        <v>466938754.47837901</v>
      </c>
      <c r="AC40">
        <v>473161325.51452601</v>
      </c>
      <c r="AD40">
        <v>479503165.82868898</v>
      </c>
      <c r="AE40">
        <v>482770641.545389</v>
      </c>
    </row>
    <row r="41" spans="1:31" x14ac:dyDescent="0.3">
      <c r="A41" t="s">
        <v>115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115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115</v>
      </c>
      <c r="B43" t="s">
        <v>282</v>
      </c>
      <c r="C43" t="s">
        <v>200</v>
      </c>
      <c r="D43" t="s">
        <v>283</v>
      </c>
      <c r="E43" t="s">
        <v>201</v>
      </c>
      <c r="F43">
        <v>24037814.3434617</v>
      </c>
      <c r="G43">
        <v>24612798.231744599</v>
      </c>
      <c r="H43">
        <v>26532290.957003899</v>
      </c>
      <c r="I43">
        <v>26899563.420999799</v>
      </c>
      <c r="J43">
        <v>26326270.319907699</v>
      </c>
      <c r="K43">
        <v>25947009.587967001</v>
      </c>
      <c r="L43">
        <v>25921953.34809</v>
      </c>
      <c r="M43">
        <v>26947674.791974999</v>
      </c>
      <c r="N43">
        <v>28018809.081041999</v>
      </c>
      <c r="O43">
        <v>29264606.750309899</v>
      </c>
      <c r="P43">
        <v>30811507.457862001</v>
      </c>
      <c r="Q43">
        <v>34304963.800016098</v>
      </c>
      <c r="R43">
        <v>35725373.723769598</v>
      </c>
      <c r="S43">
        <v>35973994.793482699</v>
      </c>
      <c r="T43">
        <v>34743959.305728398</v>
      </c>
      <c r="U43">
        <v>34408586.1047097</v>
      </c>
      <c r="V43">
        <v>34456215.758515202</v>
      </c>
      <c r="W43">
        <v>34688738.450257197</v>
      </c>
      <c r="X43">
        <v>35650033.609175302</v>
      </c>
      <c r="Y43">
        <v>36567769.082815699</v>
      </c>
      <c r="Z43">
        <v>37933489.427649602</v>
      </c>
      <c r="AA43">
        <v>38874995.7472516</v>
      </c>
      <c r="AB43">
        <v>40751956.7061304</v>
      </c>
      <c r="AC43">
        <v>42559991.841758303</v>
      </c>
      <c r="AD43">
        <v>44426906.092008203</v>
      </c>
      <c r="AE43">
        <v>44913982.131285399</v>
      </c>
    </row>
    <row r="44" spans="1:31" x14ac:dyDescent="0.3">
      <c r="A44" t="s">
        <v>115</v>
      </c>
      <c r="B44" t="s">
        <v>284</v>
      </c>
      <c r="C44" t="s">
        <v>200</v>
      </c>
      <c r="D44" t="s">
        <v>285</v>
      </c>
      <c r="E44" t="s">
        <v>201</v>
      </c>
      <c r="F44">
        <v>770658400.32879698</v>
      </c>
      <c r="G44">
        <v>795183990.78254902</v>
      </c>
      <c r="H44">
        <v>825329994.67345595</v>
      </c>
      <c r="I44">
        <v>833038922.87325597</v>
      </c>
      <c r="J44">
        <v>831780576.70656204</v>
      </c>
      <c r="K44">
        <v>844849332.09430802</v>
      </c>
      <c r="L44">
        <v>847207630.37024403</v>
      </c>
      <c r="M44">
        <v>839833432.04915202</v>
      </c>
      <c r="N44">
        <v>841968193.33277905</v>
      </c>
      <c r="O44">
        <v>849168452.14828396</v>
      </c>
      <c r="P44">
        <v>864716024.99758005</v>
      </c>
      <c r="Q44">
        <v>883860286.99891806</v>
      </c>
      <c r="R44">
        <v>900793223.07080495</v>
      </c>
      <c r="S44">
        <v>929841919.09615505</v>
      </c>
      <c r="T44">
        <v>901147673.75658906</v>
      </c>
      <c r="U44">
        <v>888120516.50504696</v>
      </c>
      <c r="V44">
        <v>886555222.65679502</v>
      </c>
      <c r="W44">
        <v>883504985.82417798</v>
      </c>
      <c r="X44">
        <v>891157322.52536404</v>
      </c>
      <c r="Y44">
        <v>913183169.07466602</v>
      </c>
      <c r="Z44">
        <v>926064705.04127502</v>
      </c>
      <c r="AA44">
        <v>924206737.24135101</v>
      </c>
      <c r="AB44">
        <v>940870106.27287996</v>
      </c>
      <c r="AC44">
        <v>960298021.593696</v>
      </c>
      <c r="AD44">
        <v>976777596.84006596</v>
      </c>
      <c r="AE44">
        <v>979594935.70251203</v>
      </c>
    </row>
    <row r="45" spans="1:31" x14ac:dyDescent="0.3">
      <c r="A45" t="s">
        <v>115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115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115</v>
      </c>
      <c r="B47" t="s">
        <v>290</v>
      </c>
      <c r="C47" t="s">
        <v>200</v>
      </c>
      <c r="D47" t="s">
        <v>291</v>
      </c>
      <c r="E47" t="s">
        <v>201</v>
      </c>
      <c r="F47">
        <v>299160614.32069302</v>
      </c>
      <c r="G47">
        <v>313161872.39509797</v>
      </c>
      <c r="H47">
        <v>327571628.95940602</v>
      </c>
      <c r="I47">
        <v>331437871.86464399</v>
      </c>
      <c r="J47">
        <v>335987674.555516</v>
      </c>
      <c r="K47">
        <v>345081008.15328699</v>
      </c>
      <c r="L47">
        <v>348617831.92836601</v>
      </c>
      <c r="M47">
        <v>350234560.81926799</v>
      </c>
      <c r="N47">
        <v>355550669.175834</v>
      </c>
      <c r="O47">
        <v>361301749.35193902</v>
      </c>
      <c r="P47">
        <v>368840334.58864701</v>
      </c>
      <c r="Q47">
        <v>376546219.62167197</v>
      </c>
      <c r="R47">
        <v>383283013.998864</v>
      </c>
      <c r="S47">
        <v>400017473.88116401</v>
      </c>
      <c r="T47">
        <v>391069363.20824099</v>
      </c>
      <c r="U47">
        <v>391026638.72227901</v>
      </c>
      <c r="V47">
        <v>394011357.28616202</v>
      </c>
      <c r="W47">
        <v>394348530.43349499</v>
      </c>
      <c r="X47">
        <v>400141623.74231702</v>
      </c>
      <c r="Y47">
        <v>414241797.81461602</v>
      </c>
      <c r="Z47">
        <v>420039257.83187199</v>
      </c>
      <c r="AA47">
        <v>419178516.70731997</v>
      </c>
      <c r="AB47">
        <v>427836537.03819102</v>
      </c>
      <c r="AC47">
        <v>437196431.71568602</v>
      </c>
      <c r="AD47">
        <v>447064632.78584403</v>
      </c>
      <c r="AE47">
        <v>452989027.03869402</v>
      </c>
    </row>
    <row r="48" spans="1:31" x14ac:dyDescent="0.3">
      <c r="A48" t="s">
        <v>115</v>
      </c>
      <c r="B48" t="s">
        <v>292</v>
      </c>
      <c r="C48" t="s">
        <v>200</v>
      </c>
      <c r="D48" t="s">
        <v>293</v>
      </c>
      <c r="E48" t="s">
        <v>201</v>
      </c>
      <c r="F48">
        <v>357073263.49213701</v>
      </c>
      <c r="G48">
        <v>373961961.31788301</v>
      </c>
      <c r="H48">
        <v>390950912.14037901</v>
      </c>
      <c r="I48">
        <v>396056635.45250899</v>
      </c>
      <c r="J48">
        <v>401830149.22724599</v>
      </c>
      <c r="K48">
        <v>412159374.99419302</v>
      </c>
      <c r="L48">
        <v>415983299.50212997</v>
      </c>
      <c r="M48">
        <v>418031288.688986</v>
      </c>
      <c r="N48">
        <v>423587741.10070002</v>
      </c>
      <c r="O48">
        <v>430273060.95053202</v>
      </c>
      <c r="P48">
        <v>439332567.18300998</v>
      </c>
      <c r="Q48">
        <v>448168965.36182499</v>
      </c>
      <c r="R48">
        <v>455405047.65087599</v>
      </c>
      <c r="S48">
        <v>473103752.387595</v>
      </c>
      <c r="T48">
        <v>462388818.303056</v>
      </c>
      <c r="U48">
        <v>462846933.32313198</v>
      </c>
      <c r="V48">
        <v>467769848.13814598</v>
      </c>
      <c r="W48">
        <v>468961786.88733202</v>
      </c>
      <c r="X48">
        <v>477105782.29433602</v>
      </c>
      <c r="Y48">
        <v>493964763.379439</v>
      </c>
      <c r="Z48">
        <v>500728464.104213</v>
      </c>
      <c r="AA48">
        <v>499502311.21963</v>
      </c>
      <c r="AB48">
        <v>509350936.64444101</v>
      </c>
      <c r="AC48">
        <v>519231517.45711601</v>
      </c>
      <c r="AD48">
        <v>529849624.90519202</v>
      </c>
      <c r="AE48">
        <v>535525104.39902103</v>
      </c>
    </row>
    <row r="49" spans="1:31" x14ac:dyDescent="0.3">
      <c r="A49" t="s">
        <v>115</v>
      </c>
      <c r="B49" t="s">
        <v>294</v>
      </c>
      <c r="C49" t="s">
        <v>200</v>
      </c>
      <c r="D49" t="s">
        <v>295</v>
      </c>
      <c r="E49" t="s">
        <v>201</v>
      </c>
      <c r="F49">
        <v>35645337.909616701</v>
      </c>
      <c r="G49">
        <v>36308295.763929904</v>
      </c>
      <c r="H49">
        <v>36955067.686835602</v>
      </c>
      <c r="I49">
        <v>36811343.114640601</v>
      </c>
      <c r="J49">
        <v>36594971.818901099</v>
      </c>
      <c r="K49">
        <v>36573380.013586201</v>
      </c>
      <c r="L49">
        <v>36278180.960367702</v>
      </c>
      <c r="M49">
        <v>35959020.360575102</v>
      </c>
      <c r="N49">
        <v>35897309.023984902</v>
      </c>
      <c r="O49">
        <v>35983097.2254299</v>
      </c>
      <c r="P49">
        <v>36432734.214531302</v>
      </c>
      <c r="Q49">
        <v>36877991.290504001</v>
      </c>
      <c r="R49">
        <v>37062296.067130402</v>
      </c>
      <c r="S49">
        <v>37694717.376621902</v>
      </c>
      <c r="T49">
        <v>36903010.993771203</v>
      </c>
      <c r="U49">
        <v>37103731.835460097</v>
      </c>
      <c r="V49">
        <v>37609959.143587098</v>
      </c>
      <c r="W49">
        <v>37528186.626998998</v>
      </c>
      <c r="X49">
        <v>38277256.919243596</v>
      </c>
      <c r="Y49">
        <v>39250962.9159026</v>
      </c>
      <c r="Z49">
        <v>39395561.019880302</v>
      </c>
      <c r="AA49">
        <v>38857990.124846399</v>
      </c>
      <c r="AB49">
        <v>38924651.7687748</v>
      </c>
      <c r="AC49">
        <v>39052783.1833262</v>
      </c>
      <c r="AD49">
        <v>39266186.322221003</v>
      </c>
      <c r="AE49">
        <v>39207087.812363103</v>
      </c>
    </row>
    <row r="50" spans="1:31" x14ac:dyDescent="0.3">
      <c r="A50" t="s">
        <v>115</v>
      </c>
      <c r="B50" t="s">
        <v>296</v>
      </c>
      <c r="C50" t="s">
        <v>200</v>
      </c>
      <c r="D50" t="s">
        <v>297</v>
      </c>
      <c r="E50" t="s">
        <v>201</v>
      </c>
      <c r="F50">
        <v>22267311.261827499</v>
      </c>
      <c r="G50">
        <v>24491793.158855099</v>
      </c>
      <c r="H50">
        <v>26424215.494137</v>
      </c>
      <c r="I50">
        <v>27807420.473223999</v>
      </c>
      <c r="J50">
        <v>29247502.852828901</v>
      </c>
      <c r="K50">
        <v>30504986.827320699</v>
      </c>
      <c r="L50">
        <v>31087286.613396499</v>
      </c>
      <c r="M50">
        <v>31837707.509143598</v>
      </c>
      <c r="N50">
        <v>32139762.9008804</v>
      </c>
      <c r="O50">
        <v>32988214.373163</v>
      </c>
      <c r="P50">
        <v>34059498.379831702</v>
      </c>
      <c r="Q50">
        <v>34744754.449649803</v>
      </c>
      <c r="R50">
        <v>35059737.584881701</v>
      </c>
      <c r="S50">
        <v>35391561.129809901</v>
      </c>
      <c r="T50">
        <v>34416444.101043999</v>
      </c>
      <c r="U50">
        <v>34716562.7653924</v>
      </c>
      <c r="V50">
        <v>36148531.708396703</v>
      </c>
      <c r="W50">
        <v>37085069.826837599</v>
      </c>
      <c r="X50">
        <v>38686901.632774897</v>
      </c>
      <c r="Y50">
        <v>40472002.64892</v>
      </c>
      <c r="Z50">
        <v>41293645.252460502</v>
      </c>
      <c r="AA50">
        <v>41465804.387463897</v>
      </c>
      <c r="AB50">
        <v>42589747.837475903</v>
      </c>
      <c r="AC50">
        <v>42982302.5581038</v>
      </c>
      <c r="AD50">
        <v>43518805.797127299</v>
      </c>
      <c r="AE50">
        <v>43328989.547964498</v>
      </c>
    </row>
    <row r="51" spans="1:31" x14ac:dyDescent="0.3">
      <c r="A51" t="s">
        <v>115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115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115</v>
      </c>
      <c r="B53" t="s">
        <v>302</v>
      </c>
      <c r="C53" t="s">
        <v>200</v>
      </c>
      <c r="D53" t="s">
        <v>303</v>
      </c>
      <c r="E53" t="s">
        <v>201</v>
      </c>
      <c r="F53">
        <v>21154239.790746301</v>
      </c>
      <c r="G53">
        <v>21900867.791097399</v>
      </c>
      <c r="H53">
        <v>22995303.039559402</v>
      </c>
      <c r="I53">
        <v>23029758.896926701</v>
      </c>
      <c r="J53">
        <v>22902612.804761499</v>
      </c>
      <c r="K53">
        <v>23447802.886036798</v>
      </c>
      <c r="L53">
        <v>24233551.888615001</v>
      </c>
      <c r="M53">
        <v>24308122.603654899</v>
      </c>
      <c r="N53">
        <v>24868953.691875398</v>
      </c>
      <c r="O53">
        <v>25745746.985716101</v>
      </c>
      <c r="P53">
        <v>26550599.0337261</v>
      </c>
      <c r="Q53">
        <v>27246625.934312198</v>
      </c>
      <c r="R53">
        <v>27060160.666592501</v>
      </c>
      <c r="S53">
        <v>27583209.3360782</v>
      </c>
      <c r="T53">
        <v>26359231.640223801</v>
      </c>
      <c r="U53">
        <v>25348589.0187461</v>
      </c>
      <c r="V53">
        <v>24732509.976570401</v>
      </c>
      <c r="W53">
        <v>23986527.404189099</v>
      </c>
      <c r="X53">
        <v>23694970.362098701</v>
      </c>
      <c r="Y53">
        <v>23591749.9965568</v>
      </c>
      <c r="Z53">
        <v>23400475.682864901</v>
      </c>
      <c r="AA53">
        <v>22575962.7420788</v>
      </c>
      <c r="AB53">
        <v>22093610.9498282</v>
      </c>
      <c r="AC53">
        <v>22028445.831220798</v>
      </c>
      <c r="AD53">
        <v>21892910.279368699</v>
      </c>
      <c r="AE53">
        <v>20762604.622012202</v>
      </c>
    </row>
    <row r="54" spans="1:31" x14ac:dyDescent="0.3">
      <c r="A54" t="s">
        <v>115</v>
      </c>
      <c r="B54" t="s">
        <v>304</v>
      </c>
      <c r="C54" t="s">
        <v>200</v>
      </c>
      <c r="D54" t="s">
        <v>305</v>
      </c>
      <c r="E54" t="s">
        <v>201</v>
      </c>
      <c r="F54">
        <v>30067105.871278599</v>
      </c>
      <c r="G54">
        <v>31348972.235606201</v>
      </c>
      <c r="H54">
        <v>33013731.956216902</v>
      </c>
      <c r="I54">
        <v>33131295.548510902</v>
      </c>
      <c r="J54">
        <v>33448408.27366</v>
      </c>
      <c r="K54">
        <v>34558818.993704103</v>
      </c>
      <c r="L54">
        <v>35506103.470622003</v>
      </c>
      <c r="M54">
        <v>35264116.123079203</v>
      </c>
      <c r="N54">
        <v>35995473.955545202</v>
      </c>
      <c r="O54">
        <v>37507060.910309903</v>
      </c>
      <c r="P54">
        <v>38809526.5983674</v>
      </c>
      <c r="Q54">
        <v>39707492.676577099</v>
      </c>
      <c r="R54">
        <v>39673715.946222998</v>
      </c>
      <c r="S54">
        <v>40760854.7041611</v>
      </c>
      <c r="T54">
        <v>39062719.065614797</v>
      </c>
      <c r="U54">
        <v>37775140.816252798</v>
      </c>
      <c r="V54">
        <v>37011781.014843002</v>
      </c>
      <c r="W54">
        <v>35839696.144979902</v>
      </c>
      <c r="X54">
        <v>35631127.148394898</v>
      </c>
      <c r="Y54">
        <v>35640747.600394502</v>
      </c>
      <c r="Z54">
        <v>35397000.323528998</v>
      </c>
      <c r="AA54">
        <v>34299661.978695102</v>
      </c>
      <c r="AB54">
        <v>33855101.657423504</v>
      </c>
      <c r="AC54">
        <v>33860077.232437998</v>
      </c>
      <c r="AD54">
        <v>33702912.3488805</v>
      </c>
      <c r="AE54">
        <v>32622372.7952158</v>
      </c>
    </row>
    <row r="55" spans="1:31" x14ac:dyDescent="0.3">
      <c r="A55" t="s">
        <v>115</v>
      </c>
      <c r="B55" t="s">
        <v>306</v>
      </c>
      <c r="C55" t="s">
        <v>200</v>
      </c>
      <c r="D55" t="s">
        <v>307</v>
      </c>
      <c r="E55" t="s">
        <v>201</v>
      </c>
      <c r="F55">
        <v>8912866.0805322304</v>
      </c>
      <c r="G55">
        <v>9448104.4445087202</v>
      </c>
      <c r="H55">
        <v>10018428.9166575</v>
      </c>
      <c r="I55">
        <v>10101536.651584201</v>
      </c>
      <c r="J55">
        <v>10545795.468898499</v>
      </c>
      <c r="K55">
        <v>11111016.107667301</v>
      </c>
      <c r="L55">
        <v>11272551.582007</v>
      </c>
      <c r="M55">
        <v>10955993.519424301</v>
      </c>
      <c r="N55">
        <v>11126520.2636698</v>
      </c>
      <c r="O55">
        <v>11761313.924593801</v>
      </c>
      <c r="P55">
        <v>12258927.564641301</v>
      </c>
      <c r="Q55">
        <v>12460866.7422649</v>
      </c>
      <c r="R55">
        <v>12613555.279630501</v>
      </c>
      <c r="S55">
        <v>13177645.3680829</v>
      </c>
      <c r="T55">
        <v>12703487.425390899</v>
      </c>
      <c r="U55">
        <v>12426551.797506699</v>
      </c>
      <c r="V55">
        <v>12279271.038272601</v>
      </c>
      <c r="W55">
        <v>11853168.7407909</v>
      </c>
      <c r="X55">
        <v>11936156.7862962</v>
      </c>
      <c r="Y55">
        <v>12048997.6038376</v>
      </c>
      <c r="Z55">
        <v>11996524.640664101</v>
      </c>
      <c r="AA55">
        <v>11723699.236616399</v>
      </c>
      <c r="AB55">
        <v>11761490.7075953</v>
      </c>
      <c r="AC55">
        <v>11831631.401217099</v>
      </c>
      <c r="AD55">
        <v>11810002.069511799</v>
      </c>
      <c r="AE55">
        <v>11859768.1732035</v>
      </c>
    </row>
    <row r="56" spans="1:31" x14ac:dyDescent="0.3">
      <c r="A56" t="s">
        <v>115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115</v>
      </c>
      <c r="B57" t="s">
        <v>310</v>
      </c>
      <c r="C57" t="s">
        <v>200</v>
      </c>
      <c r="D57" t="s">
        <v>311</v>
      </c>
      <c r="E57" t="s">
        <v>201</v>
      </c>
      <c r="F57">
        <v>1567034549.63345</v>
      </c>
      <c r="G57">
        <v>1622867058.3933599</v>
      </c>
      <c r="H57">
        <v>1685441233.2560501</v>
      </c>
      <c r="I57">
        <v>1693237894.29177</v>
      </c>
      <c r="J57">
        <v>1694582335.48191</v>
      </c>
      <c r="K57">
        <v>1720775509.0584099</v>
      </c>
      <c r="L57">
        <v>1723714727.4514101</v>
      </c>
      <c r="M57">
        <v>1713297873.8531499</v>
      </c>
      <c r="N57">
        <v>1720029825.0961001</v>
      </c>
      <c r="O57">
        <v>1735362761.5492101</v>
      </c>
      <c r="P57">
        <v>1763652046.7372301</v>
      </c>
      <c r="Q57">
        <v>1798915658.8624499</v>
      </c>
      <c r="R57">
        <v>1829853132.57743</v>
      </c>
      <c r="S57">
        <v>1886009112.7697501</v>
      </c>
      <c r="T57">
        <v>1829545828.1119399</v>
      </c>
      <c r="U57">
        <v>1806628134.3973401</v>
      </c>
      <c r="V57">
        <v>1805759202.3243799</v>
      </c>
      <c r="W57">
        <v>1796403054.5680001</v>
      </c>
      <c r="X57">
        <v>1817403691.7651899</v>
      </c>
      <c r="Y57">
        <v>1869015819.0727501</v>
      </c>
      <c r="Z57">
        <v>1891251835.72595</v>
      </c>
      <c r="AA57">
        <v>1884295847.4482901</v>
      </c>
      <c r="AB57">
        <v>1917159797.3957</v>
      </c>
      <c r="AC57">
        <v>1952690864.56534</v>
      </c>
      <c r="AD57">
        <v>1986130387.5739501</v>
      </c>
      <c r="AE57">
        <v>1997890681.64692</v>
      </c>
    </row>
    <row r="58" spans="1:31" x14ac:dyDescent="0.3">
      <c r="A58" t="s">
        <v>115</v>
      </c>
      <c r="B58" t="s">
        <v>312</v>
      </c>
      <c r="C58" t="s">
        <v>200</v>
      </c>
      <c r="D58" t="s">
        <v>313</v>
      </c>
      <c r="E58" t="s">
        <v>201</v>
      </c>
      <c r="F58">
        <v>1567034549.63345</v>
      </c>
      <c r="G58">
        <v>1622867058.3933599</v>
      </c>
      <c r="H58">
        <v>1685441233.2560501</v>
      </c>
      <c r="I58">
        <v>1693237894.29177</v>
      </c>
      <c r="J58">
        <v>1694582335.48191</v>
      </c>
      <c r="K58">
        <v>1720775509.0584099</v>
      </c>
      <c r="L58">
        <v>1723714727.4514101</v>
      </c>
      <c r="M58">
        <v>1713297873.8531499</v>
      </c>
      <c r="N58">
        <v>1720029825.0961001</v>
      </c>
      <c r="O58">
        <v>1735362761.5492101</v>
      </c>
      <c r="P58">
        <v>1763652046.7372301</v>
      </c>
      <c r="Q58">
        <v>1798915658.8624499</v>
      </c>
      <c r="R58">
        <v>1829853132.57743</v>
      </c>
      <c r="S58">
        <v>1886009112.7697501</v>
      </c>
      <c r="T58">
        <v>1829545828.1119399</v>
      </c>
      <c r="U58">
        <v>1806628134.3973401</v>
      </c>
      <c r="V58">
        <v>1805759202.3243799</v>
      </c>
      <c r="W58">
        <v>1796403054.5680001</v>
      </c>
      <c r="X58">
        <v>1817403691.7651899</v>
      </c>
      <c r="Y58">
        <v>1869015819.0727501</v>
      </c>
      <c r="Z58">
        <v>1891251835.72595</v>
      </c>
      <c r="AA58">
        <v>1884295847.4482901</v>
      </c>
      <c r="AB58">
        <v>1917159797.3957</v>
      </c>
      <c r="AC58">
        <v>1952690864.56534</v>
      </c>
      <c r="AD58">
        <v>1986130387.5739501</v>
      </c>
      <c r="AE58">
        <v>1997890681.64692</v>
      </c>
    </row>
    <row r="59" spans="1:31" x14ac:dyDescent="0.3">
      <c r="A59" t="s">
        <v>115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118</v>
      </c>
      <c r="B2" t="s">
        <v>197</v>
      </c>
      <c r="C2" t="s">
        <v>200</v>
      </c>
      <c r="D2" t="s">
        <v>198</v>
      </c>
      <c r="E2" t="s">
        <v>201</v>
      </c>
      <c r="F2">
        <v>171220.68964233101</v>
      </c>
      <c r="G2">
        <v>222798.474372303</v>
      </c>
      <c r="H2">
        <v>252184.13331627799</v>
      </c>
      <c r="I2">
        <v>284610.22318703</v>
      </c>
      <c r="J2">
        <v>283234.05557958898</v>
      </c>
      <c r="K2">
        <v>252788.08074802801</v>
      </c>
      <c r="L2">
        <v>216594.93217901699</v>
      </c>
      <c r="M2">
        <v>173517.54092115001</v>
      </c>
      <c r="N2">
        <v>134495.73796166101</v>
      </c>
      <c r="O2">
        <v>98966.578567816003</v>
      </c>
      <c r="P2">
        <v>71082.178150318505</v>
      </c>
      <c r="Q2">
        <v>53498.555634269498</v>
      </c>
      <c r="R2">
        <v>46289.128024527701</v>
      </c>
      <c r="S2">
        <v>39504.036225270502</v>
      </c>
      <c r="T2">
        <v>32960.647591282097</v>
      </c>
      <c r="U2">
        <v>29445.5493101104</v>
      </c>
      <c r="V2">
        <v>29405.985052301301</v>
      </c>
      <c r="W2">
        <v>27704.795230293701</v>
      </c>
      <c r="X2">
        <v>28142.7466896894</v>
      </c>
      <c r="Y2">
        <v>28994.465630213301</v>
      </c>
      <c r="Z2">
        <v>31430.120732826599</v>
      </c>
      <c r="AA2">
        <v>27605.231304419201</v>
      </c>
      <c r="AB2">
        <v>29690.801565674901</v>
      </c>
      <c r="AC2">
        <v>27300.8495993465</v>
      </c>
      <c r="AD2">
        <v>25569.63448719</v>
      </c>
      <c r="AE2">
        <v>26186.808364005999</v>
      </c>
    </row>
    <row r="3" spans="1:32" x14ac:dyDescent="0.3">
      <c r="A3" t="s">
        <v>118</v>
      </c>
      <c r="B3" t="s">
        <v>202</v>
      </c>
      <c r="C3" t="s">
        <v>200</v>
      </c>
      <c r="D3" t="s">
        <v>203</v>
      </c>
      <c r="E3" t="s">
        <v>201</v>
      </c>
      <c r="F3">
        <v>8639.2609919738898</v>
      </c>
      <c r="G3">
        <v>9778.8761276193709</v>
      </c>
      <c r="H3">
        <v>10492.988872612899</v>
      </c>
      <c r="I3">
        <v>11127.351448974499</v>
      </c>
      <c r="J3">
        <v>10103.487758274599</v>
      </c>
      <c r="K3">
        <v>10317.3067607455</v>
      </c>
      <c r="L3">
        <v>9264.9702998505109</v>
      </c>
      <c r="M3">
        <v>9348.7544064911508</v>
      </c>
      <c r="N3">
        <v>7432.62883743169</v>
      </c>
      <c r="O3">
        <v>5550.1198941499197</v>
      </c>
      <c r="P3">
        <v>4416.2880483846302</v>
      </c>
      <c r="Q3">
        <v>3862.3133127242099</v>
      </c>
      <c r="R3">
        <v>4861.7299227072099</v>
      </c>
      <c r="S3">
        <v>5294.6588197617502</v>
      </c>
      <c r="T3">
        <v>5123.0205108683404</v>
      </c>
      <c r="U3">
        <v>4448.8755401055496</v>
      </c>
      <c r="V3">
        <v>3681.8906329035199</v>
      </c>
      <c r="W3">
        <v>2940.8046620980099</v>
      </c>
      <c r="X3">
        <v>2833.78280623501</v>
      </c>
      <c r="Y3">
        <v>3320.9274418688901</v>
      </c>
      <c r="Z3">
        <v>3439.41123648554</v>
      </c>
      <c r="AA3">
        <v>3001.9478318246202</v>
      </c>
      <c r="AB3">
        <v>3114.81190738739</v>
      </c>
      <c r="AC3">
        <v>2692.5956091389598</v>
      </c>
      <c r="AD3">
        <v>2390.5602021690202</v>
      </c>
      <c r="AE3">
        <v>2202.3023238389901</v>
      </c>
    </row>
    <row r="4" spans="1:32" x14ac:dyDescent="0.3">
      <c r="A4" t="s">
        <v>118</v>
      </c>
      <c r="B4" t="s">
        <v>204</v>
      </c>
      <c r="C4" t="s">
        <v>200</v>
      </c>
      <c r="D4" t="s">
        <v>205</v>
      </c>
      <c r="E4" t="s">
        <v>201</v>
      </c>
      <c r="F4">
        <v>4628674.2076167101</v>
      </c>
      <c r="G4">
        <v>5632498.9768601302</v>
      </c>
      <c r="H4">
        <v>5902083.5393691398</v>
      </c>
      <c r="I4">
        <v>6082356.3125269897</v>
      </c>
      <c r="J4">
        <v>5863986.2801635899</v>
      </c>
      <c r="K4">
        <v>6001310.4146161396</v>
      </c>
      <c r="L4">
        <v>5853465.0293574398</v>
      </c>
      <c r="M4">
        <v>4906915.2472090302</v>
      </c>
      <c r="N4">
        <v>4118228.5470499001</v>
      </c>
      <c r="O4">
        <v>3349446.2552008699</v>
      </c>
      <c r="P4">
        <v>3016534.8330679601</v>
      </c>
      <c r="Q4">
        <v>2563176.1292958301</v>
      </c>
      <c r="R4">
        <v>2822461.94896797</v>
      </c>
      <c r="S4">
        <v>2960694.3530687299</v>
      </c>
      <c r="T4">
        <v>2522360.9273027699</v>
      </c>
      <c r="U4">
        <v>2175119.28497884</v>
      </c>
      <c r="V4">
        <v>2023024.53644942</v>
      </c>
      <c r="W4">
        <v>1889725.9972747499</v>
      </c>
      <c r="X4">
        <v>1717226.5657965201</v>
      </c>
      <c r="Y4">
        <v>1777220.0860542301</v>
      </c>
      <c r="Z4">
        <v>1841537.90018324</v>
      </c>
      <c r="AA4">
        <v>1795362.5354070701</v>
      </c>
      <c r="AB4">
        <v>1735147.3186883901</v>
      </c>
      <c r="AC4">
        <v>1759880.7176245099</v>
      </c>
      <c r="AD4">
        <v>1801481.49254913</v>
      </c>
      <c r="AE4">
        <v>1857094.6183778299</v>
      </c>
    </row>
    <row r="5" spans="1:32" x14ac:dyDescent="0.3">
      <c r="A5" t="s">
        <v>118</v>
      </c>
      <c r="B5" t="s">
        <v>206</v>
      </c>
      <c r="C5" t="s">
        <v>200</v>
      </c>
      <c r="D5" t="s">
        <v>207</v>
      </c>
      <c r="E5" t="s">
        <v>201</v>
      </c>
      <c r="F5">
        <v>431701.902866146</v>
      </c>
      <c r="G5">
        <v>468707.83702379302</v>
      </c>
      <c r="H5">
        <v>473277.36082969903</v>
      </c>
      <c r="I5">
        <v>472584.32543884701</v>
      </c>
      <c r="J5">
        <v>460496.580018826</v>
      </c>
      <c r="K5">
        <v>462656.61282435799</v>
      </c>
      <c r="L5">
        <v>447191.47407524899</v>
      </c>
      <c r="M5">
        <v>425730.68553868303</v>
      </c>
      <c r="N5">
        <v>375540.12875819497</v>
      </c>
      <c r="O5">
        <v>331524.16295882798</v>
      </c>
      <c r="P5">
        <v>324813.42883956002</v>
      </c>
      <c r="Q5">
        <v>292541.39480737102</v>
      </c>
      <c r="R5">
        <v>317885.95928893302</v>
      </c>
      <c r="S5">
        <v>313315.60504584102</v>
      </c>
      <c r="T5">
        <v>283437.39517461299</v>
      </c>
      <c r="U5">
        <v>256350.62102044199</v>
      </c>
      <c r="V5">
        <v>250933.97027581299</v>
      </c>
      <c r="W5">
        <v>231666.40265724499</v>
      </c>
      <c r="X5">
        <v>206121.45574141401</v>
      </c>
      <c r="Y5">
        <v>212572.90038004</v>
      </c>
      <c r="Z5">
        <v>214441.016234599</v>
      </c>
      <c r="AA5">
        <v>212975.68382013001</v>
      </c>
      <c r="AB5">
        <v>219769.117034455</v>
      </c>
      <c r="AC5">
        <v>225362.94676490099</v>
      </c>
      <c r="AD5">
        <v>227400.62860579</v>
      </c>
      <c r="AE5">
        <v>224661.29621964201</v>
      </c>
    </row>
    <row r="6" spans="1:32" x14ac:dyDescent="0.3">
      <c r="A6" t="s">
        <v>118</v>
      </c>
      <c r="B6" t="s">
        <v>208</v>
      </c>
      <c r="C6" t="s">
        <v>200</v>
      </c>
      <c r="D6" t="s">
        <v>209</v>
      </c>
      <c r="E6" t="s">
        <v>201</v>
      </c>
      <c r="F6">
        <v>89736.829529455295</v>
      </c>
      <c r="G6">
        <v>89379.907573478107</v>
      </c>
      <c r="H6">
        <v>86236.724539196599</v>
      </c>
      <c r="I6">
        <v>82144.370727837595</v>
      </c>
      <c r="J6">
        <v>73734.685109613405</v>
      </c>
      <c r="K6">
        <v>74084.8526714904</v>
      </c>
      <c r="L6">
        <v>71771.533755973694</v>
      </c>
      <c r="M6">
        <v>63739.575458553903</v>
      </c>
      <c r="N6">
        <v>49705.801204857198</v>
      </c>
      <c r="O6">
        <v>38624.118831692998</v>
      </c>
      <c r="P6">
        <v>35764.977723441698</v>
      </c>
      <c r="Q6">
        <v>29567.271814538501</v>
      </c>
      <c r="R6">
        <v>34978.592980900001</v>
      </c>
      <c r="S6">
        <v>42302.559138856901</v>
      </c>
      <c r="T6">
        <v>36106.424554451398</v>
      </c>
      <c r="U6">
        <v>35474.441566329297</v>
      </c>
      <c r="V6">
        <v>35091.227634972303</v>
      </c>
      <c r="W6">
        <v>28267.079245414501</v>
      </c>
      <c r="X6">
        <v>24306.317741442901</v>
      </c>
      <c r="Y6">
        <v>23116.572430072199</v>
      </c>
      <c r="Z6">
        <v>22380.126996019801</v>
      </c>
      <c r="AA6">
        <v>19865.990079586099</v>
      </c>
      <c r="AB6">
        <v>17606.976887027002</v>
      </c>
      <c r="AC6">
        <v>16069.723523262701</v>
      </c>
      <c r="AD6">
        <v>17821.411798193501</v>
      </c>
      <c r="AE6">
        <v>17562.9540023359</v>
      </c>
    </row>
    <row r="7" spans="1:32" x14ac:dyDescent="0.3">
      <c r="A7" t="s">
        <v>118</v>
      </c>
      <c r="B7" t="s">
        <v>210</v>
      </c>
      <c r="C7" t="s">
        <v>200</v>
      </c>
      <c r="D7" t="s">
        <v>211</v>
      </c>
      <c r="E7" t="s">
        <v>201</v>
      </c>
      <c r="F7">
        <v>291589.62281927001</v>
      </c>
      <c r="G7">
        <v>327650.95814343903</v>
      </c>
      <c r="H7">
        <v>334354.70035540999</v>
      </c>
      <c r="I7">
        <v>329131.272786249</v>
      </c>
      <c r="J7">
        <v>305147.03959538398</v>
      </c>
      <c r="K7">
        <v>302147.97604468698</v>
      </c>
      <c r="L7">
        <v>292924.92017303599</v>
      </c>
      <c r="M7">
        <v>255574.128544709</v>
      </c>
      <c r="N7">
        <v>220124.949335001</v>
      </c>
      <c r="O7">
        <v>172585.51789012001</v>
      </c>
      <c r="P7">
        <v>157826.87761209899</v>
      </c>
      <c r="Q7">
        <v>137057.36617257999</v>
      </c>
      <c r="R7">
        <v>152558.69756688</v>
      </c>
      <c r="S7">
        <v>148923.17209320201</v>
      </c>
      <c r="T7">
        <v>129872.388745182</v>
      </c>
      <c r="U7">
        <v>118401.20561926901</v>
      </c>
      <c r="V7">
        <v>102997.829482004</v>
      </c>
      <c r="W7">
        <v>88024.3931697425</v>
      </c>
      <c r="X7">
        <v>79147.249181256499</v>
      </c>
      <c r="Y7">
        <v>77970.117243054498</v>
      </c>
      <c r="Z7">
        <v>78581.1268156265</v>
      </c>
      <c r="AA7">
        <v>71582.528253946701</v>
      </c>
      <c r="AB7">
        <v>63146.177328845501</v>
      </c>
      <c r="AC7">
        <v>60075.3727357998</v>
      </c>
      <c r="AD7">
        <v>58610.508878617002</v>
      </c>
      <c r="AE7">
        <v>63218.1394403706</v>
      </c>
    </row>
    <row r="8" spans="1:32" x14ac:dyDescent="0.3">
      <c r="A8" t="s">
        <v>118</v>
      </c>
      <c r="B8" t="s">
        <v>212</v>
      </c>
      <c r="C8" t="s">
        <v>200</v>
      </c>
      <c r="D8" t="s">
        <v>213</v>
      </c>
      <c r="E8" t="s">
        <v>201</v>
      </c>
      <c r="F8">
        <v>72971.420549152594</v>
      </c>
      <c r="G8">
        <v>91652.489651477401</v>
      </c>
      <c r="H8">
        <v>78259.829768455296</v>
      </c>
      <c r="I8">
        <v>70845.417032334793</v>
      </c>
      <c r="J8">
        <v>66827.444987518305</v>
      </c>
      <c r="K8">
        <v>58594.2244068453</v>
      </c>
      <c r="L8">
        <v>48066.456735764303</v>
      </c>
      <c r="M8">
        <v>43141.1016596517</v>
      </c>
      <c r="N8">
        <v>37994.895180569001</v>
      </c>
      <c r="O8">
        <v>32437.1397394954</v>
      </c>
      <c r="P8">
        <v>27297.7312358577</v>
      </c>
      <c r="Q8">
        <v>25129.539458369101</v>
      </c>
      <c r="R8">
        <v>26715.918849064899</v>
      </c>
      <c r="S8">
        <v>31340.0159076815</v>
      </c>
      <c r="T8">
        <v>28406.366712878102</v>
      </c>
      <c r="U8">
        <v>23130.125335765599</v>
      </c>
      <c r="V8">
        <v>17750.242501626501</v>
      </c>
      <c r="W8">
        <v>15695.932031627501</v>
      </c>
      <c r="X8">
        <v>15016.7032545521</v>
      </c>
      <c r="Y8">
        <v>16404.756585941101</v>
      </c>
      <c r="Z8">
        <v>19006.804432763802</v>
      </c>
      <c r="AA8">
        <v>18257.7060617196</v>
      </c>
      <c r="AB8">
        <v>18188.615314132599</v>
      </c>
      <c r="AC8">
        <v>17539.9424842382</v>
      </c>
      <c r="AD8">
        <v>16554.522049048901</v>
      </c>
      <c r="AE8">
        <v>18633.545697915299</v>
      </c>
    </row>
    <row r="9" spans="1:32" x14ac:dyDescent="0.3">
      <c r="A9" t="s">
        <v>118</v>
      </c>
      <c r="B9" t="s">
        <v>214</v>
      </c>
      <c r="C9" t="s">
        <v>200</v>
      </c>
      <c r="D9" t="s">
        <v>215</v>
      </c>
      <c r="E9" t="s">
        <v>201</v>
      </c>
      <c r="F9">
        <v>327675.93620427098</v>
      </c>
      <c r="G9">
        <v>441757.24410900701</v>
      </c>
      <c r="H9">
        <v>481501.40512442199</v>
      </c>
      <c r="I9">
        <v>509605.86707509297</v>
      </c>
      <c r="J9">
        <v>483208.61332951399</v>
      </c>
      <c r="K9">
        <v>465350.78094621398</v>
      </c>
      <c r="L9">
        <v>442814.581115473</v>
      </c>
      <c r="M9">
        <v>382079.53092106502</v>
      </c>
      <c r="N9">
        <v>325988.90632742603</v>
      </c>
      <c r="O9">
        <v>255408.694307706</v>
      </c>
      <c r="P9">
        <v>227279.25313973601</v>
      </c>
      <c r="Q9">
        <v>186164.46289766399</v>
      </c>
      <c r="R9">
        <v>204090.293080884</v>
      </c>
      <c r="S9">
        <v>227208.576650462</v>
      </c>
      <c r="T9">
        <v>191720.53512936601</v>
      </c>
      <c r="U9">
        <v>167624.79285125999</v>
      </c>
      <c r="V9">
        <v>157884.88755482799</v>
      </c>
      <c r="W9">
        <v>139127.87513639001</v>
      </c>
      <c r="X9">
        <v>120319.65608072501</v>
      </c>
      <c r="Y9">
        <v>119673.462285002</v>
      </c>
      <c r="Z9">
        <v>118115.76628411601</v>
      </c>
      <c r="AA9">
        <v>108156.1808031</v>
      </c>
      <c r="AB9">
        <v>101026.310548992</v>
      </c>
      <c r="AC9">
        <v>106823.63775818099</v>
      </c>
      <c r="AD9">
        <v>125191.771535412</v>
      </c>
      <c r="AE9">
        <v>135394.289705351</v>
      </c>
    </row>
    <row r="10" spans="1:32" x14ac:dyDescent="0.3">
      <c r="A10" t="s">
        <v>118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118</v>
      </c>
      <c r="B11" t="s">
        <v>218</v>
      </c>
      <c r="C11" t="s">
        <v>200</v>
      </c>
      <c r="D11" t="s">
        <v>219</v>
      </c>
      <c r="E11" t="s">
        <v>201</v>
      </c>
      <c r="F11">
        <v>131536.78207119001</v>
      </c>
      <c r="G11">
        <v>181453.41335301101</v>
      </c>
      <c r="H11">
        <v>215173.961354061</v>
      </c>
      <c r="I11">
        <v>227601.27024868599</v>
      </c>
      <c r="J11">
        <v>233843.044535311</v>
      </c>
      <c r="K11">
        <v>244014.787819736</v>
      </c>
      <c r="L11">
        <v>248543.75435961099</v>
      </c>
      <c r="M11">
        <v>228335.983304972</v>
      </c>
      <c r="N11">
        <v>209213.774195348</v>
      </c>
      <c r="O11">
        <v>173515.871307614</v>
      </c>
      <c r="P11">
        <v>151964.43553773401</v>
      </c>
      <c r="Q11">
        <v>131208.900639953</v>
      </c>
      <c r="R11">
        <v>135205.57180383001</v>
      </c>
      <c r="S11">
        <v>137894.39038859401</v>
      </c>
      <c r="T11">
        <v>124596.34000067</v>
      </c>
      <c r="U11">
        <v>109032.41453889001</v>
      </c>
      <c r="V11">
        <v>106919.018115119</v>
      </c>
      <c r="W11">
        <v>126132.84858404299</v>
      </c>
      <c r="X11">
        <v>135731.70211714899</v>
      </c>
      <c r="Y11">
        <v>151105.91003692601</v>
      </c>
      <c r="Z11">
        <v>152875.92508518399</v>
      </c>
      <c r="AA11">
        <v>160139.51829128401</v>
      </c>
      <c r="AB11">
        <v>156089.947374938</v>
      </c>
      <c r="AC11">
        <v>154756.218862443</v>
      </c>
      <c r="AD11">
        <v>156760.38291452001</v>
      </c>
      <c r="AE11">
        <v>167803.985450615</v>
      </c>
    </row>
    <row r="12" spans="1:32" x14ac:dyDescent="0.3">
      <c r="A12" t="s">
        <v>118</v>
      </c>
      <c r="B12" t="s">
        <v>220</v>
      </c>
      <c r="C12" t="s">
        <v>200</v>
      </c>
      <c r="D12" t="s">
        <v>221</v>
      </c>
      <c r="E12" t="s">
        <v>201</v>
      </c>
      <c r="F12">
        <v>172506.66070065001</v>
      </c>
      <c r="G12">
        <v>232723.745920966</v>
      </c>
      <c r="H12">
        <v>264964.28459885099</v>
      </c>
      <c r="I12">
        <v>286577.16724987398</v>
      </c>
      <c r="J12">
        <v>275868.64085970703</v>
      </c>
      <c r="K12">
        <v>296052.34599823802</v>
      </c>
      <c r="L12">
        <v>304781.57070909598</v>
      </c>
      <c r="M12">
        <v>258861.25272274201</v>
      </c>
      <c r="N12">
        <v>235019.682831718</v>
      </c>
      <c r="O12">
        <v>201810.17039880299</v>
      </c>
      <c r="P12">
        <v>182173.11709699401</v>
      </c>
      <c r="Q12">
        <v>161986.66899809899</v>
      </c>
      <c r="R12">
        <v>180763.81737954001</v>
      </c>
      <c r="S12">
        <v>184514.62007205701</v>
      </c>
      <c r="T12">
        <v>161556.770120487</v>
      </c>
      <c r="U12">
        <v>140801.06952586101</v>
      </c>
      <c r="V12">
        <v>125052.708539275</v>
      </c>
      <c r="W12">
        <v>109744.88919322001</v>
      </c>
      <c r="X12">
        <v>99481.658435053294</v>
      </c>
      <c r="Y12">
        <v>101694.70319042201</v>
      </c>
      <c r="Z12">
        <v>102982.214559685</v>
      </c>
      <c r="AA12">
        <v>96118.010942945402</v>
      </c>
      <c r="AB12">
        <v>91525.106400791497</v>
      </c>
      <c r="AC12">
        <v>95356.167013782295</v>
      </c>
      <c r="AD12">
        <v>99093.019577498402</v>
      </c>
      <c r="AE12">
        <v>106289.341583325</v>
      </c>
    </row>
    <row r="13" spans="1:32" x14ac:dyDescent="0.3">
      <c r="A13" t="s">
        <v>118</v>
      </c>
      <c r="B13" t="s">
        <v>222</v>
      </c>
      <c r="C13" t="s">
        <v>200</v>
      </c>
      <c r="D13" t="s">
        <v>223</v>
      </c>
      <c r="E13" t="s">
        <v>201</v>
      </c>
      <c r="F13">
        <v>505016.07874015102</v>
      </c>
      <c r="G13">
        <v>579053.95317539806</v>
      </c>
      <c r="H13">
        <v>573703.87252586801</v>
      </c>
      <c r="I13">
        <v>546900.39838377899</v>
      </c>
      <c r="J13">
        <v>520054.925382916</v>
      </c>
      <c r="K13">
        <v>543322.29840874695</v>
      </c>
      <c r="L13">
        <v>544895.23832771101</v>
      </c>
      <c r="M13">
        <v>459274.00098806998</v>
      </c>
      <c r="N13">
        <v>360337.45101031801</v>
      </c>
      <c r="O13">
        <v>284133.46116375597</v>
      </c>
      <c r="P13">
        <v>245185.673805723</v>
      </c>
      <c r="Q13">
        <v>209181.24848630099</v>
      </c>
      <c r="R13">
        <v>248064.40795953301</v>
      </c>
      <c r="S13">
        <v>274909.217122884</v>
      </c>
      <c r="T13">
        <v>240419.004371858</v>
      </c>
      <c r="U13">
        <v>207618.94719616399</v>
      </c>
      <c r="V13">
        <v>188781.24474589599</v>
      </c>
      <c r="W13">
        <v>170050.14554468301</v>
      </c>
      <c r="X13">
        <v>144444.72942735301</v>
      </c>
      <c r="Y13">
        <v>150286.03190694001</v>
      </c>
      <c r="Z13">
        <v>153892.270450732</v>
      </c>
      <c r="AA13">
        <v>145255.869933804</v>
      </c>
      <c r="AB13">
        <v>149120.13930477999</v>
      </c>
      <c r="AC13">
        <v>148697.380618614</v>
      </c>
      <c r="AD13">
        <v>155607.37644860099</v>
      </c>
      <c r="AE13">
        <v>164843.61101781001</v>
      </c>
    </row>
    <row r="14" spans="1:32" x14ac:dyDescent="0.3">
      <c r="A14" t="s">
        <v>118</v>
      </c>
      <c r="B14" t="s">
        <v>224</v>
      </c>
      <c r="C14" t="s">
        <v>200</v>
      </c>
      <c r="D14" t="s">
        <v>225</v>
      </c>
      <c r="E14" t="s">
        <v>201</v>
      </c>
      <c r="F14">
        <v>1050068.05436659</v>
      </c>
      <c r="G14">
        <v>1292081.00283166</v>
      </c>
      <c r="H14">
        <v>1330008.73003418</v>
      </c>
      <c r="I14">
        <v>1399979.1244210899</v>
      </c>
      <c r="J14">
        <v>1353144.48931923</v>
      </c>
      <c r="K14">
        <v>1426098.95709585</v>
      </c>
      <c r="L14">
        <v>1381735.8873054001</v>
      </c>
      <c r="M14">
        <v>1058451.16864274</v>
      </c>
      <c r="N14">
        <v>797278.49890692695</v>
      </c>
      <c r="O14">
        <v>615545.58813791198</v>
      </c>
      <c r="P14">
        <v>509279.92585844902</v>
      </c>
      <c r="Q14">
        <v>413047.65393328702</v>
      </c>
      <c r="R14">
        <v>429114.65846403397</v>
      </c>
      <c r="S14">
        <v>453803.83426431398</v>
      </c>
      <c r="T14">
        <v>373484.28041943599</v>
      </c>
      <c r="U14">
        <v>321449.57277845201</v>
      </c>
      <c r="V14">
        <v>294142.97459345602</v>
      </c>
      <c r="W14">
        <v>274448.26314864203</v>
      </c>
      <c r="X14">
        <v>235666.573938705</v>
      </c>
      <c r="Y14">
        <v>241636.71797668099</v>
      </c>
      <c r="Z14">
        <v>257399.98979287999</v>
      </c>
      <c r="AA14">
        <v>242256.405658854</v>
      </c>
      <c r="AB14">
        <v>225417.21352977699</v>
      </c>
      <c r="AC14">
        <v>237545.49321705999</v>
      </c>
      <c r="AD14">
        <v>244618.53976947401</v>
      </c>
      <c r="AE14">
        <v>256365.25684092601</v>
      </c>
    </row>
    <row r="15" spans="1:32" x14ac:dyDescent="0.3">
      <c r="A15" t="s">
        <v>118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118</v>
      </c>
      <c r="B16" t="s">
        <v>228</v>
      </c>
      <c r="C16" t="s">
        <v>200</v>
      </c>
      <c r="D16" t="s">
        <v>229</v>
      </c>
      <c r="E16" t="s">
        <v>201</v>
      </c>
      <c r="F16">
        <v>728683.73371215502</v>
      </c>
      <c r="G16">
        <v>899775.06132826395</v>
      </c>
      <c r="H16">
        <v>952354.89849274606</v>
      </c>
      <c r="I16">
        <v>954499.74478434306</v>
      </c>
      <c r="J16">
        <v>920472.90125345101</v>
      </c>
      <c r="K16">
        <v>954876.49630854605</v>
      </c>
      <c r="L16">
        <v>904443.75941500405</v>
      </c>
      <c r="M16">
        <v>729770.83089166298</v>
      </c>
      <c r="N16">
        <v>608941.85428846104</v>
      </c>
      <c r="O16">
        <v>495383.82313059299</v>
      </c>
      <c r="P16">
        <v>439702.888993942</v>
      </c>
      <c r="Q16">
        <v>363789.58238460601</v>
      </c>
      <c r="R16">
        <v>389489.49045174097</v>
      </c>
      <c r="S16">
        <v>402673.36124577798</v>
      </c>
      <c r="T16">
        <v>326778.24764049298</v>
      </c>
      <c r="U16">
        <v>283169.58000826702</v>
      </c>
      <c r="V16">
        <v>279213.86245286698</v>
      </c>
      <c r="W16">
        <v>281424.79660884303</v>
      </c>
      <c r="X16">
        <v>264443.54647651297</v>
      </c>
      <c r="Y16">
        <v>280156.57871721499</v>
      </c>
      <c r="Z16">
        <v>278792.39785119001</v>
      </c>
      <c r="AA16">
        <v>280200.09294227703</v>
      </c>
      <c r="AB16">
        <v>280029.32608490298</v>
      </c>
      <c r="AC16">
        <v>284117.38284974999</v>
      </c>
      <c r="AD16">
        <v>278239.21446686197</v>
      </c>
      <c r="AE16">
        <v>271166.69849451102</v>
      </c>
    </row>
    <row r="17" spans="1:31" x14ac:dyDescent="0.3">
      <c r="A17" t="s">
        <v>118</v>
      </c>
      <c r="B17" t="s">
        <v>230</v>
      </c>
      <c r="C17" t="s">
        <v>200</v>
      </c>
      <c r="D17" t="s">
        <v>231</v>
      </c>
      <c r="E17" t="s">
        <v>201</v>
      </c>
      <c r="F17">
        <v>256139.51028607201</v>
      </c>
      <c r="G17">
        <v>324733.22118092398</v>
      </c>
      <c r="H17">
        <v>342246.72169443202</v>
      </c>
      <c r="I17">
        <v>363327.78573208698</v>
      </c>
      <c r="J17">
        <v>348850.49243226298</v>
      </c>
      <c r="K17">
        <v>360894.66520582698</v>
      </c>
      <c r="L17">
        <v>350019.66454051901</v>
      </c>
      <c r="M17">
        <v>300600.17941478401</v>
      </c>
      <c r="N17">
        <v>255925.42084223099</v>
      </c>
      <c r="O17">
        <v>224480.275213941</v>
      </c>
      <c r="P17">
        <v>215779.967598608</v>
      </c>
      <c r="Q17">
        <v>179113.28725673101</v>
      </c>
      <c r="R17">
        <v>211988.713578044</v>
      </c>
      <c r="S17">
        <v>238141.587825633</v>
      </c>
      <c r="T17">
        <v>202070.19223394999</v>
      </c>
      <c r="U17">
        <v>159072.894818356</v>
      </c>
      <c r="V17">
        <v>142099.54525296501</v>
      </c>
      <c r="W17">
        <v>129542.40740021</v>
      </c>
      <c r="X17">
        <v>111973.192448004</v>
      </c>
      <c r="Y17">
        <v>109467.055726558</v>
      </c>
      <c r="Z17">
        <v>117737.369981068</v>
      </c>
      <c r="AA17">
        <v>111136.577528154</v>
      </c>
      <c r="AB17">
        <v>97837.891152605895</v>
      </c>
      <c r="AC17">
        <v>98650.672952325505</v>
      </c>
      <c r="AD17">
        <v>100352.343043285</v>
      </c>
      <c r="AE17">
        <v>96486.830659167899</v>
      </c>
    </row>
    <row r="18" spans="1:31" x14ac:dyDescent="0.3">
      <c r="A18" t="s">
        <v>118</v>
      </c>
      <c r="B18" t="s">
        <v>232</v>
      </c>
      <c r="C18" t="s">
        <v>200</v>
      </c>
      <c r="D18" t="s">
        <v>233</v>
      </c>
      <c r="E18" t="s">
        <v>201</v>
      </c>
      <c r="F18">
        <v>335470.62766896503</v>
      </c>
      <c r="G18">
        <v>441470.92631616199</v>
      </c>
      <c r="H18">
        <v>509942.00949131901</v>
      </c>
      <c r="I18">
        <v>570929.77148175798</v>
      </c>
      <c r="J18">
        <v>571063.820860637</v>
      </c>
      <c r="K18">
        <v>575948.41842243902</v>
      </c>
      <c r="L18">
        <v>575211.65312578995</v>
      </c>
      <c r="M18">
        <v>499391.67841673398</v>
      </c>
      <c r="N18">
        <v>451524.49355704902</v>
      </c>
      <c r="O18">
        <v>364540.77007710998</v>
      </c>
      <c r="P18">
        <v>342610.85690344003</v>
      </c>
      <c r="Q18">
        <v>291136.67043518298</v>
      </c>
      <c r="R18">
        <v>329220.66027556098</v>
      </c>
      <c r="S18">
        <v>346921.57564624801</v>
      </c>
      <c r="T18">
        <v>284721.43415733299</v>
      </c>
      <c r="U18">
        <v>222274.51888166001</v>
      </c>
      <c r="V18">
        <v>198324.31573875001</v>
      </c>
      <c r="W18">
        <v>187369.266024001</v>
      </c>
      <c r="X18">
        <v>182232.92891614701</v>
      </c>
      <c r="Y18">
        <v>196702.46671019099</v>
      </c>
      <c r="Z18">
        <v>221850.58173272799</v>
      </c>
      <c r="AA18">
        <v>232336.50514811999</v>
      </c>
      <c r="AB18">
        <v>230919.86886340499</v>
      </c>
      <c r="AC18">
        <v>236729.96382518401</v>
      </c>
      <c r="AD18">
        <v>242845.309947478</v>
      </c>
      <c r="AE18">
        <v>252590.12864746101</v>
      </c>
    </row>
    <row r="19" spans="1:31" x14ac:dyDescent="0.3">
      <c r="A19" t="s">
        <v>118</v>
      </c>
      <c r="B19" t="s">
        <v>234</v>
      </c>
      <c r="C19" t="s">
        <v>200</v>
      </c>
      <c r="D19" t="s">
        <v>235</v>
      </c>
      <c r="E19" t="s">
        <v>201</v>
      </c>
      <c r="F19">
        <v>235577.048102639</v>
      </c>
      <c r="G19">
        <v>262059.21625255101</v>
      </c>
      <c r="H19">
        <v>260059.040560497</v>
      </c>
      <c r="I19">
        <v>268229.79716500803</v>
      </c>
      <c r="J19">
        <v>251273.60247922101</v>
      </c>
      <c r="K19">
        <v>237267.99846316199</v>
      </c>
      <c r="L19">
        <v>241064.53571880801</v>
      </c>
      <c r="M19">
        <v>201965.13070465799</v>
      </c>
      <c r="N19">
        <v>190632.690611798</v>
      </c>
      <c r="O19">
        <v>159456.66204330101</v>
      </c>
      <c r="P19">
        <v>156855.69872237599</v>
      </c>
      <c r="Q19">
        <v>143252.08201114301</v>
      </c>
      <c r="R19">
        <v>162385.16728902599</v>
      </c>
      <c r="S19">
        <v>158745.837667174</v>
      </c>
      <c r="T19">
        <v>139191.548042054</v>
      </c>
      <c r="U19">
        <v>130719.100838126</v>
      </c>
      <c r="V19">
        <v>123832.709561847</v>
      </c>
      <c r="W19">
        <v>108231.698530686</v>
      </c>
      <c r="X19">
        <v>98340.852038207304</v>
      </c>
      <c r="Y19">
        <v>96432.812865191096</v>
      </c>
      <c r="Z19">
        <v>103482.30996665001</v>
      </c>
      <c r="AA19">
        <v>97081.465943149393</v>
      </c>
      <c r="AB19">
        <v>84470.628863740494</v>
      </c>
      <c r="AC19">
        <v>78155.815018968395</v>
      </c>
      <c r="AD19">
        <v>78386.463514354793</v>
      </c>
      <c r="AE19">
        <v>82078.540618404397</v>
      </c>
    </row>
    <row r="20" spans="1:31" x14ac:dyDescent="0.3">
      <c r="A20" t="s">
        <v>118</v>
      </c>
      <c r="B20" t="s">
        <v>236</v>
      </c>
      <c r="C20" t="s">
        <v>200</v>
      </c>
      <c r="D20" t="s">
        <v>237</v>
      </c>
      <c r="E20" t="s">
        <v>201</v>
      </c>
      <c r="F20">
        <v>296255.65766713797</v>
      </c>
      <c r="G20">
        <v>408030.40125270397</v>
      </c>
      <c r="H20">
        <v>425926.533477847</v>
      </c>
      <c r="I20">
        <v>439983.48604039801</v>
      </c>
      <c r="J20">
        <v>415073.47812261397</v>
      </c>
      <c r="K20">
        <v>364291.88326930802</v>
      </c>
      <c r="L20">
        <v>301686.22693183302</v>
      </c>
      <c r="M20">
        <v>223378.26168787901</v>
      </c>
      <c r="N20">
        <v>161246.983038751</v>
      </c>
      <c r="O20">
        <v>104021.63206977</v>
      </c>
      <c r="P20">
        <v>73266.601759504294</v>
      </c>
      <c r="Q20">
        <v>49587.257283302897</v>
      </c>
      <c r="R20">
        <v>40885.593694314302</v>
      </c>
      <c r="S20">
        <v>36625.651268201698</v>
      </c>
      <c r="T20">
        <v>30722.834580965198</v>
      </c>
      <c r="U20">
        <v>25848.035671621899</v>
      </c>
      <c r="V20">
        <v>23272.236369554299</v>
      </c>
      <c r="W20">
        <v>20199.477605620199</v>
      </c>
      <c r="X20">
        <v>18922.833354881299</v>
      </c>
      <c r="Y20">
        <v>19726.4153714239</v>
      </c>
      <c r="Z20">
        <v>22076.357856323</v>
      </c>
      <c r="AA20">
        <v>22501.7516262674</v>
      </c>
      <c r="AB20">
        <v>23682.017895942499</v>
      </c>
      <c r="AC20">
        <v>26444.1825939187</v>
      </c>
      <c r="AD20">
        <v>26573.823334325501</v>
      </c>
      <c r="AE20">
        <v>30163.326376155699</v>
      </c>
    </row>
    <row r="21" spans="1:31" x14ac:dyDescent="0.3">
      <c r="A21" t="s">
        <v>118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118</v>
      </c>
      <c r="B22" t="s">
        <v>240</v>
      </c>
      <c r="C22" t="s">
        <v>200</v>
      </c>
      <c r="D22" t="s">
        <v>241</v>
      </c>
      <c r="E22" t="s">
        <v>201</v>
      </c>
      <c r="F22">
        <v>53923.285463281201</v>
      </c>
      <c r="G22">
        <v>35405.0983744064</v>
      </c>
      <c r="H22">
        <v>23186.853180397098</v>
      </c>
      <c r="I22">
        <v>16326.8736525937</v>
      </c>
      <c r="J22">
        <v>11581.6247904343</v>
      </c>
      <c r="K22">
        <v>8567.2540993703897</v>
      </c>
      <c r="L22">
        <v>6599.5466417212801</v>
      </c>
      <c r="M22">
        <v>5075.8143489966997</v>
      </c>
      <c r="N22">
        <v>3796.5635438045001</v>
      </c>
      <c r="O22">
        <v>2560.16699701476</v>
      </c>
      <c r="P22">
        <v>2037.70850403233</v>
      </c>
      <c r="Q22">
        <v>1481.34711579847</v>
      </c>
      <c r="R22">
        <v>1366.2031845091001</v>
      </c>
      <c r="S22">
        <v>1445.46724430733</v>
      </c>
      <c r="T22">
        <v>1575.18155246068</v>
      </c>
      <c r="U22">
        <v>1762.3163274685201</v>
      </c>
      <c r="V22">
        <v>2212.49926566978</v>
      </c>
      <c r="W22">
        <v>2232.0162700471001</v>
      </c>
      <c r="X22">
        <v>2600.3105751204498</v>
      </c>
      <c r="Y22">
        <v>3094.2321387080101</v>
      </c>
      <c r="Z22">
        <v>3713.0762030229798</v>
      </c>
      <c r="AA22">
        <v>4030.2982229332702</v>
      </c>
      <c r="AB22">
        <v>4371.2782633147899</v>
      </c>
      <c r="AC22">
        <v>5021.8975048463999</v>
      </c>
      <c r="AD22">
        <v>5630.1718771350197</v>
      </c>
      <c r="AE22">
        <v>7494.6247443588099</v>
      </c>
    </row>
    <row r="23" spans="1:31" x14ac:dyDescent="0.3">
      <c r="A23" t="s">
        <v>118</v>
      </c>
      <c r="B23" t="s">
        <v>242</v>
      </c>
      <c r="C23" t="s">
        <v>200</v>
      </c>
      <c r="D23" t="s">
        <v>243</v>
      </c>
      <c r="E23" t="s">
        <v>201</v>
      </c>
      <c r="F23">
        <v>874980.53539074701</v>
      </c>
      <c r="G23">
        <v>1143395.3626119799</v>
      </c>
      <c r="H23">
        <v>1184017.0765114799</v>
      </c>
      <c r="I23">
        <v>1146752.4180185799</v>
      </c>
      <c r="J23">
        <v>1099361.6776035901</v>
      </c>
      <c r="K23">
        <v>1088394.6715940901</v>
      </c>
      <c r="L23">
        <v>987122.65407226002</v>
      </c>
      <c r="M23">
        <v>777012.79669269302</v>
      </c>
      <c r="N23">
        <v>562992.01187023299</v>
      </c>
      <c r="O23">
        <v>396936.09521957999</v>
      </c>
      <c r="P23">
        <v>283995.58036393102</v>
      </c>
      <c r="Q23">
        <v>210543.973059913</v>
      </c>
      <c r="R23">
        <v>219108.01543780501</v>
      </c>
      <c r="S23">
        <v>190492.43874300801</v>
      </c>
      <c r="T23">
        <v>161596.54877426301</v>
      </c>
      <c r="U23">
        <v>143692.107285626</v>
      </c>
      <c r="V23">
        <v>127701.737868039</v>
      </c>
      <c r="W23">
        <v>104172.974533582</v>
      </c>
      <c r="X23">
        <v>96365.569151534597</v>
      </c>
      <c r="Y23">
        <v>104220.21761237401</v>
      </c>
      <c r="Z23">
        <v>108697.923403273</v>
      </c>
      <c r="AA23">
        <v>97674.344048682804</v>
      </c>
      <c r="AB23">
        <v>101138.22731555899</v>
      </c>
      <c r="AC23">
        <v>100130.011065856</v>
      </c>
      <c r="AD23">
        <v>104344.807746847</v>
      </c>
      <c r="AE23">
        <v>127173.645191346</v>
      </c>
    </row>
    <row r="24" spans="1:31" x14ac:dyDescent="0.3">
      <c r="A24" t="s">
        <v>118</v>
      </c>
      <c r="B24" t="s">
        <v>244</v>
      </c>
      <c r="C24" t="s">
        <v>200</v>
      </c>
      <c r="D24" t="s">
        <v>245</v>
      </c>
      <c r="E24" t="s">
        <v>201</v>
      </c>
      <c r="F24">
        <v>3432924.8195577799</v>
      </c>
      <c r="G24">
        <v>3879315.6820578999</v>
      </c>
      <c r="H24">
        <v>3904562.4891680898</v>
      </c>
      <c r="I24">
        <v>3671352.6976657598</v>
      </c>
      <c r="J24">
        <v>3443300.4175479701</v>
      </c>
      <c r="K24">
        <v>3415555.8653025799</v>
      </c>
      <c r="L24">
        <v>3115592.6828027102</v>
      </c>
      <c r="M24">
        <v>2612094.3058710299</v>
      </c>
      <c r="N24">
        <v>2076325.06072519</v>
      </c>
      <c r="O24">
        <v>1718108.4424932301</v>
      </c>
      <c r="P24">
        <v>1496189.89484939</v>
      </c>
      <c r="Q24">
        <v>1283954.9836595501</v>
      </c>
      <c r="R24">
        <v>1338071.5269353699</v>
      </c>
      <c r="S24">
        <v>1292357.79672058</v>
      </c>
      <c r="T24">
        <v>1156754.91492723</v>
      </c>
      <c r="U24">
        <v>983309.57375487499</v>
      </c>
      <c r="V24">
        <v>883872.02458982705</v>
      </c>
      <c r="W24">
        <v>769935.18833587796</v>
      </c>
      <c r="X24">
        <v>698292.93305639899</v>
      </c>
      <c r="Y24">
        <v>756440.13447655295</v>
      </c>
      <c r="Z24">
        <v>811668.04619950801</v>
      </c>
      <c r="AA24">
        <v>746555.18455922697</v>
      </c>
      <c r="AB24">
        <v>711317.66479778802</v>
      </c>
      <c r="AC24">
        <v>671654.83675184997</v>
      </c>
      <c r="AD24">
        <v>688348.07724171202</v>
      </c>
      <c r="AE24">
        <v>737794.74627590098</v>
      </c>
    </row>
    <row r="25" spans="1:31" x14ac:dyDescent="0.3">
      <c r="A25" t="s">
        <v>118</v>
      </c>
      <c r="B25" t="s">
        <v>246</v>
      </c>
      <c r="C25" t="s">
        <v>200</v>
      </c>
      <c r="D25" t="s">
        <v>247</v>
      </c>
      <c r="E25" t="s">
        <v>201</v>
      </c>
      <c r="F25">
        <v>41217.433050847503</v>
      </c>
      <c r="G25">
        <v>84822.973069361295</v>
      </c>
      <c r="H25">
        <v>110907.055202812</v>
      </c>
      <c r="I25">
        <v>94415.868433869604</v>
      </c>
      <c r="J25">
        <v>106756.447367726</v>
      </c>
      <c r="K25">
        <v>132056.061140281</v>
      </c>
      <c r="L25">
        <v>141439.60734071801</v>
      </c>
      <c r="M25">
        <v>112836.228297143</v>
      </c>
      <c r="N25">
        <v>97802.988293509407</v>
      </c>
      <c r="O25">
        <v>85307.026143085401</v>
      </c>
      <c r="P25">
        <v>73387.739205284204</v>
      </c>
      <c r="Q25">
        <v>63927.781048503202</v>
      </c>
      <c r="R25">
        <v>60363.4095415009</v>
      </c>
      <c r="S25">
        <v>75138.386323768704</v>
      </c>
      <c r="T25">
        <v>71650.365695672896</v>
      </c>
      <c r="U25">
        <v>52895.699386692497</v>
      </c>
      <c r="V25">
        <v>42429.185355468901</v>
      </c>
      <c r="W25">
        <v>32077.027729834299</v>
      </c>
      <c r="X25">
        <v>27179.170676829999</v>
      </c>
      <c r="Y25">
        <v>32320.499184959899</v>
      </c>
      <c r="Z25">
        <v>33685.318272517397</v>
      </c>
      <c r="AA25">
        <v>29392.305452054701</v>
      </c>
      <c r="AB25">
        <v>27880.3818286846</v>
      </c>
      <c r="AC25">
        <v>26096.654771113201</v>
      </c>
      <c r="AD25">
        <v>39173.636557329097</v>
      </c>
      <c r="AE25">
        <v>37364.205850139399</v>
      </c>
    </row>
    <row r="26" spans="1:31" x14ac:dyDescent="0.3">
      <c r="A26" t="s">
        <v>118</v>
      </c>
      <c r="B26" t="s">
        <v>248</v>
      </c>
      <c r="C26" t="s">
        <v>200</v>
      </c>
      <c r="D26" t="s">
        <v>249</v>
      </c>
      <c r="E26" t="s">
        <v>201</v>
      </c>
      <c r="F26">
        <v>1280182.4524298799</v>
      </c>
      <c r="G26">
        <v>1473068.2705681799</v>
      </c>
      <c r="H26">
        <v>1588974.2745366199</v>
      </c>
      <c r="I26">
        <v>1492678.36585025</v>
      </c>
      <c r="J26">
        <v>1387362.8294796499</v>
      </c>
      <c r="K26">
        <v>1311635.4383209001</v>
      </c>
      <c r="L26">
        <v>1146388.2056668601</v>
      </c>
      <c r="M26">
        <v>946774.91887427703</v>
      </c>
      <c r="N26">
        <v>720634.18701369897</v>
      </c>
      <c r="O26">
        <v>551840.966880508</v>
      </c>
      <c r="P26">
        <v>455111.89990236697</v>
      </c>
      <c r="Q26">
        <v>384070.03877796698</v>
      </c>
      <c r="R26">
        <v>409784.22856552998</v>
      </c>
      <c r="S26">
        <v>402836.52313002298</v>
      </c>
      <c r="T26">
        <v>367003.36407135701</v>
      </c>
      <c r="U26">
        <v>311092.21771522699</v>
      </c>
      <c r="V26">
        <v>276253.06844144198</v>
      </c>
      <c r="W26">
        <v>237525.98604012601</v>
      </c>
      <c r="X26">
        <v>210020.46497365399</v>
      </c>
      <c r="Y26">
        <v>220808.52325758501</v>
      </c>
      <c r="Z26">
        <v>233821.40974187001</v>
      </c>
      <c r="AA26">
        <v>210498.673598236</v>
      </c>
      <c r="AB26">
        <v>200253.90050398701</v>
      </c>
      <c r="AC26">
        <v>183529.46034315199</v>
      </c>
      <c r="AD26">
        <v>175811.19078826701</v>
      </c>
      <c r="AE26">
        <v>188562.76415371901</v>
      </c>
    </row>
    <row r="27" spans="1:31" x14ac:dyDescent="0.3">
      <c r="A27" t="s">
        <v>118</v>
      </c>
      <c r="B27" t="s">
        <v>250</v>
      </c>
      <c r="C27" t="s">
        <v>200</v>
      </c>
      <c r="D27" t="s">
        <v>251</v>
      </c>
      <c r="E27" t="s">
        <v>201</v>
      </c>
      <c r="F27">
        <v>2111524.9340770599</v>
      </c>
      <c r="G27">
        <v>2321424.43842036</v>
      </c>
      <c r="H27">
        <v>2204681.1594286598</v>
      </c>
      <c r="I27">
        <v>2084258.4633816299</v>
      </c>
      <c r="J27">
        <v>1949181.1407006001</v>
      </c>
      <c r="K27">
        <v>1971864.3658414001</v>
      </c>
      <c r="L27">
        <v>1827764.8697951401</v>
      </c>
      <c r="M27">
        <v>1552483.1586996</v>
      </c>
      <c r="N27">
        <v>1257887.8854179799</v>
      </c>
      <c r="O27">
        <v>1080960.4494696399</v>
      </c>
      <c r="P27">
        <v>967690.25574173604</v>
      </c>
      <c r="Q27">
        <v>835957.163833083</v>
      </c>
      <c r="R27">
        <v>867923.88882833498</v>
      </c>
      <c r="S27">
        <v>814382.88726679096</v>
      </c>
      <c r="T27">
        <v>718101.18516019802</v>
      </c>
      <c r="U27">
        <v>619321.65665295499</v>
      </c>
      <c r="V27">
        <v>565189.77079291595</v>
      </c>
      <c r="W27">
        <v>500332.17456591799</v>
      </c>
      <c r="X27">
        <v>461093.29740591499</v>
      </c>
      <c r="Y27">
        <v>503311.11203400802</v>
      </c>
      <c r="Z27">
        <v>544161.31818512105</v>
      </c>
      <c r="AA27">
        <v>506664.20550893602</v>
      </c>
      <c r="AB27">
        <v>483183.38246511598</v>
      </c>
      <c r="AC27">
        <v>462028.72163758398</v>
      </c>
      <c r="AD27">
        <v>473363.24989611597</v>
      </c>
      <c r="AE27">
        <v>511867.77627204201</v>
      </c>
    </row>
    <row r="28" spans="1:31" x14ac:dyDescent="0.3">
      <c r="A28" t="s">
        <v>118</v>
      </c>
      <c r="B28" t="s">
        <v>252</v>
      </c>
      <c r="C28" t="s">
        <v>200</v>
      </c>
      <c r="D28" t="s">
        <v>253</v>
      </c>
      <c r="E28" t="s">
        <v>201</v>
      </c>
      <c r="F28">
        <v>455201.08964303002</v>
      </c>
      <c r="G28">
        <v>492891.69021812599</v>
      </c>
      <c r="H28">
        <v>521145.33923457301</v>
      </c>
      <c r="I28">
        <v>490922.97458830301</v>
      </c>
      <c r="J28">
        <v>443295.81710210303</v>
      </c>
      <c r="K28">
        <v>408345.51783206698</v>
      </c>
      <c r="L28">
        <v>346536.056322872</v>
      </c>
      <c r="M28">
        <v>261377.16666546301</v>
      </c>
      <c r="N28">
        <v>212786.80988575501</v>
      </c>
      <c r="O28">
        <v>172146.75631619399</v>
      </c>
      <c r="P28">
        <v>138365.46011339599</v>
      </c>
      <c r="Q28">
        <v>110928.301056728</v>
      </c>
      <c r="R28">
        <v>116162.519943626</v>
      </c>
      <c r="S28">
        <v>147394.717188599</v>
      </c>
      <c r="T28">
        <v>171352.448445118</v>
      </c>
      <c r="U28">
        <v>159715.90424016901</v>
      </c>
      <c r="V28">
        <v>144529.18730133801</v>
      </c>
      <c r="W28">
        <v>132582.82250442501</v>
      </c>
      <c r="X28">
        <v>117692.06503380201</v>
      </c>
      <c r="Y28">
        <v>128580.625471832</v>
      </c>
      <c r="Z28">
        <v>125839.76275803801</v>
      </c>
      <c r="AA28">
        <v>113260.753433306</v>
      </c>
      <c r="AB28">
        <v>110834.62551382701</v>
      </c>
      <c r="AC28">
        <v>119165.601906446</v>
      </c>
      <c r="AD28">
        <v>122694.070828397</v>
      </c>
      <c r="AE28">
        <v>142487.243104658</v>
      </c>
    </row>
    <row r="29" spans="1:31" x14ac:dyDescent="0.3">
      <c r="A29" t="s">
        <v>118</v>
      </c>
      <c r="B29" t="s">
        <v>254</v>
      </c>
      <c r="C29" t="s">
        <v>200</v>
      </c>
      <c r="D29" t="s">
        <v>255</v>
      </c>
      <c r="E29" t="s">
        <v>201</v>
      </c>
      <c r="F29">
        <v>176862.66205344701</v>
      </c>
      <c r="G29">
        <v>199860.077708472</v>
      </c>
      <c r="H29">
        <v>226858.633044571</v>
      </c>
      <c r="I29">
        <v>214544.51208793599</v>
      </c>
      <c r="J29">
        <v>185445.94467724199</v>
      </c>
      <c r="K29">
        <v>179449.29111243799</v>
      </c>
      <c r="L29">
        <v>151427.76706667099</v>
      </c>
      <c r="M29">
        <v>117559.00117976899</v>
      </c>
      <c r="N29">
        <v>99735.456691066705</v>
      </c>
      <c r="O29">
        <v>84681.484156292703</v>
      </c>
      <c r="P29">
        <v>69819.307992294503</v>
      </c>
      <c r="Q29">
        <v>55660.077524842898</v>
      </c>
      <c r="R29">
        <v>52046.330615814099</v>
      </c>
      <c r="S29">
        <v>72146.359623595403</v>
      </c>
      <c r="T29">
        <v>85060.135212793597</v>
      </c>
      <c r="U29">
        <v>80690.054546964602</v>
      </c>
      <c r="V29">
        <v>75231.831198350497</v>
      </c>
      <c r="W29">
        <v>68482.136446741002</v>
      </c>
      <c r="X29">
        <v>62519.524094972803</v>
      </c>
      <c r="Y29">
        <v>68902.870903617906</v>
      </c>
      <c r="Z29">
        <v>67731.347451277703</v>
      </c>
      <c r="AA29">
        <v>61294.584015654298</v>
      </c>
      <c r="AB29">
        <v>59762.635622293397</v>
      </c>
      <c r="AC29">
        <v>66276.667229230996</v>
      </c>
      <c r="AD29">
        <v>70911.166308262793</v>
      </c>
      <c r="AE29">
        <v>83271.259489243501</v>
      </c>
    </row>
    <row r="30" spans="1:31" x14ac:dyDescent="0.3">
      <c r="A30" t="s">
        <v>118</v>
      </c>
      <c r="B30" t="s">
        <v>256</v>
      </c>
      <c r="C30" t="s">
        <v>200</v>
      </c>
      <c r="D30" t="s">
        <v>257</v>
      </c>
      <c r="E30" t="s">
        <v>201</v>
      </c>
      <c r="F30">
        <v>10238.4956127282</v>
      </c>
      <c r="G30">
        <v>8465.5032157565292</v>
      </c>
      <c r="H30">
        <v>6391.9531766207801</v>
      </c>
      <c r="I30">
        <v>5590.3309668258298</v>
      </c>
      <c r="J30">
        <v>4551.5195166109097</v>
      </c>
      <c r="K30">
        <v>3848.88788637363</v>
      </c>
      <c r="L30">
        <v>3364.16792608172</v>
      </c>
      <c r="M30">
        <v>2855.4829464741001</v>
      </c>
      <c r="N30">
        <v>2673.7004735823198</v>
      </c>
      <c r="O30">
        <v>2405.7628125077799</v>
      </c>
      <c r="P30">
        <v>1719.0892856933699</v>
      </c>
      <c r="Q30">
        <v>1247.5217623924</v>
      </c>
      <c r="R30">
        <v>996.44753575070604</v>
      </c>
      <c r="S30">
        <v>1253.7272339134499</v>
      </c>
      <c r="T30">
        <v>1678.4163464533401</v>
      </c>
      <c r="U30">
        <v>1352.90662455846</v>
      </c>
      <c r="V30">
        <v>1204.3150237759901</v>
      </c>
      <c r="W30">
        <v>1019.09425000394</v>
      </c>
      <c r="X30">
        <v>893.09922599857998</v>
      </c>
      <c r="Y30">
        <v>898.21907177442301</v>
      </c>
      <c r="Z30">
        <v>881.09927514041101</v>
      </c>
      <c r="AA30">
        <v>881.33788986143895</v>
      </c>
      <c r="AB30">
        <v>998.96757010595104</v>
      </c>
      <c r="AC30">
        <v>1077.0619655578801</v>
      </c>
      <c r="AD30">
        <v>1006.38439474625</v>
      </c>
      <c r="AE30">
        <v>1022.90707996599</v>
      </c>
    </row>
    <row r="31" spans="1:31" x14ac:dyDescent="0.3">
      <c r="A31" t="s">
        <v>118</v>
      </c>
      <c r="B31" t="s">
        <v>258</v>
      </c>
      <c r="C31" t="s">
        <v>200</v>
      </c>
      <c r="D31" t="s">
        <v>259</v>
      </c>
      <c r="E31" t="s">
        <v>201</v>
      </c>
      <c r="F31">
        <v>17810.4377255898</v>
      </c>
      <c r="G31">
        <v>16986.241032081401</v>
      </c>
      <c r="H31">
        <v>20549.285262309</v>
      </c>
      <c r="I31">
        <v>19716.0455523278</v>
      </c>
      <c r="J31">
        <v>15796.4326061477</v>
      </c>
      <c r="K31">
        <v>14904.260878237599</v>
      </c>
      <c r="L31">
        <v>12409.1672674119</v>
      </c>
      <c r="M31">
        <v>9390.4019672222494</v>
      </c>
      <c r="N31">
        <v>8425.98656869773</v>
      </c>
      <c r="O31">
        <v>7746.6482765514002</v>
      </c>
      <c r="P31">
        <v>6949.6110976632699</v>
      </c>
      <c r="Q31">
        <v>5965.69124026192</v>
      </c>
      <c r="R31">
        <v>6776.3439933927802</v>
      </c>
      <c r="S31">
        <v>16197.573425946201</v>
      </c>
      <c r="T31">
        <v>21580.6695892344</v>
      </c>
      <c r="U31">
        <v>18504.1522450093</v>
      </c>
      <c r="V31">
        <v>14223.401595449701</v>
      </c>
      <c r="W31">
        <v>12380.7966795268</v>
      </c>
      <c r="X31">
        <v>11310.3474830997</v>
      </c>
      <c r="Y31">
        <v>11448.5168449047</v>
      </c>
      <c r="Z31">
        <v>10598.1197998635</v>
      </c>
      <c r="AA31">
        <v>9845.0059797775793</v>
      </c>
      <c r="AB31">
        <v>10720.5869448788</v>
      </c>
      <c r="AC31">
        <v>11202.214492506</v>
      </c>
      <c r="AD31">
        <v>10925.6045242461</v>
      </c>
      <c r="AE31">
        <v>16526.297824236801</v>
      </c>
    </row>
    <row r="32" spans="1:31" x14ac:dyDescent="0.3">
      <c r="A32" t="s">
        <v>118</v>
      </c>
      <c r="B32" t="s">
        <v>260</v>
      </c>
      <c r="C32" t="s">
        <v>200</v>
      </c>
      <c r="D32" t="s">
        <v>261</v>
      </c>
      <c r="E32" t="s">
        <v>201</v>
      </c>
      <c r="F32">
        <v>136238.77804423301</v>
      </c>
      <c r="G32">
        <v>126573.737935905</v>
      </c>
      <c r="H32">
        <v>108326.073214485</v>
      </c>
      <c r="I32">
        <v>102862.66096543</v>
      </c>
      <c r="J32">
        <v>98057.022829286303</v>
      </c>
      <c r="K32">
        <v>93843.172470352001</v>
      </c>
      <c r="L32">
        <v>81051.296871347702</v>
      </c>
      <c r="M32">
        <v>61498.4834365032</v>
      </c>
      <c r="N32">
        <v>53879.598409829799</v>
      </c>
      <c r="O32">
        <v>45515.675663525697</v>
      </c>
      <c r="P32">
        <v>36913.142295483798</v>
      </c>
      <c r="Q32">
        <v>28618.196341486699</v>
      </c>
      <c r="R32">
        <v>26764.9130510592</v>
      </c>
      <c r="S32">
        <v>36173.551370813097</v>
      </c>
      <c r="T32">
        <v>47024.407851452801</v>
      </c>
      <c r="U32">
        <v>47516.613774606099</v>
      </c>
      <c r="V32">
        <v>45662.7594284109</v>
      </c>
      <c r="W32">
        <v>43453.580570567501</v>
      </c>
      <c r="X32">
        <v>37547.433405843301</v>
      </c>
      <c r="Y32">
        <v>42254.141135190497</v>
      </c>
      <c r="Z32">
        <v>40737.311409532304</v>
      </c>
      <c r="AA32">
        <v>36026.053670796697</v>
      </c>
      <c r="AB32">
        <v>34688.498329732502</v>
      </c>
      <c r="AC32">
        <v>36891.883386928603</v>
      </c>
      <c r="AD32">
        <v>36926.396706379601</v>
      </c>
      <c r="AE32">
        <v>39307.090490572897</v>
      </c>
    </row>
    <row r="33" spans="1:31" x14ac:dyDescent="0.3">
      <c r="A33" t="s">
        <v>118</v>
      </c>
      <c r="B33" t="s">
        <v>262</v>
      </c>
      <c r="C33" t="s">
        <v>200</v>
      </c>
      <c r="D33" t="s">
        <v>263</v>
      </c>
      <c r="E33" t="s">
        <v>201</v>
      </c>
      <c r="F33">
        <v>114050.716207032</v>
      </c>
      <c r="G33">
        <v>141006.13032591101</v>
      </c>
      <c r="H33">
        <v>159019.394536587</v>
      </c>
      <c r="I33">
        <v>148209.425015783</v>
      </c>
      <c r="J33">
        <v>139444.89747281701</v>
      </c>
      <c r="K33">
        <v>116299.905484666</v>
      </c>
      <c r="L33">
        <v>98283.657191359598</v>
      </c>
      <c r="M33">
        <v>70073.797135494693</v>
      </c>
      <c r="N33">
        <v>48072.067742578503</v>
      </c>
      <c r="O33">
        <v>31797.185407316199</v>
      </c>
      <c r="P33">
        <v>22964.309442260801</v>
      </c>
      <c r="Q33">
        <v>19436.814187743999</v>
      </c>
      <c r="R33">
        <v>29578.484747609102</v>
      </c>
      <c r="S33">
        <v>21623.5055343311</v>
      </c>
      <c r="T33">
        <v>16008.819445184299</v>
      </c>
      <c r="U33">
        <v>11652.177049030301</v>
      </c>
      <c r="V33">
        <v>8206.8800553511592</v>
      </c>
      <c r="W33">
        <v>7247.2145575858704</v>
      </c>
      <c r="X33">
        <v>5421.6608238876597</v>
      </c>
      <c r="Y33">
        <v>5076.8775163439996</v>
      </c>
      <c r="Z33">
        <v>5891.8848222238603</v>
      </c>
      <c r="AA33">
        <v>5213.7718772164199</v>
      </c>
      <c r="AB33">
        <v>4663.9370468167099</v>
      </c>
      <c r="AC33">
        <v>3717.7748322228099</v>
      </c>
      <c r="AD33">
        <v>2924.5188947623001</v>
      </c>
      <c r="AE33">
        <v>2359.68822063875</v>
      </c>
    </row>
    <row r="34" spans="1:31" x14ac:dyDescent="0.3">
      <c r="A34" t="s">
        <v>118</v>
      </c>
      <c r="B34" t="s">
        <v>264</v>
      </c>
      <c r="C34" t="s">
        <v>200</v>
      </c>
      <c r="D34" t="s">
        <v>265</v>
      </c>
      <c r="E34" t="s">
        <v>201</v>
      </c>
      <c r="F34">
        <v>70458.139058293906</v>
      </c>
      <c r="G34">
        <v>88317.493857961497</v>
      </c>
      <c r="H34">
        <v>96531.931200681196</v>
      </c>
      <c r="I34">
        <v>95344.0337616217</v>
      </c>
      <c r="J34">
        <v>103568.23186041</v>
      </c>
      <c r="K34">
        <v>112195.743370839</v>
      </c>
      <c r="L34">
        <v>112566.77958810701</v>
      </c>
      <c r="M34">
        <v>93746.928310893403</v>
      </c>
      <c r="N34">
        <v>69592.645619879404</v>
      </c>
      <c r="O34">
        <v>50418.932026833703</v>
      </c>
      <c r="P34">
        <v>37086.199104708103</v>
      </c>
      <c r="Q34">
        <v>33797.781884097902</v>
      </c>
      <c r="R34">
        <v>41064.107022146301</v>
      </c>
      <c r="S34">
        <v>40480.800139175903</v>
      </c>
      <c r="T34">
        <v>36063.164024010497</v>
      </c>
      <c r="U34">
        <v>32251.0761697444</v>
      </c>
      <c r="V34">
        <v>27898.586080430501</v>
      </c>
      <c r="W34">
        <v>22364.8311766605</v>
      </c>
      <c r="X34">
        <v>17349.333176209999</v>
      </c>
      <c r="Y34">
        <v>17363.329325148301</v>
      </c>
      <c r="Z34">
        <v>17850.255183383801</v>
      </c>
      <c r="AA34">
        <v>15111.5182233292</v>
      </c>
      <c r="AB34">
        <v>14310.2763830965</v>
      </c>
      <c r="AC34">
        <v>13556.427753382201</v>
      </c>
      <c r="AD34">
        <v>12548.229541414399</v>
      </c>
      <c r="AE34">
        <v>11993.709145057501</v>
      </c>
    </row>
    <row r="35" spans="1:31" x14ac:dyDescent="0.3">
      <c r="A35" t="s">
        <v>118</v>
      </c>
      <c r="B35" t="s">
        <v>266</v>
      </c>
      <c r="C35" t="s">
        <v>200</v>
      </c>
      <c r="D35" t="s">
        <v>267</v>
      </c>
      <c r="E35" t="s">
        <v>201</v>
      </c>
      <c r="F35">
        <v>1598619.4625579501</v>
      </c>
      <c r="G35">
        <v>2331754.7042859201</v>
      </c>
      <c r="H35">
        <v>2405161.8590468802</v>
      </c>
      <c r="I35">
        <v>2368771.5837945901</v>
      </c>
      <c r="J35">
        <v>2386209.9854262401</v>
      </c>
      <c r="K35">
        <v>2309735.4241375001</v>
      </c>
      <c r="L35">
        <v>2232459.7092412398</v>
      </c>
      <c r="M35">
        <v>1999776.10406787</v>
      </c>
      <c r="N35">
        <v>1901647.16263327</v>
      </c>
      <c r="O35">
        <v>1757645.5167215101</v>
      </c>
      <c r="P35">
        <v>1612925.88593922</v>
      </c>
      <c r="Q35">
        <v>1500264.0358762899</v>
      </c>
      <c r="R35">
        <v>1404211.4201191301</v>
      </c>
      <c r="S35">
        <v>1324016.6453491</v>
      </c>
      <c r="T35">
        <v>1157548.8859089999</v>
      </c>
      <c r="U35">
        <v>1065368.1296963401</v>
      </c>
      <c r="V35">
        <v>998082.72945043095</v>
      </c>
      <c r="W35">
        <v>919365.74193245498</v>
      </c>
      <c r="X35">
        <v>861625.48490163696</v>
      </c>
      <c r="Y35">
        <v>946249.13967510394</v>
      </c>
      <c r="Z35">
        <v>1087820.73207083</v>
      </c>
      <c r="AA35">
        <v>1032534.41607932</v>
      </c>
      <c r="AB35">
        <v>986532.20930001</v>
      </c>
      <c r="AC35">
        <v>1143509.61929567</v>
      </c>
      <c r="AD35">
        <v>1200979.8059779</v>
      </c>
      <c r="AE35">
        <v>1215673.84603986</v>
      </c>
    </row>
    <row r="36" spans="1:31" x14ac:dyDescent="0.3">
      <c r="A36" t="s">
        <v>118</v>
      </c>
      <c r="B36" t="s">
        <v>268</v>
      </c>
      <c r="C36" t="s">
        <v>200</v>
      </c>
      <c r="D36" t="s">
        <v>269</v>
      </c>
      <c r="E36" t="s">
        <v>201</v>
      </c>
      <c r="F36">
        <v>357907.68859430001</v>
      </c>
      <c r="G36">
        <v>934711.76212801295</v>
      </c>
      <c r="H36">
        <v>1003063.06928074</v>
      </c>
      <c r="I36">
        <v>944171.05643179803</v>
      </c>
      <c r="J36">
        <v>948690.47275750595</v>
      </c>
      <c r="K36">
        <v>880477.21038486995</v>
      </c>
      <c r="L36">
        <v>808933.67308773298</v>
      </c>
      <c r="M36">
        <v>675617.19890274794</v>
      </c>
      <c r="N36">
        <v>628070.19839020201</v>
      </c>
      <c r="O36">
        <v>485689.13743657898</v>
      </c>
      <c r="P36">
        <v>425321.433628092</v>
      </c>
      <c r="Q36">
        <v>384189.09625699499</v>
      </c>
      <c r="R36">
        <v>372962.06497212598</v>
      </c>
      <c r="S36">
        <v>329302.60738277802</v>
      </c>
      <c r="T36">
        <v>298374.79598363402</v>
      </c>
      <c r="U36">
        <v>270134.22798530798</v>
      </c>
      <c r="V36">
        <v>254700.71606246999</v>
      </c>
      <c r="W36">
        <v>250598.98420854501</v>
      </c>
      <c r="X36">
        <v>241015.32338528699</v>
      </c>
      <c r="Y36">
        <v>264609.05463508097</v>
      </c>
      <c r="Z36">
        <v>259350.619676217</v>
      </c>
      <c r="AA36">
        <v>237329.68350201601</v>
      </c>
      <c r="AB36">
        <v>218628.09290728701</v>
      </c>
      <c r="AC36">
        <v>201009.31005303099</v>
      </c>
      <c r="AD36">
        <v>227685.354069605</v>
      </c>
      <c r="AE36">
        <v>226450.581734334</v>
      </c>
    </row>
    <row r="37" spans="1:31" x14ac:dyDescent="0.3">
      <c r="A37" t="s">
        <v>118</v>
      </c>
      <c r="B37" t="s">
        <v>270</v>
      </c>
      <c r="C37" t="s">
        <v>200</v>
      </c>
      <c r="D37" t="s">
        <v>271</v>
      </c>
      <c r="E37" t="s">
        <v>201</v>
      </c>
      <c r="F37">
        <v>753295.11646932596</v>
      </c>
      <c r="G37">
        <v>962288.71798028995</v>
      </c>
      <c r="H37">
        <v>1010072.7484729399</v>
      </c>
      <c r="I37">
        <v>1047301.04639759</v>
      </c>
      <c r="J37">
        <v>1082253.1891403301</v>
      </c>
      <c r="K37">
        <v>1011683.68499725</v>
      </c>
      <c r="L37">
        <v>922586.46312337497</v>
      </c>
      <c r="M37">
        <v>698452.93011686299</v>
      </c>
      <c r="N37">
        <v>496050.52466745302</v>
      </c>
      <c r="O37">
        <v>330159.39393530902</v>
      </c>
      <c r="P37">
        <v>237935.88133026799</v>
      </c>
      <c r="Q37">
        <v>195678.11547284099</v>
      </c>
      <c r="R37">
        <v>197347.35482176699</v>
      </c>
      <c r="S37">
        <v>183250.543277722</v>
      </c>
      <c r="T37">
        <v>182614.911270607</v>
      </c>
      <c r="U37">
        <v>151916.43153980901</v>
      </c>
      <c r="V37">
        <v>137686.44657420699</v>
      </c>
      <c r="W37">
        <v>133554.55746513</v>
      </c>
      <c r="X37">
        <v>122936.538122674</v>
      </c>
      <c r="Y37">
        <v>126570.244534176</v>
      </c>
      <c r="Z37">
        <v>129370.625121187</v>
      </c>
      <c r="AA37">
        <v>118552.105971646</v>
      </c>
      <c r="AB37">
        <v>116491.02481967999</v>
      </c>
      <c r="AC37">
        <v>106817.327307178</v>
      </c>
      <c r="AD37">
        <v>105805.690180556</v>
      </c>
      <c r="AE37">
        <v>123130.015658253</v>
      </c>
    </row>
    <row r="38" spans="1:31" x14ac:dyDescent="0.3">
      <c r="A38" t="s">
        <v>118</v>
      </c>
      <c r="B38" t="s">
        <v>272</v>
      </c>
      <c r="C38" t="s">
        <v>200</v>
      </c>
      <c r="D38" t="s">
        <v>273</v>
      </c>
      <c r="E38" t="s">
        <v>201</v>
      </c>
      <c r="F38">
        <v>487416.65749432199</v>
      </c>
      <c r="G38">
        <v>434754.22417761601</v>
      </c>
      <c r="H38">
        <v>392026.04129320302</v>
      </c>
      <c r="I38">
        <v>377299.48096520698</v>
      </c>
      <c r="J38">
        <v>355266.32352841098</v>
      </c>
      <c r="K38">
        <v>417574.528755387</v>
      </c>
      <c r="L38">
        <v>500939.57303013501</v>
      </c>
      <c r="M38">
        <v>625705.97504825797</v>
      </c>
      <c r="N38">
        <v>777526.43957561394</v>
      </c>
      <c r="O38">
        <v>941796.98534961697</v>
      </c>
      <c r="P38">
        <v>949668.57098085503</v>
      </c>
      <c r="Q38">
        <v>920396.82414645702</v>
      </c>
      <c r="R38">
        <v>833902.00032523402</v>
      </c>
      <c r="S38">
        <v>811463.49468860298</v>
      </c>
      <c r="T38">
        <v>676559.17865475698</v>
      </c>
      <c r="U38">
        <v>643317.47017122502</v>
      </c>
      <c r="V38">
        <v>605695.56681375299</v>
      </c>
      <c r="W38">
        <v>535212.20025878097</v>
      </c>
      <c r="X38">
        <v>497673.623393677</v>
      </c>
      <c r="Y38">
        <v>555069.84050584596</v>
      </c>
      <c r="Z38">
        <v>699099.48727342195</v>
      </c>
      <c r="AA38">
        <v>676652.626605661</v>
      </c>
      <c r="AB38">
        <v>651413.09157304303</v>
      </c>
      <c r="AC38">
        <v>835682.98193545698</v>
      </c>
      <c r="AD38">
        <v>867488.76172774099</v>
      </c>
      <c r="AE38">
        <v>866093.24864727701</v>
      </c>
    </row>
    <row r="39" spans="1:31" x14ac:dyDescent="0.3">
      <c r="A39" t="s">
        <v>118</v>
      </c>
      <c r="B39" t="s">
        <v>274</v>
      </c>
      <c r="C39" t="s">
        <v>200</v>
      </c>
      <c r="D39" t="s">
        <v>275</v>
      </c>
      <c r="E39" t="s">
        <v>201</v>
      </c>
      <c r="F39">
        <v>1359110.9345949199</v>
      </c>
      <c r="G39">
        <v>1714063.7145610701</v>
      </c>
      <c r="H39">
        <v>1841812.2161914699</v>
      </c>
      <c r="I39">
        <v>1981871.37253673</v>
      </c>
      <c r="J39">
        <v>1922478.6513624</v>
      </c>
      <c r="K39">
        <v>1920193.27782977</v>
      </c>
      <c r="L39">
        <v>1889884.6134784101</v>
      </c>
      <c r="M39">
        <v>1718475.3403797699</v>
      </c>
      <c r="N39">
        <v>1618222.50966898</v>
      </c>
      <c r="O39">
        <v>1544569.3469479401</v>
      </c>
      <c r="P39">
        <v>1376802.6779048799</v>
      </c>
      <c r="Q39">
        <v>1265227.2677054999</v>
      </c>
      <c r="R39">
        <v>1355479.3612911601</v>
      </c>
      <c r="S39">
        <v>1358622.63638731</v>
      </c>
      <c r="T39">
        <v>1303681.14229331</v>
      </c>
      <c r="U39">
        <v>1160483.69327936</v>
      </c>
      <c r="V39">
        <v>1048063.83325803</v>
      </c>
      <c r="W39">
        <v>944098.80850359099</v>
      </c>
      <c r="X39">
        <v>879360.600921017</v>
      </c>
      <c r="Y39">
        <v>978575.43935751705</v>
      </c>
      <c r="Z39">
        <v>1016568.5848765</v>
      </c>
      <c r="AA39">
        <v>949310.63894581003</v>
      </c>
      <c r="AB39">
        <v>912070.51654126903</v>
      </c>
      <c r="AC39">
        <v>884118.51037761604</v>
      </c>
      <c r="AD39">
        <v>860324.272205455</v>
      </c>
      <c r="AE39">
        <v>909087.85974453099</v>
      </c>
    </row>
    <row r="40" spans="1:31" x14ac:dyDescent="0.3">
      <c r="A40" t="s">
        <v>118</v>
      </c>
      <c r="B40" t="s">
        <v>276</v>
      </c>
      <c r="C40" t="s">
        <v>200</v>
      </c>
      <c r="D40" t="s">
        <v>277</v>
      </c>
      <c r="E40" t="s">
        <v>201</v>
      </c>
      <c r="F40">
        <v>91371.509010175403</v>
      </c>
      <c r="G40">
        <v>127317.741037492</v>
      </c>
      <c r="H40">
        <v>136817.021237237</v>
      </c>
      <c r="I40">
        <v>144284.79077877701</v>
      </c>
      <c r="J40">
        <v>190042.900247818</v>
      </c>
      <c r="K40">
        <v>258471.306528507</v>
      </c>
      <c r="L40">
        <v>288079.939651147</v>
      </c>
      <c r="M40">
        <v>274239.898093517</v>
      </c>
      <c r="N40">
        <v>231571.701206008</v>
      </c>
      <c r="O40">
        <v>171115.67248986399</v>
      </c>
      <c r="P40">
        <v>144679.69025935201</v>
      </c>
      <c r="Q40">
        <v>114083.94040423101</v>
      </c>
      <c r="R40">
        <v>112142.467679671</v>
      </c>
      <c r="S40">
        <v>114888.15197361101</v>
      </c>
      <c r="T40">
        <v>119605.092120766</v>
      </c>
      <c r="U40">
        <v>128216.179697122</v>
      </c>
      <c r="V40">
        <v>109988.710634316</v>
      </c>
      <c r="W40">
        <v>81508.910361948205</v>
      </c>
      <c r="X40">
        <v>61931.838738782499</v>
      </c>
      <c r="Y40">
        <v>59748.198470604402</v>
      </c>
      <c r="Z40">
        <v>59167.815774238101</v>
      </c>
      <c r="AA40">
        <v>50075.2940597981</v>
      </c>
      <c r="AB40">
        <v>45165.438530350199</v>
      </c>
      <c r="AC40">
        <v>47005.099205527797</v>
      </c>
      <c r="AD40">
        <v>54227.783793857103</v>
      </c>
      <c r="AE40">
        <v>65447.354867702197</v>
      </c>
    </row>
    <row r="41" spans="1:31" x14ac:dyDescent="0.3">
      <c r="A41" t="s">
        <v>118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118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118</v>
      </c>
      <c r="B43" t="s">
        <v>282</v>
      </c>
      <c r="C43" t="s">
        <v>200</v>
      </c>
      <c r="D43" t="s">
        <v>283</v>
      </c>
      <c r="E43" t="s">
        <v>201</v>
      </c>
      <c r="F43">
        <v>1269774.4233869</v>
      </c>
      <c r="G43">
        <v>1520993.23356729</v>
      </c>
      <c r="H43">
        <v>2046865.0632084601</v>
      </c>
      <c r="I43">
        <v>2013081.24953898</v>
      </c>
      <c r="J43">
        <v>1690989.13632012</v>
      </c>
      <c r="K43">
        <v>1481254.09804726</v>
      </c>
      <c r="L43">
        <v>1320221.1165352301</v>
      </c>
      <c r="M43">
        <v>1460692.1924783301</v>
      </c>
      <c r="N43">
        <v>1528110.5105292699</v>
      </c>
      <c r="O43">
        <v>1536067.8918950399</v>
      </c>
      <c r="P43">
        <v>1525791.8570155101</v>
      </c>
      <c r="Q43">
        <v>1863497.64778003</v>
      </c>
      <c r="R43">
        <v>1983880.9318051799</v>
      </c>
      <c r="S43">
        <v>1791767.54750803</v>
      </c>
      <c r="T43">
        <v>1536868.6806749301</v>
      </c>
      <c r="U43">
        <v>1372144.0957074801</v>
      </c>
      <c r="V43">
        <v>1325394.4156287599</v>
      </c>
      <c r="W43">
        <v>1189131.21508436</v>
      </c>
      <c r="X43">
        <v>1136523.37680217</v>
      </c>
      <c r="Y43">
        <v>1163172.28507297</v>
      </c>
      <c r="Z43">
        <v>1236794.93269463</v>
      </c>
      <c r="AA43">
        <v>1279202.8397743399</v>
      </c>
      <c r="AB43">
        <v>1346771.3094959001</v>
      </c>
      <c r="AC43">
        <v>1384253.8983245499</v>
      </c>
      <c r="AD43">
        <v>1505314.84730948</v>
      </c>
      <c r="AE43">
        <v>1544454.68756123</v>
      </c>
    </row>
    <row r="44" spans="1:31" x14ac:dyDescent="0.3">
      <c r="A44" t="s">
        <v>118</v>
      </c>
      <c r="B44" t="s">
        <v>284</v>
      </c>
      <c r="C44" t="s">
        <v>200</v>
      </c>
      <c r="D44" t="s">
        <v>285</v>
      </c>
      <c r="E44" t="s">
        <v>201</v>
      </c>
      <c r="F44">
        <v>14737694.220324</v>
      </c>
      <c r="G44">
        <v>18146471.093625799</v>
      </c>
      <c r="H44">
        <v>19385703.332113199</v>
      </c>
      <c r="I44">
        <v>19353171.401941899</v>
      </c>
      <c r="J44">
        <v>18471553.127760001</v>
      </c>
      <c r="K44">
        <v>18237625.334652402</v>
      </c>
      <c r="L44">
        <v>17297366.979402501</v>
      </c>
      <c r="M44">
        <v>14966319.865160599</v>
      </c>
      <c r="N44">
        <v>13008401.0635894</v>
      </c>
      <c r="O44">
        <v>11245042.880604601</v>
      </c>
      <c r="P44">
        <v>10037029.857310699</v>
      </c>
      <c r="Q44">
        <v>9256820.3915250301</v>
      </c>
      <c r="R44">
        <v>9658875.6334887091</v>
      </c>
      <c r="S44">
        <v>9465192.3281034101</v>
      </c>
      <c r="T44">
        <v>8346990.3037959002</v>
      </c>
      <c r="U44">
        <v>7349367.1525434097</v>
      </c>
      <c r="V44">
        <v>6808989.8626228003</v>
      </c>
      <c r="W44">
        <v>6158524.5603190605</v>
      </c>
      <c r="X44">
        <v>5695635.3510280903</v>
      </c>
      <c r="Y44">
        <v>6046968.1620808598</v>
      </c>
      <c r="Z44">
        <v>6434615.55978355</v>
      </c>
      <c r="AA44">
        <v>6200823.4218375403</v>
      </c>
      <c r="AB44">
        <v>6089926.9822251303</v>
      </c>
      <c r="AC44">
        <v>6262216.7868078304</v>
      </c>
      <c r="AD44">
        <v>6486332.1918483004</v>
      </c>
      <c r="AE44">
        <v>6745784.2934444603</v>
      </c>
    </row>
    <row r="45" spans="1:31" x14ac:dyDescent="0.3">
      <c r="A45" t="s">
        <v>118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118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118</v>
      </c>
      <c r="B47" t="s">
        <v>290</v>
      </c>
      <c r="C47" t="s">
        <v>200</v>
      </c>
      <c r="D47" t="s">
        <v>291</v>
      </c>
      <c r="E47" t="s">
        <v>201</v>
      </c>
      <c r="F47">
        <v>760577.926757943</v>
      </c>
      <c r="G47">
        <v>986474.33248463296</v>
      </c>
      <c r="H47">
        <v>1040100.26896632</v>
      </c>
      <c r="I47">
        <v>878186.78338342498</v>
      </c>
      <c r="J47">
        <v>871360.28536308894</v>
      </c>
      <c r="K47">
        <v>818621.49262913503</v>
      </c>
      <c r="L47">
        <v>655673.40881517401</v>
      </c>
      <c r="M47">
        <v>497415.52276529698</v>
      </c>
      <c r="N47">
        <v>352304.67639227503</v>
      </c>
      <c r="O47">
        <v>229574.32701564499</v>
      </c>
      <c r="P47">
        <v>155871.349921118</v>
      </c>
      <c r="Q47">
        <v>108087.856643105</v>
      </c>
      <c r="R47">
        <v>87711.561189069005</v>
      </c>
      <c r="S47">
        <v>71354.443673838396</v>
      </c>
      <c r="T47">
        <v>70929.289100014896</v>
      </c>
      <c r="U47">
        <v>71174.684385328204</v>
      </c>
      <c r="V47">
        <v>61385.534514083498</v>
      </c>
      <c r="W47">
        <v>46142.490104058998</v>
      </c>
      <c r="X47">
        <v>47091.209331704202</v>
      </c>
      <c r="Y47">
        <v>75930.077034705202</v>
      </c>
      <c r="Z47">
        <v>107516.493248681</v>
      </c>
      <c r="AA47">
        <v>113201.93335794601</v>
      </c>
      <c r="AB47">
        <v>118207.0703219</v>
      </c>
      <c r="AC47">
        <v>121037.18961218301</v>
      </c>
      <c r="AD47">
        <v>126488.699357423</v>
      </c>
      <c r="AE47">
        <v>150253.53667849099</v>
      </c>
    </row>
    <row r="48" spans="1:31" x14ac:dyDescent="0.3">
      <c r="A48" t="s">
        <v>118</v>
      </c>
      <c r="B48" t="s">
        <v>292</v>
      </c>
      <c r="C48" t="s">
        <v>200</v>
      </c>
      <c r="D48" t="s">
        <v>293</v>
      </c>
      <c r="E48" t="s">
        <v>201</v>
      </c>
      <c r="F48">
        <v>1489169.81738428</v>
      </c>
      <c r="G48">
        <v>1965552.3150396401</v>
      </c>
      <c r="H48">
        <v>2064678.7769437099</v>
      </c>
      <c r="I48">
        <v>1900101.9660438099</v>
      </c>
      <c r="J48">
        <v>1899602.40161771</v>
      </c>
      <c r="K48">
        <v>1843693.8541028099</v>
      </c>
      <c r="L48">
        <v>1607678.45031419</v>
      </c>
      <c r="M48">
        <v>1333708.9797521101</v>
      </c>
      <c r="N48">
        <v>1056820.45987367</v>
      </c>
      <c r="O48">
        <v>840816.17404776404</v>
      </c>
      <c r="P48">
        <v>687659.67697310902</v>
      </c>
      <c r="Q48">
        <v>548630.13383869804</v>
      </c>
      <c r="R48">
        <v>512295.39968131902</v>
      </c>
      <c r="S48">
        <v>475621.89812514401</v>
      </c>
      <c r="T48">
        <v>445132.37127823901</v>
      </c>
      <c r="U48">
        <v>459409.31851494202</v>
      </c>
      <c r="V48">
        <v>470670.840028768</v>
      </c>
      <c r="W48">
        <v>440170.66366231901</v>
      </c>
      <c r="X48">
        <v>444173.04501116398</v>
      </c>
      <c r="Y48">
        <v>535590.83950133598</v>
      </c>
      <c r="Z48">
        <v>590563.24785935204</v>
      </c>
      <c r="AA48">
        <v>570101.94367319206</v>
      </c>
      <c r="AB48">
        <v>562692.659727411</v>
      </c>
      <c r="AC48">
        <v>537001.08493660297</v>
      </c>
      <c r="AD48">
        <v>542497.25811232801</v>
      </c>
      <c r="AE48">
        <v>569468.78617715405</v>
      </c>
    </row>
    <row r="49" spans="1:31" x14ac:dyDescent="0.3">
      <c r="A49" t="s">
        <v>118</v>
      </c>
      <c r="B49" t="s">
        <v>294</v>
      </c>
      <c r="C49" t="s">
        <v>200</v>
      </c>
      <c r="D49" t="s">
        <v>295</v>
      </c>
      <c r="E49" t="s">
        <v>201</v>
      </c>
      <c r="F49">
        <v>267037.41934243799</v>
      </c>
      <c r="G49">
        <v>326036.037357272</v>
      </c>
      <c r="H49">
        <v>324500.19021983101</v>
      </c>
      <c r="I49">
        <v>307850.30248932203</v>
      </c>
      <c r="J49">
        <v>292129.19128899998</v>
      </c>
      <c r="K49">
        <v>270437.55249431299</v>
      </c>
      <c r="L49">
        <v>247563.23682378401</v>
      </c>
      <c r="M49">
        <v>204466.890800705</v>
      </c>
      <c r="N49">
        <v>162991.660517882</v>
      </c>
      <c r="O49">
        <v>130176.311228675</v>
      </c>
      <c r="P49">
        <v>110951.190352734</v>
      </c>
      <c r="Q49">
        <v>93193.983177477901</v>
      </c>
      <c r="R49">
        <v>101649.92629136</v>
      </c>
      <c r="S49">
        <v>105154.293083657</v>
      </c>
      <c r="T49">
        <v>112703.61342967</v>
      </c>
      <c r="U49">
        <v>117979.074160624</v>
      </c>
      <c r="V49">
        <v>118856.83020118201</v>
      </c>
      <c r="W49">
        <v>102763.696632665</v>
      </c>
      <c r="X49">
        <v>94725.269096120406</v>
      </c>
      <c r="Y49">
        <v>100759.987632669</v>
      </c>
      <c r="Z49">
        <v>100723.845598532</v>
      </c>
      <c r="AA49">
        <v>86504.687963880293</v>
      </c>
      <c r="AB49">
        <v>76889.391254385206</v>
      </c>
      <c r="AC49">
        <v>68236.477147901605</v>
      </c>
      <c r="AD49">
        <v>67247.064659509997</v>
      </c>
      <c r="AE49">
        <v>75087.852183994197</v>
      </c>
    </row>
    <row r="50" spans="1:31" x14ac:dyDescent="0.3">
      <c r="A50" t="s">
        <v>118</v>
      </c>
      <c r="B50" t="s">
        <v>296</v>
      </c>
      <c r="C50" t="s">
        <v>200</v>
      </c>
      <c r="D50" t="s">
        <v>297</v>
      </c>
      <c r="E50" t="s">
        <v>201</v>
      </c>
      <c r="F50">
        <v>461554.47128389898</v>
      </c>
      <c r="G50">
        <v>653041.94519773603</v>
      </c>
      <c r="H50">
        <v>700078.31775755296</v>
      </c>
      <c r="I50">
        <v>714064.88017106603</v>
      </c>
      <c r="J50">
        <v>736112.92496562202</v>
      </c>
      <c r="K50">
        <v>754634.80897936202</v>
      </c>
      <c r="L50">
        <v>704441.80467523297</v>
      </c>
      <c r="M50">
        <v>631826.56618611305</v>
      </c>
      <c r="N50">
        <v>541524.12296351802</v>
      </c>
      <c r="O50">
        <v>481065.535803443</v>
      </c>
      <c r="P50">
        <v>420837.13669925701</v>
      </c>
      <c r="Q50">
        <v>347348.29401811498</v>
      </c>
      <c r="R50">
        <v>322933.91220089002</v>
      </c>
      <c r="S50">
        <v>299113.16136764898</v>
      </c>
      <c r="T50">
        <v>261499.46874855401</v>
      </c>
      <c r="U50">
        <v>270255.55996898998</v>
      </c>
      <c r="V50">
        <v>290428.47531350201</v>
      </c>
      <c r="W50">
        <v>291264.47692559601</v>
      </c>
      <c r="X50">
        <v>302356.56658333901</v>
      </c>
      <c r="Y50">
        <v>358900.77483396197</v>
      </c>
      <c r="Z50">
        <v>382322.90901213902</v>
      </c>
      <c r="AA50">
        <v>370395.322351365</v>
      </c>
      <c r="AB50">
        <v>367596.19815112598</v>
      </c>
      <c r="AC50">
        <v>347727.41817651899</v>
      </c>
      <c r="AD50">
        <v>348761.49409539503</v>
      </c>
      <c r="AE50">
        <v>344127.39731466898</v>
      </c>
    </row>
    <row r="51" spans="1:31" x14ac:dyDescent="0.3">
      <c r="A51" t="s">
        <v>118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118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118</v>
      </c>
      <c r="B53" t="s">
        <v>302</v>
      </c>
      <c r="C53" t="s">
        <v>200</v>
      </c>
      <c r="D53" t="s">
        <v>303</v>
      </c>
      <c r="E53" t="s">
        <v>201</v>
      </c>
      <c r="F53">
        <v>283880.26997426298</v>
      </c>
      <c r="G53">
        <v>357522.19278503797</v>
      </c>
      <c r="H53">
        <v>410916.57237653498</v>
      </c>
      <c r="I53">
        <v>404366.04914642102</v>
      </c>
      <c r="J53">
        <v>411494.978919919</v>
      </c>
      <c r="K53">
        <v>438274.90606526699</v>
      </c>
      <c r="L53">
        <v>482355.04484102898</v>
      </c>
      <c r="M53">
        <v>398209.936926789</v>
      </c>
      <c r="N53">
        <v>347017.29873815901</v>
      </c>
      <c r="O53">
        <v>285705.23320711497</v>
      </c>
      <c r="P53">
        <v>223072.00180165999</v>
      </c>
      <c r="Q53">
        <v>178460.006025051</v>
      </c>
      <c r="R53">
        <v>150940.34352283701</v>
      </c>
      <c r="S53">
        <v>140287.22347312601</v>
      </c>
      <c r="T53">
        <v>113196.29117078301</v>
      </c>
      <c r="U53">
        <v>90242.126043971701</v>
      </c>
      <c r="V53">
        <v>76334.727215156105</v>
      </c>
      <c r="W53">
        <v>59411.244440839801</v>
      </c>
      <c r="X53">
        <v>50431.550190464397</v>
      </c>
      <c r="Y53">
        <v>50988.367259960803</v>
      </c>
      <c r="Z53">
        <v>54055.066095040602</v>
      </c>
      <c r="AA53">
        <v>48707.820182087497</v>
      </c>
      <c r="AB53">
        <v>45305.390332030998</v>
      </c>
      <c r="AC53">
        <v>51025.7313428579</v>
      </c>
      <c r="AD53">
        <v>52734.521740935197</v>
      </c>
      <c r="AE53">
        <v>44752.133782333003</v>
      </c>
    </row>
    <row r="54" spans="1:31" x14ac:dyDescent="0.3">
      <c r="A54" t="s">
        <v>118</v>
      </c>
      <c r="B54" t="s">
        <v>304</v>
      </c>
      <c r="C54" t="s">
        <v>200</v>
      </c>
      <c r="D54" t="s">
        <v>305</v>
      </c>
      <c r="E54" t="s">
        <v>201</v>
      </c>
      <c r="F54">
        <v>517911.71475297603</v>
      </c>
      <c r="G54">
        <v>667227.38547840703</v>
      </c>
      <c r="H54">
        <v>771733.30933524703</v>
      </c>
      <c r="I54">
        <v>750670.82518138096</v>
      </c>
      <c r="J54">
        <v>798370.284122627</v>
      </c>
      <c r="K54">
        <v>864675.79704472399</v>
      </c>
      <c r="L54">
        <v>905372.66195179895</v>
      </c>
      <c r="M54">
        <v>724909.41212107195</v>
      </c>
      <c r="N54">
        <v>613523.89222527598</v>
      </c>
      <c r="O54">
        <v>508605.14625461702</v>
      </c>
      <c r="P54">
        <v>398534.69248946803</v>
      </c>
      <c r="Q54">
        <v>317000.797860989</v>
      </c>
      <c r="R54">
        <v>285033.147140279</v>
      </c>
      <c r="S54">
        <v>276495.57944132801</v>
      </c>
      <c r="T54">
        <v>230381.907209695</v>
      </c>
      <c r="U54">
        <v>195778.51058166299</v>
      </c>
      <c r="V54">
        <v>171850.200676098</v>
      </c>
      <c r="W54">
        <v>134069.88720530699</v>
      </c>
      <c r="X54">
        <v>118699.748762875</v>
      </c>
      <c r="Y54">
        <v>120010.86445292</v>
      </c>
      <c r="Z54">
        <v>127178.45638549799</v>
      </c>
      <c r="AA54">
        <v>114671.962381009</v>
      </c>
      <c r="AB54">
        <v>110945.92455697</v>
      </c>
      <c r="AC54">
        <v>124487.638400704</v>
      </c>
      <c r="AD54">
        <v>130132.398547146</v>
      </c>
      <c r="AE54">
        <v>133976.87619567499</v>
      </c>
    </row>
    <row r="55" spans="1:31" x14ac:dyDescent="0.3">
      <c r="A55" t="s">
        <v>118</v>
      </c>
      <c r="B55" t="s">
        <v>306</v>
      </c>
      <c r="C55" t="s">
        <v>200</v>
      </c>
      <c r="D55" t="s">
        <v>307</v>
      </c>
      <c r="E55" t="s">
        <v>201</v>
      </c>
      <c r="F55">
        <v>234031.44477871401</v>
      </c>
      <c r="G55">
        <v>309705.19269336801</v>
      </c>
      <c r="H55">
        <v>360816.736958711</v>
      </c>
      <c r="I55">
        <v>346304.77603496</v>
      </c>
      <c r="J55">
        <v>386875.305202708</v>
      </c>
      <c r="K55">
        <v>426400.89097945701</v>
      </c>
      <c r="L55">
        <v>423017.61711077002</v>
      </c>
      <c r="M55">
        <v>326699.47519428399</v>
      </c>
      <c r="N55">
        <v>266506.59348711697</v>
      </c>
      <c r="O55">
        <v>222899.91304750199</v>
      </c>
      <c r="P55">
        <v>175462.69068780899</v>
      </c>
      <c r="Q55">
        <v>138540.791835938</v>
      </c>
      <c r="R55">
        <v>134092.803617442</v>
      </c>
      <c r="S55">
        <v>136208.355968202</v>
      </c>
      <c r="T55">
        <v>117185.61603891201</v>
      </c>
      <c r="U55">
        <v>105536.384537691</v>
      </c>
      <c r="V55">
        <v>95515.473460941503</v>
      </c>
      <c r="W55">
        <v>74658.642764467004</v>
      </c>
      <c r="X55">
        <v>68268.198572410707</v>
      </c>
      <c r="Y55">
        <v>69022.497192959199</v>
      </c>
      <c r="Z55">
        <v>73123.390290457493</v>
      </c>
      <c r="AA55">
        <v>65964.1421989214</v>
      </c>
      <c r="AB55">
        <v>65640.534224939605</v>
      </c>
      <c r="AC55">
        <v>73461.907057846096</v>
      </c>
      <c r="AD55">
        <v>77397.876806210494</v>
      </c>
      <c r="AE55">
        <v>89224.742413341606</v>
      </c>
    </row>
    <row r="56" spans="1:31" x14ac:dyDescent="0.3">
      <c r="A56" t="s">
        <v>118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118</v>
      </c>
      <c r="B57" t="s">
        <v>310</v>
      </c>
      <c r="C57" t="s">
        <v>200</v>
      </c>
      <c r="D57" t="s">
        <v>311</v>
      </c>
      <c r="E57" t="s">
        <v>201</v>
      </c>
      <c r="F57">
        <v>16318235.546718501</v>
      </c>
      <c r="G57">
        <v>20239341.149703</v>
      </c>
      <c r="H57">
        <v>21587199.130294099</v>
      </c>
      <c r="I57">
        <v>21397558.1587645</v>
      </c>
      <c r="J57">
        <v>20561198.4296255</v>
      </c>
      <c r="K57">
        <v>20339790.495283701</v>
      </c>
      <c r="L57">
        <v>19193125.369367801</v>
      </c>
      <c r="M57">
        <v>16574268.7430063</v>
      </c>
      <c r="N57">
        <v>14296793.224669101</v>
      </c>
      <c r="O57">
        <v>12256974.7271422</v>
      </c>
      <c r="P57">
        <v>10869369.224543201</v>
      </c>
      <c r="Q57">
        <v>9919534.4657679591</v>
      </c>
      <c r="R57">
        <v>10283313.5008497</v>
      </c>
      <c r="S57">
        <v>10055702.3782022</v>
      </c>
      <c r="T57">
        <v>8911727.7671949007</v>
      </c>
      <c r="U57">
        <v>7936992.6507554799</v>
      </c>
      <c r="V57">
        <v>7389649.4132858897</v>
      </c>
      <c r="W57">
        <v>6680204.1343433298</v>
      </c>
      <c r="X57">
        <v>6201740.2347780401</v>
      </c>
      <c r="Y57">
        <v>6642307.2000527997</v>
      </c>
      <c r="Z57">
        <v>7084346.62341714</v>
      </c>
      <c r="AA57">
        <v>6821000.6595705301</v>
      </c>
      <c r="AB57">
        <v>6697785.0804829001</v>
      </c>
      <c r="AC57">
        <v>6846222.9709499599</v>
      </c>
      <c r="AD57">
        <v>7083057.2337544896</v>
      </c>
      <c r="AE57">
        <v>7380700.43448932</v>
      </c>
    </row>
    <row r="58" spans="1:31" x14ac:dyDescent="0.3">
      <c r="A58" t="s">
        <v>118</v>
      </c>
      <c r="B58" t="s">
        <v>312</v>
      </c>
      <c r="C58" t="s">
        <v>200</v>
      </c>
      <c r="D58" t="s">
        <v>313</v>
      </c>
      <c r="E58" t="s">
        <v>201</v>
      </c>
      <c r="F58">
        <v>16318235.546718501</v>
      </c>
      <c r="G58">
        <v>20239341.149703</v>
      </c>
      <c r="H58">
        <v>21587199.130294099</v>
      </c>
      <c r="I58">
        <v>21397558.1587645</v>
      </c>
      <c r="J58">
        <v>20561198.4296255</v>
      </c>
      <c r="K58">
        <v>20339790.495283701</v>
      </c>
      <c r="L58">
        <v>19193125.369367801</v>
      </c>
      <c r="M58">
        <v>16574268.7430063</v>
      </c>
      <c r="N58">
        <v>14296793.224669101</v>
      </c>
      <c r="O58">
        <v>12256974.7271422</v>
      </c>
      <c r="P58">
        <v>10869369.224543201</v>
      </c>
      <c r="Q58">
        <v>9919534.4657679591</v>
      </c>
      <c r="R58">
        <v>10283313.5008497</v>
      </c>
      <c r="S58">
        <v>10055702.3782022</v>
      </c>
      <c r="T58">
        <v>8911727.7671949007</v>
      </c>
      <c r="U58">
        <v>7936992.6507554799</v>
      </c>
      <c r="V58">
        <v>7389649.4132858897</v>
      </c>
      <c r="W58">
        <v>6680204.1343433298</v>
      </c>
      <c r="X58">
        <v>6201740.2347780401</v>
      </c>
      <c r="Y58">
        <v>6642307.2000527997</v>
      </c>
      <c r="Z58">
        <v>7084346.62341714</v>
      </c>
      <c r="AA58">
        <v>6821000.6595705301</v>
      </c>
      <c r="AB58">
        <v>6697785.0804829001</v>
      </c>
      <c r="AC58">
        <v>6846222.9709499599</v>
      </c>
      <c r="AD58">
        <v>7083057.2337544896</v>
      </c>
      <c r="AE58">
        <v>7380700.43448932</v>
      </c>
    </row>
    <row r="59" spans="1:31" x14ac:dyDescent="0.3">
      <c r="A59" t="s">
        <v>118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120</v>
      </c>
      <c r="B2" t="s">
        <v>197</v>
      </c>
      <c r="C2" t="s">
        <v>200</v>
      </c>
      <c r="D2" t="s">
        <v>198</v>
      </c>
      <c r="E2" t="s">
        <v>201</v>
      </c>
      <c r="F2">
        <v>42145.955571528197</v>
      </c>
      <c r="G2">
        <v>51610.891662374197</v>
      </c>
      <c r="H2">
        <v>62717.814829796604</v>
      </c>
      <c r="I2">
        <v>67043.887263220706</v>
      </c>
      <c r="J2">
        <v>66510.718928150498</v>
      </c>
      <c r="K2">
        <v>68056.051709010804</v>
      </c>
      <c r="L2">
        <v>71596.151090104395</v>
      </c>
      <c r="M2">
        <v>74348.391263867205</v>
      </c>
      <c r="N2">
        <v>70915.357715891398</v>
      </c>
      <c r="O2">
        <v>73007.169358861705</v>
      </c>
      <c r="P2">
        <v>69881.476336753403</v>
      </c>
      <c r="Q2">
        <v>65727.101819820906</v>
      </c>
      <c r="R2">
        <v>58467.5348440413</v>
      </c>
      <c r="S2">
        <v>53378.956621171703</v>
      </c>
      <c r="T2">
        <v>47613.811286135497</v>
      </c>
      <c r="U2">
        <v>46630.767862089502</v>
      </c>
      <c r="V2">
        <v>45477.041800073901</v>
      </c>
      <c r="W2">
        <v>44021.212094525399</v>
      </c>
      <c r="X2">
        <v>43229.812063589503</v>
      </c>
      <c r="Y2">
        <v>43347.200312520901</v>
      </c>
      <c r="Z2">
        <v>45587.884190370904</v>
      </c>
      <c r="AA2">
        <v>46122.341232814899</v>
      </c>
      <c r="AB2">
        <v>50218.280605038402</v>
      </c>
      <c r="AC2">
        <v>50723.625425108199</v>
      </c>
      <c r="AD2">
        <v>50788.377565523297</v>
      </c>
      <c r="AE2">
        <v>50587.2970350139</v>
      </c>
    </row>
    <row r="3" spans="1:32" x14ac:dyDescent="0.3">
      <c r="A3" t="s">
        <v>120</v>
      </c>
      <c r="B3" t="s">
        <v>202</v>
      </c>
      <c r="C3" t="s">
        <v>200</v>
      </c>
      <c r="D3" t="s">
        <v>203</v>
      </c>
      <c r="E3" t="s">
        <v>201</v>
      </c>
      <c r="F3">
        <v>2035.62587843712</v>
      </c>
      <c r="G3">
        <v>2781.4409273812998</v>
      </c>
      <c r="H3">
        <v>3692.8290756257102</v>
      </c>
      <c r="I3">
        <v>4416.6601955403103</v>
      </c>
      <c r="J3">
        <v>4707.4737562181799</v>
      </c>
      <c r="K3">
        <v>5520.5945636547403</v>
      </c>
      <c r="L3">
        <v>5954.2401788753596</v>
      </c>
      <c r="M3">
        <v>7813.0730576781898</v>
      </c>
      <c r="N3">
        <v>8434.4283384607097</v>
      </c>
      <c r="O3">
        <v>9186.7617797903495</v>
      </c>
      <c r="P3">
        <v>9698.0599447334898</v>
      </c>
      <c r="Q3">
        <v>10458.329696577101</v>
      </c>
      <c r="R3">
        <v>11478.207759368001</v>
      </c>
      <c r="S3">
        <v>12829.9594828678</v>
      </c>
      <c r="T3">
        <v>12758.2782790863</v>
      </c>
      <c r="U3">
        <v>13166.1448719777</v>
      </c>
      <c r="V3">
        <v>12558.868843374599</v>
      </c>
      <c r="W3">
        <v>11628.398129487099</v>
      </c>
      <c r="X3">
        <v>11497.0618836373</v>
      </c>
      <c r="Y3">
        <v>12426.2999020062</v>
      </c>
      <c r="Z3">
        <v>13012.043978501501</v>
      </c>
      <c r="AA3">
        <v>13249.596574912401</v>
      </c>
      <c r="AB3">
        <v>13971.6542421099</v>
      </c>
      <c r="AC3">
        <v>13618.1389824548</v>
      </c>
      <c r="AD3">
        <v>13258.0989120514</v>
      </c>
      <c r="AE3">
        <v>12652.0652825626</v>
      </c>
    </row>
    <row r="4" spans="1:32" x14ac:dyDescent="0.3">
      <c r="A4" t="s">
        <v>120</v>
      </c>
      <c r="B4" t="s">
        <v>204</v>
      </c>
      <c r="C4" t="s">
        <v>200</v>
      </c>
      <c r="D4" t="s">
        <v>205</v>
      </c>
      <c r="E4" t="s">
        <v>201</v>
      </c>
      <c r="F4">
        <v>877236.39281431201</v>
      </c>
      <c r="G4">
        <v>1251037.4783940399</v>
      </c>
      <c r="H4">
        <v>1606349.8080497701</v>
      </c>
      <c r="I4">
        <v>1870857.8397232899</v>
      </c>
      <c r="J4">
        <v>2065384.61215778</v>
      </c>
      <c r="K4">
        <v>2449504.24181575</v>
      </c>
      <c r="L4">
        <v>2783199.0151169202</v>
      </c>
      <c r="M4">
        <v>3066697.6083579902</v>
      </c>
      <c r="N4">
        <v>3232865.13492272</v>
      </c>
      <c r="O4">
        <v>3593861.61256808</v>
      </c>
      <c r="P4">
        <v>3947211.75175098</v>
      </c>
      <c r="Q4">
        <v>4088608.5864533102</v>
      </c>
      <c r="R4">
        <v>4152666.92321643</v>
      </c>
      <c r="S4">
        <v>4405563.9347508503</v>
      </c>
      <c r="T4">
        <v>4070017.73551371</v>
      </c>
      <c r="U4">
        <v>4088846.69509687</v>
      </c>
      <c r="V4">
        <v>4041443.4966122601</v>
      </c>
      <c r="W4">
        <v>4005310.3085782002</v>
      </c>
      <c r="X4">
        <v>3769059.0748235402</v>
      </c>
      <c r="Y4">
        <v>3791090.9792762301</v>
      </c>
      <c r="Z4">
        <v>3917275.2173601999</v>
      </c>
      <c r="AA4">
        <v>4155174.8930635699</v>
      </c>
      <c r="AB4">
        <v>4199881.6087307697</v>
      </c>
      <c r="AC4">
        <v>4349912.1231954899</v>
      </c>
      <c r="AD4">
        <v>4487337.2226831596</v>
      </c>
      <c r="AE4">
        <v>4477048.07324911</v>
      </c>
    </row>
    <row r="5" spans="1:32" x14ac:dyDescent="0.3">
      <c r="A5" t="s">
        <v>120</v>
      </c>
      <c r="B5" t="s">
        <v>206</v>
      </c>
      <c r="C5" t="s">
        <v>200</v>
      </c>
      <c r="D5" t="s">
        <v>207</v>
      </c>
      <c r="E5" t="s">
        <v>201</v>
      </c>
      <c r="F5">
        <v>40063.765091645902</v>
      </c>
      <c r="G5">
        <v>52198.7301551735</v>
      </c>
      <c r="H5">
        <v>64591.302679916997</v>
      </c>
      <c r="I5">
        <v>72768.242185665498</v>
      </c>
      <c r="J5">
        <v>79839.078310102603</v>
      </c>
      <c r="K5">
        <v>91119.368312587903</v>
      </c>
      <c r="L5">
        <v>102504.965366441</v>
      </c>
      <c r="M5">
        <v>126917.144852107</v>
      </c>
      <c r="N5">
        <v>147778.46674260899</v>
      </c>
      <c r="O5">
        <v>181100.70668791301</v>
      </c>
      <c r="P5">
        <v>224972.01483494</v>
      </c>
      <c r="Q5">
        <v>246148.695114823</v>
      </c>
      <c r="R5">
        <v>252842.13739942899</v>
      </c>
      <c r="S5">
        <v>265678.44439724297</v>
      </c>
      <c r="T5">
        <v>254549.90665406501</v>
      </c>
      <c r="U5">
        <v>265296.73896155501</v>
      </c>
      <c r="V5">
        <v>275189.97068801901</v>
      </c>
      <c r="W5">
        <v>278002.37639668997</v>
      </c>
      <c r="X5">
        <v>265232.58886547899</v>
      </c>
      <c r="Y5">
        <v>271813.721391481</v>
      </c>
      <c r="Z5">
        <v>279376.919431763</v>
      </c>
      <c r="AA5">
        <v>299467.50882253598</v>
      </c>
      <c r="AB5">
        <v>312106.609120554</v>
      </c>
      <c r="AC5">
        <v>326831.38223631802</v>
      </c>
      <c r="AD5">
        <v>338488.80511565402</v>
      </c>
      <c r="AE5">
        <v>332903.21468385402</v>
      </c>
    </row>
    <row r="6" spans="1:32" x14ac:dyDescent="0.3">
      <c r="A6" t="s">
        <v>120</v>
      </c>
      <c r="B6" t="s">
        <v>208</v>
      </c>
      <c r="C6" t="s">
        <v>200</v>
      </c>
      <c r="D6" t="s">
        <v>209</v>
      </c>
      <c r="E6" t="s">
        <v>201</v>
      </c>
      <c r="F6">
        <v>10465.5710129076</v>
      </c>
      <c r="G6">
        <v>12312.6541597878</v>
      </c>
      <c r="H6">
        <v>14357.546434485201</v>
      </c>
      <c r="I6">
        <v>15505.5264559154</v>
      </c>
      <c r="J6">
        <v>16040.2165977268</v>
      </c>
      <c r="K6">
        <v>17802.764266558901</v>
      </c>
      <c r="L6">
        <v>19602.368808319701</v>
      </c>
      <c r="M6">
        <v>22899.2526419969</v>
      </c>
      <c r="N6">
        <v>24131.550426366801</v>
      </c>
      <c r="O6">
        <v>27064.169871086498</v>
      </c>
      <c r="P6">
        <v>31728.020287942902</v>
      </c>
      <c r="Q6">
        <v>33172.129987579501</v>
      </c>
      <c r="R6">
        <v>35945.560097483904</v>
      </c>
      <c r="S6">
        <v>41942.447443361001</v>
      </c>
      <c r="T6">
        <v>39684.085633289797</v>
      </c>
      <c r="U6">
        <v>43476.554624165801</v>
      </c>
      <c r="V6">
        <v>45944.049640995901</v>
      </c>
      <c r="W6">
        <v>43279.547509387397</v>
      </c>
      <c r="X6">
        <v>41090.027846249497</v>
      </c>
      <c r="Y6">
        <v>40356.001116928797</v>
      </c>
      <c r="Z6">
        <v>40808.460506807001</v>
      </c>
      <c r="AA6">
        <v>41648.9474413793</v>
      </c>
      <c r="AB6">
        <v>40895.0801812305</v>
      </c>
      <c r="AC6">
        <v>40166.683497140999</v>
      </c>
      <c r="AD6">
        <v>42436.309201543998</v>
      </c>
      <c r="AE6">
        <v>41466.545137606103</v>
      </c>
    </row>
    <row r="7" spans="1:32" x14ac:dyDescent="0.3">
      <c r="A7" t="s">
        <v>120</v>
      </c>
      <c r="B7" t="s">
        <v>210</v>
      </c>
      <c r="C7" t="s">
        <v>200</v>
      </c>
      <c r="D7" t="s">
        <v>211</v>
      </c>
      <c r="E7" t="s">
        <v>201</v>
      </c>
      <c r="F7">
        <v>59971.093960588303</v>
      </c>
      <c r="G7">
        <v>80103.655745182303</v>
      </c>
      <c r="H7">
        <v>99512.644453616507</v>
      </c>
      <c r="I7">
        <v>112191.712876836</v>
      </c>
      <c r="J7">
        <v>119058.22379204301</v>
      </c>
      <c r="K7">
        <v>134384.95636647701</v>
      </c>
      <c r="L7">
        <v>149964.23357974799</v>
      </c>
      <c r="M7">
        <v>172839.05587391299</v>
      </c>
      <c r="N7">
        <v>187342.75256973301</v>
      </c>
      <c r="O7">
        <v>207321.19227898301</v>
      </c>
      <c r="P7">
        <v>238176.323277677</v>
      </c>
      <c r="Q7">
        <v>261776.921276846</v>
      </c>
      <c r="R7">
        <v>282627.41795186</v>
      </c>
      <c r="S7">
        <v>302735.924039495</v>
      </c>
      <c r="T7">
        <v>284784.22237760702</v>
      </c>
      <c r="U7">
        <v>288602.90639325901</v>
      </c>
      <c r="V7">
        <v>278401.637238767</v>
      </c>
      <c r="W7">
        <v>261789.698891137</v>
      </c>
      <c r="X7">
        <v>244500.54187780101</v>
      </c>
      <c r="Y7">
        <v>243029.236748489</v>
      </c>
      <c r="Z7">
        <v>248775.77851660299</v>
      </c>
      <c r="AA7">
        <v>257813.81170229299</v>
      </c>
      <c r="AB7">
        <v>254850.02162311701</v>
      </c>
      <c r="AC7">
        <v>255679.08439878499</v>
      </c>
      <c r="AD7">
        <v>256804.078254892</v>
      </c>
      <c r="AE7">
        <v>258856.70279428901</v>
      </c>
    </row>
    <row r="8" spans="1:32" x14ac:dyDescent="0.3">
      <c r="A8" t="s">
        <v>120</v>
      </c>
      <c r="B8" t="s">
        <v>212</v>
      </c>
      <c r="C8" t="s">
        <v>200</v>
      </c>
      <c r="D8" t="s">
        <v>213</v>
      </c>
      <c r="E8" t="s">
        <v>201</v>
      </c>
      <c r="F8">
        <v>5068.8732633060399</v>
      </c>
      <c r="G8">
        <v>6965.3791267133602</v>
      </c>
      <c r="H8">
        <v>7662.7522345324296</v>
      </c>
      <c r="I8">
        <v>7984.37924696139</v>
      </c>
      <c r="J8">
        <v>8455.5257911164408</v>
      </c>
      <c r="K8">
        <v>8592.2877508291895</v>
      </c>
      <c r="L8">
        <v>8641.7581728084497</v>
      </c>
      <c r="M8">
        <v>9992.9178082778108</v>
      </c>
      <c r="N8">
        <v>11301.3692765627</v>
      </c>
      <c r="O8">
        <v>13345.7009254731</v>
      </c>
      <c r="P8">
        <v>14614.7392685697</v>
      </c>
      <c r="Q8">
        <v>16417.224745985299</v>
      </c>
      <c r="R8">
        <v>16452.9952063206</v>
      </c>
      <c r="S8">
        <v>18777.716246296299</v>
      </c>
      <c r="T8">
        <v>18037.896373691201</v>
      </c>
      <c r="U8">
        <v>17777.3267376822</v>
      </c>
      <c r="V8">
        <v>16204.427300661</v>
      </c>
      <c r="W8">
        <v>15710.0700478136</v>
      </c>
      <c r="X8">
        <v>15378.7085255847</v>
      </c>
      <c r="Y8">
        <v>15945.5497451184</v>
      </c>
      <c r="Z8">
        <v>17403.747079848901</v>
      </c>
      <c r="AA8">
        <v>18815.387341457001</v>
      </c>
      <c r="AB8">
        <v>19601.276807382201</v>
      </c>
      <c r="AC8">
        <v>20035.777791119799</v>
      </c>
      <c r="AD8">
        <v>20158.673146094501</v>
      </c>
      <c r="AE8">
        <v>20678.949752417</v>
      </c>
    </row>
    <row r="9" spans="1:32" x14ac:dyDescent="0.3">
      <c r="A9" t="s">
        <v>120</v>
      </c>
      <c r="B9" t="s">
        <v>214</v>
      </c>
      <c r="C9" t="s">
        <v>200</v>
      </c>
      <c r="D9" t="s">
        <v>215</v>
      </c>
      <c r="E9" t="s">
        <v>201</v>
      </c>
      <c r="F9">
        <v>20169.666601349702</v>
      </c>
      <c r="G9">
        <v>30081.697206293898</v>
      </c>
      <c r="H9">
        <v>39678.488829865601</v>
      </c>
      <c r="I9">
        <v>46976.912443478497</v>
      </c>
      <c r="J9">
        <v>50946.587453288703</v>
      </c>
      <c r="K9">
        <v>57093.995752345101</v>
      </c>
      <c r="L9">
        <v>63330.341239453199</v>
      </c>
      <c r="M9">
        <v>72992.448612956097</v>
      </c>
      <c r="N9">
        <v>83571.953028270102</v>
      </c>
      <c r="O9">
        <v>94585.088453714794</v>
      </c>
      <c r="P9">
        <v>107904.801033496</v>
      </c>
      <c r="Q9">
        <v>110493.797666179</v>
      </c>
      <c r="R9">
        <v>112571.01083323501</v>
      </c>
      <c r="S9">
        <v>124136.23294094601</v>
      </c>
      <c r="T9">
        <v>114996.391440508</v>
      </c>
      <c r="U9">
        <v>116049.441677907</v>
      </c>
      <c r="V9">
        <v>117498.84769695</v>
      </c>
      <c r="W9">
        <v>114926.081684922</v>
      </c>
      <c r="X9">
        <v>107619.443058484</v>
      </c>
      <c r="Y9">
        <v>107417.92559241501</v>
      </c>
      <c r="Z9">
        <v>108553.09919592801</v>
      </c>
      <c r="AA9">
        <v>111829.741233436</v>
      </c>
      <c r="AB9">
        <v>111566.696391184</v>
      </c>
      <c r="AC9">
        <v>117132.496677184</v>
      </c>
      <c r="AD9">
        <v>128724.21888580501</v>
      </c>
      <c r="AE9">
        <v>131353.283474514</v>
      </c>
    </row>
    <row r="10" spans="1:32" x14ac:dyDescent="0.3">
      <c r="A10" t="s">
        <v>120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120</v>
      </c>
      <c r="B11" t="s">
        <v>218</v>
      </c>
      <c r="C11" t="s">
        <v>200</v>
      </c>
      <c r="D11" t="s">
        <v>219</v>
      </c>
      <c r="E11" t="s">
        <v>201</v>
      </c>
      <c r="F11">
        <v>4956.0715757840198</v>
      </c>
      <c r="G11">
        <v>7761.6720080687701</v>
      </c>
      <c r="H11">
        <v>11203.417034992901</v>
      </c>
      <c r="I11">
        <v>13508.541978752401</v>
      </c>
      <c r="J11">
        <v>15795.1172590474</v>
      </c>
      <c r="K11">
        <v>19176.468613495701</v>
      </c>
      <c r="L11">
        <v>22631.885374293099</v>
      </c>
      <c r="M11">
        <v>28144.1934375766</v>
      </c>
      <c r="N11">
        <v>35034.574304533897</v>
      </c>
      <c r="O11">
        <v>41926.002133531598</v>
      </c>
      <c r="P11">
        <v>48060.588727694601</v>
      </c>
      <c r="Q11">
        <v>51990.239048372801</v>
      </c>
      <c r="R11">
        <v>51871.257144221898</v>
      </c>
      <c r="S11">
        <v>54841.919594378</v>
      </c>
      <c r="T11">
        <v>52285.799531588702</v>
      </c>
      <c r="U11">
        <v>53271.829533388598</v>
      </c>
      <c r="V11">
        <v>54988.5680929874</v>
      </c>
      <c r="W11">
        <v>65243.548280461102</v>
      </c>
      <c r="X11">
        <v>71474.518873716603</v>
      </c>
      <c r="Y11">
        <v>77762.391653795101</v>
      </c>
      <c r="Z11">
        <v>81818.045346949206</v>
      </c>
      <c r="AA11">
        <v>94995.773666331806</v>
      </c>
      <c r="AB11">
        <v>99275.929285829305</v>
      </c>
      <c r="AC11">
        <v>104246.310544775</v>
      </c>
      <c r="AD11">
        <v>109586.969252125</v>
      </c>
      <c r="AE11">
        <v>112162.48926205499</v>
      </c>
    </row>
    <row r="12" spans="1:32" x14ac:dyDescent="0.3">
      <c r="A12" t="s">
        <v>120</v>
      </c>
      <c r="B12" t="s">
        <v>220</v>
      </c>
      <c r="C12" t="s">
        <v>200</v>
      </c>
      <c r="D12" t="s">
        <v>221</v>
      </c>
      <c r="E12" t="s">
        <v>201</v>
      </c>
      <c r="F12">
        <v>20144.421223239598</v>
      </c>
      <c r="G12">
        <v>31746.163412742699</v>
      </c>
      <c r="H12">
        <v>44364.170755905798</v>
      </c>
      <c r="I12">
        <v>54700.656660030101</v>
      </c>
      <c r="J12">
        <v>61607.240113874599</v>
      </c>
      <c r="K12">
        <v>77023.632705760901</v>
      </c>
      <c r="L12">
        <v>92869.390815778504</v>
      </c>
      <c r="M12">
        <v>109569.49677239401</v>
      </c>
      <c r="N12">
        <v>135369.854571245</v>
      </c>
      <c r="O12">
        <v>165272.26538123799</v>
      </c>
      <c r="P12">
        <v>195598.62184832399</v>
      </c>
      <c r="Q12">
        <v>218533.874692168</v>
      </c>
      <c r="R12">
        <v>228434.40560895199</v>
      </c>
      <c r="S12">
        <v>241653.47082067601</v>
      </c>
      <c r="T12">
        <v>227959.678608416</v>
      </c>
      <c r="U12">
        <v>232755.926925312</v>
      </c>
      <c r="V12">
        <v>226364.01847625</v>
      </c>
      <c r="W12">
        <v>220812.84156090199</v>
      </c>
      <c r="X12">
        <v>210513.416897427</v>
      </c>
      <c r="Y12">
        <v>210346.85822127899</v>
      </c>
      <c r="Z12">
        <v>215184.46366350001</v>
      </c>
      <c r="AA12">
        <v>222751.55174353899</v>
      </c>
      <c r="AB12">
        <v>222754.851860453</v>
      </c>
      <c r="AC12">
        <v>231503.08482983799</v>
      </c>
      <c r="AD12">
        <v>240949.97278934499</v>
      </c>
      <c r="AE12">
        <v>245945.52320498601</v>
      </c>
    </row>
    <row r="13" spans="1:32" x14ac:dyDescent="0.3">
      <c r="A13" t="s">
        <v>120</v>
      </c>
      <c r="B13" t="s">
        <v>222</v>
      </c>
      <c r="C13" t="s">
        <v>200</v>
      </c>
      <c r="D13" t="s">
        <v>223</v>
      </c>
      <c r="E13" t="s">
        <v>201</v>
      </c>
      <c r="F13">
        <v>74474.4772124749</v>
      </c>
      <c r="G13">
        <v>110639.150330276</v>
      </c>
      <c r="H13">
        <v>137341.17775323801</v>
      </c>
      <c r="I13">
        <v>154343.76957055501</v>
      </c>
      <c r="J13">
        <v>171184.382006461</v>
      </c>
      <c r="K13">
        <v>199761.05755055201</v>
      </c>
      <c r="L13">
        <v>230688.30972174599</v>
      </c>
      <c r="M13">
        <v>263437.646882448</v>
      </c>
      <c r="N13">
        <v>275340.72794075299</v>
      </c>
      <c r="O13">
        <v>304503.50754820497</v>
      </c>
      <c r="P13">
        <v>335281.379771212</v>
      </c>
      <c r="Q13">
        <v>348878.338780327</v>
      </c>
      <c r="R13">
        <v>369907.25196834502</v>
      </c>
      <c r="S13">
        <v>403685.31497353897</v>
      </c>
      <c r="T13">
        <v>388725.50177928299</v>
      </c>
      <c r="U13">
        <v>400178.64648163097</v>
      </c>
      <c r="V13">
        <v>402473.72799524298</v>
      </c>
      <c r="W13">
        <v>398050.53186799597</v>
      </c>
      <c r="X13">
        <v>371670.87432081701</v>
      </c>
      <c r="Y13">
        <v>375576.06668499199</v>
      </c>
      <c r="Z13">
        <v>386324.43439568602</v>
      </c>
      <c r="AA13">
        <v>405585.14019640803</v>
      </c>
      <c r="AB13">
        <v>426037.13950918103</v>
      </c>
      <c r="AC13">
        <v>440553.01579709002</v>
      </c>
      <c r="AD13">
        <v>463932.40832259599</v>
      </c>
      <c r="AE13">
        <v>475115.09356336499</v>
      </c>
    </row>
    <row r="14" spans="1:32" x14ac:dyDescent="0.3">
      <c r="A14" t="s">
        <v>120</v>
      </c>
      <c r="B14" t="s">
        <v>224</v>
      </c>
      <c r="C14" t="s">
        <v>200</v>
      </c>
      <c r="D14" t="s">
        <v>225</v>
      </c>
      <c r="E14" t="s">
        <v>201</v>
      </c>
      <c r="F14">
        <v>389379.52291625499</v>
      </c>
      <c r="G14">
        <v>561614.36335837306</v>
      </c>
      <c r="H14">
        <v>719261.28790736501</v>
      </c>
      <c r="I14">
        <v>843193.33138955396</v>
      </c>
      <c r="J14">
        <v>935285.46564220404</v>
      </c>
      <c r="K14">
        <v>1134840.4632989301</v>
      </c>
      <c r="L14">
        <v>1293219.67773405</v>
      </c>
      <c r="M14">
        <v>1366796.3799471301</v>
      </c>
      <c r="N14">
        <v>1367941.3358583699</v>
      </c>
      <c r="O14">
        <v>1476399.86637262</v>
      </c>
      <c r="P14">
        <v>1554456.43313536</v>
      </c>
      <c r="Q14">
        <v>1574853.705354</v>
      </c>
      <c r="R14">
        <v>1558540.74816957</v>
      </c>
      <c r="S14">
        <v>1657725.23398099</v>
      </c>
      <c r="T14">
        <v>1504965.75422639</v>
      </c>
      <c r="U14">
        <v>1501919.96692039</v>
      </c>
      <c r="V14">
        <v>1480083.6685283</v>
      </c>
      <c r="W14">
        <v>1473947.01763088</v>
      </c>
      <c r="X14">
        <v>1358839.71323724</v>
      </c>
      <c r="Y14">
        <v>1362889.95448984</v>
      </c>
      <c r="Z14">
        <v>1412757.31319978</v>
      </c>
      <c r="AA14">
        <v>1485907.7563331199</v>
      </c>
      <c r="AB14">
        <v>1482845.8827349499</v>
      </c>
      <c r="AC14">
        <v>1562937.0650494299</v>
      </c>
      <c r="AD14">
        <v>1612847.46125783</v>
      </c>
      <c r="AE14">
        <v>1605092.1090174399</v>
      </c>
    </row>
    <row r="15" spans="1:32" x14ac:dyDescent="0.3">
      <c r="A15" t="s">
        <v>120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120</v>
      </c>
      <c r="B16" t="s">
        <v>228</v>
      </c>
      <c r="C16" t="s">
        <v>200</v>
      </c>
      <c r="D16" t="s">
        <v>229</v>
      </c>
      <c r="E16" t="s">
        <v>201</v>
      </c>
      <c r="F16">
        <v>156368.252026481</v>
      </c>
      <c r="G16">
        <v>225584.867529037</v>
      </c>
      <c r="H16">
        <v>297036.53205462202</v>
      </c>
      <c r="I16">
        <v>345099.6411674</v>
      </c>
      <c r="J16">
        <v>377902.35048164998</v>
      </c>
      <c r="K16">
        <v>444372.89951970399</v>
      </c>
      <c r="L16">
        <v>496266.572880761</v>
      </c>
      <c r="M16">
        <v>537428.33138246497</v>
      </c>
      <c r="N16">
        <v>542631.466238764</v>
      </c>
      <c r="O16">
        <v>584251.05322968401</v>
      </c>
      <c r="P16">
        <v>596119.14376946201</v>
      </c>
      <c r="Q16">
        <v>584610.64696289902</v>
      </c>
      <c r="R16">
        <v>565449.56658271095</v>
      </c>
      <c r="S16">
        <v>549685.25914961204</v>
      </c>
      <c r="T16">
        <v>489104.98551188898</v>
      </c>
      <c r="U16">
        <v>483625.945955578</v>
      </c>
      <c r="V16">
        <v>471226.27421224501</v>
      </c>
      <c r="W16">
        <v>462346.52290814498</v>
      </c>
      <c r="X16">
        <v>434506.10130968603</v>
      </c>
      <c r="Y16">
        <v>428792.435793337</v>
      </c>
      <c r="Z16">
        <v>427275.08152239799</v>
      </c>
      <c r="AA16">
        <v>452411.23915630899</v>
      </c>
      <c r="AB16">
        <v>460231.367813227</v>
      </c>
      <c r="AC16">
        <v>456947.58153941698</v>
      </c>
      <c r="AD16">
        <v>453203.54112564097</v>
      </c>
      <c r="AE16">
        <v>437383.78971661301</v>
      </c>
    </row>
    <row r="17" spans="1:31" x14ac:dyDescent="0.3">
      <c r="A17" t="s">
        <v>120</v>
      </c>
      <c r="B17" t="s">
        <v>230</v>
      </c>
      <c r="C17" t="s">
        <v>200</v>
      </c>
      <c r="D17" t="s">
        <v>231</v>
      </c>
      <c r="E17" t="s">
        <v>201</v>
      </c>
      <c r="F17">
        <v>28216.1223264119</v>
      </c>
      <c r="G17">
        <v>41175.026498947504</v>
      </c>
      <c r="H17">
        <v>53968.722999419399</v>
      </c>
      <c r="I17">
        <v>64702.912479760198</v>
      </c>
      <c r="J17">
        <v>72248.468736900904</v>
      </c>
      <c r="K17">
        <v>85515.975087274099</v>
      </c>
      <c r="L17">
        <v>96788.769572354402</v>
      </c>
      <c r="M17">
        <v>113898.202410018</v>
      </c>
      <c r="N17">
        <v>129635.593986675</v>
      </c>
      <c r="O17">
        <v>158703.562269841</v>
      </c>
      <c r="P17">
        <v>194192.70966071499</v>
      </c>
      <c r="Q17">
        <v>203509.80686908501</v>
      </c>
      <c r="R17">
        <v>218975.73368334601</v>
      </c>
      <c r="S17">
        <v>252677.86874842801</v>
      </c>
      <c r="T17">
        <v>238541.53956638</v>
      </c>
      <c r="U17">
        <v>234593.81118151001</v>
      </c>
      <c r="V17">
        <v>229865.691363794</v>
      </c>
      <c r="W17">
        <v>231617.929722017</v>
      </c>
      <c r="X17">
        <v>218067.97049435001</v>
      </c>
      <c r="Y17">
        <v>217604.96700019101</v>
      </c>
      <c r="Z17">
        <v>229724.669047203</v>
      </c>
      <c r="AA17">
        <v>241183.47306534601</v>
      </c>
      <c r="AB17">
        <v>234536.05132417299</v>
      </c>
      <c r="AC17">
        <v>238517.29627259</v>
      </c>
      <c r="AD17">
        <v>242521.73625678601</v>
      </c>
      <c r="AE17">
        <v>234284.71640751901</v>
      </c>
    </row>
    <row r="18" spans="1:31" x14ac:dyDescent="0.3">
      <c r="A18" t="s">
        <v>120</v>
      </c>
      <c r="B18" t="s">
        <v>232</v>
      </c>
      <c r="C18" t="s">
        <v>200</v>
      </c>
      <c r="D18" t="s">
        <v>233</v>
      </c>
      <c r="E18" t="s">
        <v>201</v>
      </c>
      <c r="F18">
        <v>46096.222409665199</v>
      </c>
      <c r="G18">
        <v>63536.731220444497</v>
      </c>
      <c r="H18">
        <v>84669.166057334995</v>
      </c>
      <c r="I18">
        <v>102883.56268528799</v>
      </c>
      <c r="J18">
        <v>117667.72769764499</v>
      </c>
      <c r="K18">
        <v>137156.63945685601</v>
      </c>
      <c r="L18">
        <v>157682.05352993199</v>
      </c>
      <c r="M18">
        <v>186312.11655991001</v>
      </c>
      <c r="N18">
        <v>223720.239225956</v>
      </c>
      <c r="O18">
        <v>257363.14244421301</v>
      </c>
      <c r="P18">
        <v>304264.13272783201</v>
      </c>
      <c r="Q18">
        <v>323155.81233895401</v>
      </c>
      <c r="R18">
        <v>337795.379705053</v>
      </c>
      <c r="S18">
        <v>365113.561407022</v>
      </c>
      <c r="T18">
        <v>336014.97961658501</v>
      </c>
      <c r="U18">
        <v>323233.317438033</v>
      </c>
      <c r="V18">
        <v>311927.02550174802</v>
      </c>
      <c r="W18">
        <v>310238.63807712402</v>
      </c>
      <c r="X18">
        <v>304507.34796686802</v>
      </c>
      <c r="Y18">
        <v>314078.46031770197</v>
      </c>
      <c r="Z18">
        <v>337202.22859824699</v>
      </c>
      <c r="AA18">
        <v>383529.37797074398</v>
      </c>
      <c r="AB18">
        <v>399624.01848917297</v>
      </c>
      <c r="AC18">
        <v>420833.88529652799</v>
      </c>
      <c r="AD18">
        <v>441094.43230726803</v>
      </c>
      <c r="AE18">
        <v>446409.54835308902</v>
      </c>
    </row>
    <row r="19" spans="1:31" x14ac:dyDescent="0.3">
      <c r="A19" t="s">
        <v>120</v>
      </c>
      <c r="B19" t="s">
        <v>234</v>
      </c>
      <c r="C19" t="s">
        <v>200</v>
      </c>
      <c r="D19" t="s">
        <v>235</v>
      </c>
      <c r="E19" t="s">
        <v>201</v>
      </c>
      <c r="F19">
        <v>21862.333194202402</v>
      </c>
      <c r="G19">
        <v>27317.3876429991</v>
      </c>
      <c r="H19">
        <v>32702.598854474101</v>
      </c>
      <c r="I19">
        <v>36998.650583094102</v>
      </c>
      <c r="J19">
        <v>39354.228275723501</v>
      </c>
      <c r="K19">
        <v>42663.733134373797</v>
      </c>
      <c r="L19">
        <v>49008.688321235102</v>
      </c>
      <c r="M19">
        <v>55470.421176797201</v>
      </c>
      <c r="N19">
        <v>69065.250752881999</v>
      </c>
      <c r="O19">
        <v>82025.354971580105</v>
      </c>
      <c r="P19">
        <v>101842.843407758</v>
      </c>
      <c r="Q19">
        <v>115067.393616096</v>
      </c>
      <c r="R19">
        <v>121253.45886591</v>
      </c>
      <c r="S19">
        <v>126910.541008862</v>
      </c>
      <c r="T19">
        <v>120366.994194021</v>
      </c>
      <c r="U19">
        <v>128064.28226645599</v>
      </c>
      <c r="V19">
        <v>131275.58987629801</v>
      </c>
      <c r="W19">
        <v>129345.504000726</v>
      </c>
      <c r="X19">
        <v>125657.82154984301</v>
      </c>
      <c r="Y19">
        <v>125477.410520659</v>
      </c>
      <c r="Z19">
        <v>132070.97685549399</v>
      </c>
      <c r="AA19">
        <v>139235.18439067199</v>
      </c>
      <c r="AB19">
        <v>135556.68359030699</v>
      </c>
      <c r="AC19">
        <v>134528.459265271</v>
      </c>
      <c r="AD19">
        <v>136588.61676757099</v>
      </c>
      <c r="AE19">
        <v>135396.10788136401</v>
      </c>
    </row>
    <row r="20" spans="1:31" x14ac:dyDescent="0.3">
      <c r="A20" t="s">
        <v>120</v>
      </c>
      <c r="B20" t="s">
        <v>236</v>
      </c>
      <c r="C20" t="s">
        <v>200</v>
      </c>
      <c r="D20" t="s">
        <v>237</v>
      </c>
      <c r="E20" t="s">
        <v>201</v>
      </c>
      <c r="F20">
        <v>318014.385248476</v>
      </c>
      <c r="G20">
        <v>511854.52919658402</v>
      </c>
      <c r="H20">
        <v>677949.10556515097</v>
      </c>
      <c r="I20">
        <v>801548.01312670205</v>
      </c>
      <c r="J20">
        <v>879457.97516775597</v>
      </c>
      <c r="K20">
        <v>915806.66065875196</v>
      </c>
      <c r="L20">
        <v>937258.39870456397</v>
      </c>
      <c r="M20">
        <v>959898.32061546796</v>
      </c>
      <c r="N20">
        <v>929932.31729015999</v>
      </c>
      <c r="O20">
        <v>892197.11875394301</v>
      </c>
      <c r="P20">
        <v>848530.73920355795</v>
      </c>
      <c r="Q20">
        <v>756361.53726854897</v>
      </c>
      <c r="R20">
        <v>663952.44108802394</v>
      </c>
      <c r="S20">
        <v>619299.82657960604</v>
      </c>
      <c r="T20">
        <v>551891.71829653904</v>
      </c>
      <c r="U20">
        <v>525855.43870750605</v>
      </c>
      <c r="V20">
        <v>493330.40661252697</v>
      </c>
      <c r="W20">
        <v>457913.95763669303</v>
      </c>
      <c r="X20">
        <v>425682.26238261402</v>
      </c>
      <c r="Y20">
        <v>420371.80998526799</v>
      </c>
      <c r="Z20">
        <v>436640.74987240002</v>
      </c>
      <c r="AA20">
        <v>470372.73211148998</v>
      </c>
      <c r="AB20">
        <v>490386.45948868501</v>
      </c>
      <c r="AC20">
        <v>534231.47939685895</v>
      </c>
      <c r="AD20">
        <v>554568.01989818504</v>
      </c>
      <c r="AE20">
        <v>574710.68590418797</v>
      </c>
    </row>
    <row r="21" spans="1:31" x14ac:dyDescent="0.3">
      <c r="A21" t="s">
        <v>120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120</v>
      </c>
      <c r="B22" t="s">
        <v>240</v>
      </c>
      <c r="C22" t="s">
        <v>200</v>
      </c>
      <c r="D22" t="s">
        <v>241</v>
      </c>
      <c r="E22" t="s">
        <v>201</v>
      </c>
      <c r="F22">
        <v>66340.086626590506</v>
      </c>
      <c r="G22">
        <v>60774.236061031901</v>
      </c>
      <c r="H22">
        <v>55657.9793782938</v>
      </c>
      <c r="I22">
        <v>48733.407321462597</v>
      </c>
      <c r="J22">
        <v>42480.855713295699</v>
      </c>
      <c r="K22">
        <v>36731.922701129697</v>
      </c>
      <c r="L22">
        <v>33525.137586292498</v>
      </c>
      <c r="M22">
        <v>31528.069864054502</v>
      </c>
      <c r="N22">
        <v>28039.877563709899</v>
      </c>
      <c r="O22">
        <v>25828.483429985401</v>
      </c>
      <c r="P22">
        <v>23729.045683102599</v>
      </c>
      <c r="Q22">
        <v>20999.119293981701</v>
      </c>
      <c r="R22">
        <v>18096.899200655</v>
      </c>
      <c r="S22">
        <v>16608.122351825299</v>
      </c>
      <c r="T22">
        <v>15159.711053223</v>
      </c>
      <c r="U22">
        <v>15420.1980734146</v>
      </c>
      <c r="V22">
        <v>16646.604650825298</v>
      </c>
      <c r="W22">
        <v>17194.107817377</v>
      </c>
      <c r="X22">
        <v>18847.219601281598</v>
      </c>
      <c r="Y22">
        <v>20764.788739673699</v>
      </c>
      <c r="Z22">
        <v>23570.930993095</v>
      </c>
      <c r="AA22">
        <v>28282.438317497501</v>
      </c>
      <c r="AB22">
        <v>31478.5054440044</v>
      </c>
      <c r="AC22">
        <v>36327.362442401201</v>
      </c>
      <c r="AD22">
        <v>41337.489659940104</v>
      </c>
      <c r="AE22">
        <v>47774.063304420401</v>
      </c>
    </row>
    <row r="23" spans="1:31" x14ac:dyDescent="0.3">
      <c r="A23" t="s">
        <v>120</v>
      </c>
      <c r="B23" t="s">
        <v>242</v>
      </c>
      <c r="C23" t="s">
        <v>200</v>
      </c>
      <c r="D23" t="s">
        <v>243</v>
      </c>
      <c r="E23" t="s">
        <v>201</v>
      </c>
      <c r="F23">
        <v>248718.928902279</v>
      </c>
      <c r="G23">
        <v>385944.93519588799</v>
      </c>
      <c r="H23">
        <v>508729.406303011</v>
      </c>
      <c r="I23">
        <v>577435.20925187203</v>
      </c>
      <c r="J23">
        <v>638937.52113768004</v>
      </c>
      <c r="K23">
        <v>732716.80903735303</v>
      </c>
      <c r="L23">
        <v>797092.12460789701</v>
      </c>
      <c r="M23">
        <v>863342.18545218697</v>
      </c>
      <c r="N23">
        <v>849083.69866965595</v>
      </c>
      <c r="O23">
        <v>874588.00374720397</v>
      </c>
      <c r="P23">
        <v>847240.19380576001</v>
      </c>
      <c r="Q23">
        <v>801669.80656124104</v>
      </c>
      <c r="R23">
        <v>778341.47598406603</v>
      </c>
      <c r="S23">
        <v>733792.517055957</v>
      </c>
      <c r="T23">
        <v>667705.53615662898</v>
      </c>
      <c r="U23">
        <v>663515.16248919803</v>
      </c>
      <c r="V23">
        <v>634155.88857551594</v>
      </c>
      <c r="W23">
        <v>582470.78536991903</v>
      </c>
      <c r="X23">
        <v>549366.53221737698</v>
      </c>
      <c r="Y23">
        <v>558665.47988724196</v>
      </c>
      <c r="Z23">
        <v>573421.82322085998</v>
      </c>
      <c r="AA23">
        <v>580553.83668142301</v>
      </c>
      <c r="AB23">
        <v>596968.46036799101</v>
      </c>
      <c r="AC23">
        <v>608214.51986329095</v>
      </c>
      <c r="AD23">
        <v>631205.13320509798</v>
      </c>
      <c r="AE23">
        <v>666168.81668442697</v>
      </c>
    </row>
    <row r="24" spans="1:31" x14ac:dyDescent="0.3">
      <c r="A24" t="s">
        <v>120</v>
      </c>
      <c r="B24" t="s">
        <v>244</v>
      </c>
      <c r="C24" t="s">
        <v>200</v>
      </c>
      <c r="D24" t="s">
        <v>245</v>
      </c>
      <c r="E24" t="s">
        <v>201</v>
      </c>
      <c r="F24">
        <v>1096092.77835132</v>
      </c>
      <c r="G24">
        <v>1412128.1114111301</v>
      </c>
      <c r="H24">
        <v>1744122.9539238899</v>
      </c>
      <c r="I24">
        <v>1880266.5813021599</v>
      </c>
      <c r="J24">
        <v>2000640.56609369</v>
      </c>
      <c r="K24">
        <v>2233511.84577379</v>
      </c>
      <c r="L24">
        <v>2393239.2864514501</v>
      </c>
      <c r="M24">
        <v>2684994.0883204001</v>
      </c>
      <c r="N24">
        <v>2829641.1210790002</v>
      </c>
      <c r="O24">
        <v>3264086.64701596</v>
      </c>
      <c r="P24">
        <v>3634267.2915604999</v>
      </c>
      <c r="Q24">
        <v>3858340.9454214</v>
      </c>
      <c r="R24">
        <v>3847080.6980450698</v>
      </c>
      <c r="S24">
        <v>3915120.3868233399</v>
      </c>
      <c r="T24">
        <v>3698769.4297639099</v>
      </c>
      <c r="U24">
        <v>3693627.4476752002</v>
      </c>
      <c r="V24">
        <v>3611341.8163791099</v>
      </c>
      <c r="W24">
        <v>3480970.5497539798</v>
      </c>
      <c r="X24">
        <v>3309675.9158483702</v>
      </c>
      <c r="Y24">
        <v>3407848.11256671</v>
      </c>
      <c r="Z24">
        <v>3577269.0683748201</v>
      </c>
      <c r="AA24">
        <v>3726360.93522884</v>
      </c>
      <c r="AB24">
        <v>3765297.5903110001</v>
      </c>
      <c r="AC24">
        <v>3779494.6758436202</v>
      </c>
      <c r="AD24">
        <v>3880894.3674958302</v>
      </c>
      <c r="AE24">
        <v>3907989.5695653502</v>
      </c>
    </row>
    <row r="25" spans="1:31" x14ac:dyDescent="0.3">
      <c r="A25" t="s">
        <v>120</v>
      </c>
      <c r="B25" t="s">
        <v>246</v>
      </c>
      <c r="C25" t="s">
        <v>200</v>
      </c>
      <c r="D25" t="s">
        <v>247</v>
      </c>
      <c r="E25" t="s">
        <v>201</v>
      </c>
      <c r="F25">
        <v>5907.8773162615298</v>
      </c>
      <c r="G25">
        <v>14461.0661959761</v>
      </c>
      <c r="H25">
        <v>24126.122782107101</v>
      </c>
      <c r="I25">
        <v>25384.013860603802</v>
      </c>
      <c r="J25">
        <v>32029.6036228905</v>
      </c>
      <c r="K25">
        <v>45738.980581187701</v>
      </c>
      <c r="L25">
        <v>56705.109409620803</v>
      </c>
      <c r="M25">
        <v>63475.326232638603</v>
      </c>
      <c r="N25">
        <v>75360.541201680899</v>
      </c>
      <c r="O25">
        <v>94307.753345707199</v>
      </c>
      <c r="P25">
        <v>106951.87672156301</v>
      </c>
      <c r="Q25">
        <v>116720.891710924</v>
      </c>
      <c r="R25">
        <v>111629.971551478</v>
      </c>
      <c r="S25">
        <v>132372.29003154</v>
      </c>
      <c r="T25">
        <v>130359.32023379501</v>
      </c>
      <c r="U25">
        <v>123562.905781917</v>
      </c>
      <c r="V25">
        <v>114767.187248937</v>
      </c>
      <c r="W25">
        <v>102218.605787911</v>
      </c>
      <c r="X25">
        <v>92806.940019093396</v>
      </c>
      <c r="Y25">
        <v>98081.029854444598</v>
      </c>
      <c r="Z25">
        <v>101185.437689204</v>
      </c>
      <c r="AA25">
        <v>101704.724000909</v>
      </c>
      <c r="AB25">
        <v>101606.951986403</v>
      </c>
      <c r="AC25">
        <v>100973.553504237</v>
      </c>
      <c r="AD25">
        <v>123694.592598057</v>
      </c>
      <c r="AE25">
        <v>121844.378575751</v>
      </c>
    </row>
    <row r="26" spans="1:31" x14ac:dyDescent="0.3">
      <c r="A26" t="s">
        <v>120</v>
      </c>
      <c r="B26" t="s">
        <v>248</v>
      </c>
      <c r="C26" t="s">
        <v>200</v>
      </c>
      <c r="D26" t="s">
        <v>249</v>
      </c>
      <c r="E26" t="s">
        <v>201</v>
      </c>
      <c r="F26">
        <v>526233.27873717097</v>
      </c>
      <c r="G26">
        <v>688929.07253314205</v>
      </c>
      <c r="H26">
        <v>889686.53445630404</v>
      </c>
      <c r="I26">
        <v>964306.02130081004</v>
      </c>
      <c r="J26">
        <v>1026622.21416831</v>
      </c>
      <c r="K26">
        <v>1117695.2200530299</v>
      </c>
      <c r="L26">
        <v>1174827.5612854999</v>
      </c>
      <c r="M26">
        <v>1302787.9212961099</v>
      </c>
      <c r="N26">
        <v>1329437.5898677199</v>
      </c>
      <c r="O26">
        <v>1455330.87692083</v>
      </c>
      <c r="P26">
        <v>1558896.8393639801</v>
      </c>
      <c r="Q26">
        <v>1627756.32941435</v>
      </c>
      <c r="R26">
        <v>1628740.5744700499</v>
      </c>
      <c r="S26">
        <v>1669171.6086846699</v>
      </c>
      <c r="T26">
        <v>1585915.3667139399</v>
      </c>
      <c r="U26">
        <v>1581704.9077395699</v>
      </c>
      <c r="V26">
        <v>1537875.2019090201</v>
      </c>
      <c r="W26">
        <v>1471143.4264014601</v>
      </c>
      <c r="X26">
        <v>1380652.13718372</v>
      </c>
      <c r="Y26">
        <v>1402093.16602703</v>
      </c>
      <c r="Z26">
        <v>1458351.99531823</v>
      </c>
      <c r="AA26">
        <v>1496383.72866478</v>
      </c>
      <c r="AB26">
        <v>1504183.2423950301</v>
      </c>
      <c r="AC26">
        <v>1488066.8816861799</v>
      </c>
      <c r="AD26">
        <v>1485318.6149950901</v>
      </c>
      <c r="AE26">
        <v>1482852.74751309</v>
      </c>
    </row>
    <row r="27" spans="1:31" x14ac:dyDescent="0.3">
      <c r="A27" t="s">
        <v>120</v>
      </c>
      <c r="B27" t="s">
        <v>250</v>
      </c>
      <c r="C27" t="s">
        <v>200</v>
      </c>
      <c r="D27" t="s">
        <v>251</v>
      </c>
      <c r="E27" t="s">
        <v>201</v>
      </c>
      <c r="F27">
        <v>563951.62229788397</v>
      </c>
      <c r="G27">
        <v>708737.97268200899</v>
      </c>
      <c r="H27">
        <v>830310.29668548005</v>
      </c>
      <c r="I27">
        <v>890576.54614074202</v>
      </c>
      <c r="J27">
        <v>941988.74830248603</v>
      </c>
      <c r="K27">
        <v>1070077.6451395701</v>
      </c>
      <c r="L27">
        <v>1161706.6157563201</v>
      </c>
      <c r="M27">
        <v>1318730.8407916499</v>
      </c>
      <c r="N27">
        <v>1424842.9900096101</v>
      </c>
      <c r="O27">
        <v>1714448.01674943</v>
      </c>
      <c r="P27">
        <v>1968418.57547496</v>
      </c>
      <c r="Q27">
        <v>2113863.7242961298</v>
      </c>
      <c r="R27">
        <v>2106710.1520235399</v>
      </c>
      <c r="S27">
        <v>2113576.4881071402</v>
      </c>
      <c r="T27">
        <v>1982494.74281617</v>
      </c>
      <c r="U27">
        <v>1988359.63415371</v>
      </c>
      <c r="V27">
        <v>1958699.4272211599</v>
      </c>
      <c r="W27">
        <v>1907608.5175646101</v>
      </c>
      <c r="X27">
        <v>1836216.83864556</v>
      </c>
      <c r="Y27">
        <v>1907673.9166852401</v>
      </c>
      <c r="Z27">
        <v>2017731.63536739</v>
      </c>
      <c r="AA27">
        <v>2128272.4825631501</v>
      </c>
      <c r="AB27">
        <v>2159507.3959295698</v>
      </c>
      <c r="AC27">
        <v>2190454.2406532001</v>
      </c>
      <c r="AD27">
        <v>2271881.1599026802</v>
      </c>
      <c r="AE27">
        <v>2303292.4434765</v>
      </c>
    </row>
    <row r="28" spans="1:31" x14ac:dyDescent="0.3">
      <c r="A28" t="s">
        <v>120</v>
      </c>
      <c r="B28" t="s">
        <v>252</v>
      </c>
      <c r="C28" t="s">
        <v>200</v>
      </c>
      <c r="D28" t="s">
        <v>253</v>
      </c>
      <c r="E28" t="s">
        <v>201</v>
      </c>
      <c r="F28">
        <v>756629.20082490996</v>
      </c>
      <c r="G28">
        <v>1055489.4050212801</v>
      </c>
      <c r="H28">
        <v>1437162.4821172201</v>
      </c>
      <c r="I28">
        <v>1577916.34537673</v>
      </c>
      <c r="J28">
        <v>1685844.1397585601</v>
      </c>
      <c r="K28">
        <v>1755173.0084829701</v>
      </c>
      <c r="L28">
        <v>1821028.96722043</v>
      </c>
      <c r="M28">
        <v>1866972.2805475399</v>
      </c>
      <c r="N28">
        <v>1892103.1665396199</v>
      </c>
      <c r="O28">
        <v>2035975.8857468599</v>
      </c>
      <c r="P28">
        <v>2079619.5423562301</v>
      </c>
      <c r="Q28">
        <v>2091155.4460853599</v>
      </c>
      <c r="R28">
        <v>2185630.3147589699</v>
      </c>
      <c r="S28">
        <v>2266456.1707849</v>
      </c>
      <c r="T28">
        <v>2250846.5922394302</v>
      </c>
      <c r="U28">
        <v>2347102.6501130601</v>
      </c>
      <c r="V28">
        <v>2322126.7552229501</v>
      </c>
      <c r="W28">
        <v>2331341.5790828601</v>
      </c>
      <c r="X28">
        <v>2219193.4561395999</v>
      </c>
      <c r="Y28">
        <v>2291691.49827509</v>
      </c>
      <c r="Z28">
        <v>2357538.92489524</v>
      </c>
      <c r="AA28">
        <v>2439786.9601684902</v>
      </c>
      <c r="AB28">
        <v>2484157.6885963799</v>
      </c>
      <c r="AC28">
        <v>2594088.5179115301</v>
      </c>
      <c r="AD28">
        <v>2700589.57534634</v>
      </c>
      <c r="AE28">
        <v>2822439.0522155198</v>
      </c>
    </row>
    <row r="29" spans="1:31" x14ac:dyDescent="0.3">
      <c r="A29" t="s">
        <v>120</v>
      </c>
      <c r="B29" t="s">
        <v>254</v>
      </c>
      <c r="C29" t="s">
        <v>200</v>
      </c>
      <c r="D29" t="s">
        <v>255</v>
      </c>
      <c r="E29" t="s">
        <v>201</v>
      </c>
      <c r="F29">
        <v>262019.78259146801</v>
      </c>
      <c r="G29">
        <v>337740.16819576803</v>
      </c>
      <c r="H29">
        <v>445967.93870898703</v>
      </c>
      <c r="I29">
        <v>485669.86147777701</v>
      </c>
      <c r="J29">
        <v>506921.59616063302</v>
      </c>
      <c r="K29">
        <v>567756.020119166</v>
      </c>
      <c r="L29">
        <v>594467.21495636704</v>
      </c>
      <c r="M29">
        <v>636400.26991550799</v>
      </c>
      <c r="N29">
        <v>715644.92551625497</v>
      </c>
      <c r="O29">
        <v>848209.43655446405</v>
      </c>
      <c r="P29">
        <v>912401.35570325295</v>
      </c>
      <c r="Q29">
        <v>901845.59927023295</v>
      </c>
      <c r="R29">
        <v>843871.23439955001</v>
      </c>
      <c r="S29">
        <v>998308.64888865803</v>
      </c>
      <c r="T29">
        <v>1067874.8115534</v>
      </c>
      <c r="U29">
        <v>1205528.3129362499</v>
      </c>
      <c r="V29">
        <v>1290471.33070351</v>
      </c>
      <c r="W29">
        <v>1337819.9478442799</v>
      </c>
      <c r="X29">
        <v>1340125.9492083399</v>
      </c>
      <c r="Y29">
        <v>1430700.1027698801</v>
      </c>
      <c r="Z29">
        <v>1481995.1966309401</v>
      </c>
      <c r="AA29">
        <v>1558667.9364521501</v>
      </c>
      <c r="AB29">
        <v>1611354.79584315</v>
      </c>
      <c r="AC29">
        <v>1735238.5441296599</v>
      </c>
      <c r="AD29">
        <v>1870891.3640206601</v>
      </c>
      <c r="AE29">
        <v>2009167.10674681</v>
      </c>
    </row>
    <row r="30" spans="1:31" x14ac:dyDescent="0.3">
      <c r="A30" t="s">
        <v>120</v>
      </c>
      <c r="B30" t="s">
        <v>256</v>
      </c>
      <c r="C30" t="s">
        <v>200</v>
      </c>
      <c r="D30" t="s">
        <v>257</v>
      </c>
      <c r="E30" t="s">
        <v>201</v>
      </c>
      <c r="F30">
        <v>23900.042989790702</v>
      </c>
      <c r="G30">
        <v>24242.643807617798</v>
      </c>
      <c r="H30">
        <v>23725.236234223099</v>
      </c>
      <c r="I30">
        <v>22911.464930507402</v>
      </c>
      <c r="J30">
        <v>21337.883653427001</v>
      </c>
      <c r="K30">
        <v>20180.330254734901</v>
      </c>
      <c r="L30">
        <v>20092.155087060699</v>
      </c>
      <c r="M30">
        <v>21378.0159957826</v>
      </c>
      <c r="N30">
        <v>24359.637918857301</v>
      </c>
      <c r="O30">
        <v>29333.472160302201</v>
      </c>
      <c r="P30">
        <v>28223.6715892629</v>
      </c>
      <c r="Q30">
        <v>26222.618271756699</v>
      </c>
      <c r="R30">
        <v>22746.638268954601</v>
      </c>
      <c r="S30">
        <v>25372.814848067999</v>
      </c>
      <c r="T30">
        <v>28266.714393014499</v>
      </c>
      <c r="U30">
        <v>28015.952541689701</v>
      </c>
      <c r="V30">
        <v>27569.476337424701</v>
      </c>
      <c r="W30">
        <v>26372.432780674699</v>
      </c>
      <c r="X30">
        <v>24769.726361363599</v>
      </c>
      <c r="Y30">
        <v>24760.686156233402</v>
      </c>
      <c r="Z30">
        <v>24875.379409611502</v>
      </c>
      <c r="AA30">
        <v>26903.3130202313</v>
      </c>
      <c r="AB30">
        <v>29364.236234411099</v>
      </c>
      <c r="AC30">
        <v>31875.313231270498</v>
      </c>
      <c r="AD30">
        <v>32168.059083984201</v>
      </c>
      <c r="AE30">
        <v>32285.9486339914</v>
      </c>
    </row>
    <row r="31" spans="1:31" x14ac:dyDescent="0.3">
      <c r="A31" t="s">
        <v>120</v>
      </c>
      <c r="B31" t="s">
        <v>258</v>
      </c>
      <c r="C31" t="s">
        <v>200</v>
      </c>
      <c r="D31" t="s">
        <v>259</v>
      </c>
      <c r="E31" t="s">
        <v>201</v>
      </c>
      <c r="F31">
        <v>10844.2682030205</v>
      </c>
      <c r="G31">
        <v>12036.019519981201</v>
      </c>
      <c r="H31">
        <v>15713.010257092001</v>
      </c>
      <c r="I31">
        <v>16841.199629355498</v>
      </c>
      <c r="J31">
        <v>16102.240506444999</v>
      </c>
      <c r="K31">
        <v>17029.724586268701</v>
      </c>
      <c r="L31">
        <v>17141.542395587301</v>
      </c>
      <c r="M31">
        <v>17577.9915279243</v>
      </c>
      <c r="N31">
        <v>20150.686857529901</v>
      </c>
      <c r="O31">
        <v>25350.061898015902</v>
      </c>
      <c r="P31">
        <v>28827.477029210899</v>
      </c>
      <c r="Q31">
        <v>30453.430942718998</v>
      </c>
      <c r="R31">
        <v>31236.109509632701</v>
      </c>
      <c r="S31">
        <v>62839.688434342599</v>
      </c>
      <c r="T31">
        <v>79219.382011496302</v>
      </c>
      <c r="U31">
        <v>85533.701185005993</v>
      </c>
      <c r="V31">
        <v>80182.702519267201</v>
      </c>
      <c r="W31">
        <v>80106.761832444099</v>
      </c>
      <c r="X31">
        <v>78971.479823164496</v>
      </c>
      <c r="Y31">
        <v>80808.494257426704</v>
      </c>
      <c r="Z31">
        <v>80354.219326600607</v>
      </c>
      <c r="AA31">
        <v>84269.437931921595</v>
      </c>
      <c r="AB31">
        <v>90786.601612807397</v>
      </c>
      <c r="AC31">
        <v>97091.535395753395</v>
      </c>
      <c r="AD31">
        <v>99819.4313493058</v>
      </c>
      <c r="AE31">
        <v>118188.13666342699</v>
      </c>
    </row>
    <row r="32" spans="1:31" x14ac:dyDescent="0.3">
      <c r="A32" t="s">
        <v>120</v>
      </c>
      <c r="B32" t="s">
        <v>260</v>
      </c>
      <c r="C32" t="s">
        <v>200</v>
      </c>
      <c r="D32" t="s">
        <v>261</v>
      </c>
      <c r="E32" t="s">
        <v>201</v>
      </c>
      <c r="F32">
        <v>63169.034873094897</v>
      </c>
      <c r="G32">
        <v>69093.102835544894</v>
      </c>
      <c r="H32">
        <v>73290.747311014595</v>
      </c>
      <c r="I32">
        <v>75818.016246317697</v>
      </c>
      <c r="J32">
        <v>78163.291889621803</v>
      </c>
      <c r="K32">
        <v>83010.739083484397</v>
      </c>
      <c r="L32">
        <v>84966.755096363398</v>
      </c>
      <c r="M32">
        <v>87310.9396891551</v>
      </c>
      <c r="N32">
        <v>98249.633076756305</v>
      </c>
      <c r="O32">
        <v>115669.493426189</v>
      </c>
      <c r="P32">
        <v>121965.293102942</v>
      </c>
      <c r="Q32">
        <v>119257.62386573201</v>
      </c>
      <c r="R32">
        <v>110799.48680159501</v>
      </c>
      <c r="S32">
        <v>136442.398086981</v>
      </c>
      <c r="T32">
        <v>156801.99380760701</v>
      </c>
      <c r="U32">
        <v>180146.55004768501</v>
      </c>
      <c r="V32">
        <v>192074.410423241</v>
      </c>
      <c r="W32">
        <v>205019.362260297</v>
      </c>
      <c r="X32">
        <v>196689.54366553601</v>
      </c>
      <c r="Y32">
        <v>213006.25111198099</v>
      </c>
      <c r="Z32">
        <v>217209.69723301</v>
      </c>
      <c r="AA32">
        <v>223599.33389033799</v>
      </c>
      <c r="AB32">
        <v>229116.87433424999</v>
      </c>
      <c r="AC32">
        <v>246092.78037284699</v>
      </c>
      <c r="AD32">
        <v>255707.70466431999</v>
      </c>
      <c r="AE32">
        <v>261610.33249030801</v>
      </c>
    </row>
    <row r="33" spans="1:31" x14ac:dyDescent="0.3">
      <c r="A33" t="s">
        <v>120</v>
      </c>
      <c r="B33" t="s">
        <v>262</v>
      </c>
      <c r="C33" t="s">
        <v>200</v>
      </c>
      <c r="D33" t="s">
        <v>263</v>
      </c>
      <c r="E33" t="s">
        <v>201</v>
      </c>
      <c r="F33">
        <v>396696.07216753601</v>
      </c>
      <c r="G33">
        <v>612377.470662373</v>
      </c>
      <c r="H33">
        <v>878465.54960589996</v>
      </c>
      <c r="I33">
        <v>976675.80309277598</v>
      </c>
      <c r="J33">
        <v>1063319.1275484399</v>
      </c>
      <c r="K33">
        <v>1067196.1944393199</v>
      </c>
      <c r="L33">
        <v>1104361.29968505</v>
      </c>
      <c r="M33">
        <v>1104305.06341917</v>
      </c>
      <c r="N33">
        <v>1033698.28317022</v>
      </c>
      <c r="O33">
        <v>1017413.42170789</v>
      </c>
      <c r="P33">
        <v>988201.74493156595</v>
      </c>
      <c r="Q33">
        <v>1013376.17373492</v>
      </c>
      <c r="R33">
        <v>1176976.8457792299</v>
      </c>
      <c r="S33">
        <v>1043492.62052685</v>
      </c>
      <c r="T33">
        <v>918683.69047391997</v>
      </c>
      <c r="U33">
        <v>847878.13340242603</v>
      </c>
      <c r="V33">
        <v>731828.835239504</v>
      </c>
      <c r="W33">
        <v>682023.07436516404</v>
      </c>
      <c r="X33">
        <v>578636.75708119001</v>
      </c>
      <c r="Y33">
        <v>542415.96397957404</v>
      </c>
      <c r="Z33">
        <v>553104.43229508004</v>
      </c>
      <c r="AA33">
        <v>546346.93887385004</v>
      </c>
      <c r="AB33">
        <v>523535.18057175598</v>
      </c>
      <c r="AC33">
        <v>483790.344782</v>
      </c>
      <c r="AD33">
        <v>442003.01622807799</v>
      </c>
      <c r="AE33">
        <v>401187.52768099302</v>
      </c>
    </row>
    <row r="34" spans="1:31" x14ac:dyDescent="0.3">
      <c r="A34" t="s">
        <v>120</v>
      </c>
      <c r="B34" t="s">
        <v>264</v>
      </c>
      <c r="C34" t="s">
        <v>200</v>
      </c>
      <c r="D34" t="s">
        <v>265</v>
      </c>
      <c r="E34" t="s">
        <v>201</v>
      </c>
      <c r="F34">
        <v>84471.634218613297</v>
      </c>
      <c r="G34">
        <v>123361.154229818</v>
      </c>
      <c r="H34">
        <v>164717.46824292201</v>
      </c>
      <c r="I34">
        <v>189980.23796683899</v>
      </c>
      <c r="J34">
        <v>226613.00329192699</v>
      </c>
      <c r="K34">
        <v>274675.14875084802</v>
      </c>
      <c r="L34">
        <v>320569.48188110301</v>
      </c>
      <c r="M34">
        <v>371770.88888691401</v>
      </c>
      <c r="N34">
        <v>377983.99231417698</v>
      </c>
      <c r="O34">
        <v>401607.73022256</v>
      </c>
      <c r="P34">
        <v>398088.95727592602</v>
      </c>
      <c r="Q34">
        <v>430900.12706908002</v>
      </c>
      <c r="R34">
        <v>453765.40001241199</v>
      </c>
      <c r="S34">
        <v>464037.64163912699</v>
      </c>
      <c r="T34">
        <v>438750.43886394298</v>
      </c>
      <c r="U34">
        <v>448973.830517155</v>
      </c>
      <c r="V34">
        <v>429168.17312047997</v>
      </c>
      <c r="W34">
        <v>392185.44557926198</v>
      </c>
      <c r="X34">
        <v>341793.01907466102</v>
      </c>
      <c r="Y34">
        <v>336162.07326120703</v>
      </c>
      <c r="Z34">
        <v>339345.68149131001</v>
      </c>
      <c r="AA34">
        <v>331563.974526387</v>
      </c>
      <c r="AB34">
        <v>321093.74828488397</v>
      </c>
      <c r="AC34">
        <v>314426.17021887703</v>
      </c>
      <c r="AD34">
        <v>306689.47380721598</v>
      </c>
      <c r="AE34">
        <v>294097.38010923599</v>
      </c>
    </row>
    <row r="35" spans="1:31" x14ac:dyDescent="0.3">
      <c r="A35" t="s">
        <v>120</v>
      </c>
      <c r="B35" t="s">
        <v>266</v>
      </c>
      <c r="C35" t="s">
        <v>200</v>
      </c>
      <c r="D35" t="s">
        <v>267</v>
      </c>
      <c r="E35" t="s">
        <v>201</v>
      </c>
      <c r="F35">
        <v>3752247.4117318001</v>
      </c>
      <c r="G35">
        <v>5934444.62237518</v>
      </c>
      <c r="H35">
        <v>7965976.5954409</v>
      </c>
      <c r="I35">
        <v>9345941.5312095508</v>
      </c>
      <c r="J35">
        <v>10737169.536036599</v>
      </c>
      <c r="K35">
        <v>11732675.620591899</v>
      </c>
      <c r="L35">
        <v>12707822.1544722</v>
      </c>
      <c r="M35">
        <v>13540571.945141099</v>
      </c>
      <c r="N35">
        <v>13449218.009155801</v>
      </c>
      <c r="O35">
        <v>13737781.378361899</v>
      </c>
      <c r="P35">
        <v>13802596.032618601</v>
      </c>
      <c r="Q35">
        <v>14167184.584176</v>
      </c>
      <c r="R35">
        <v>13689674.2426762</v>
      </c>
      <c r="S35">
        <v>13394054.9372939</v>
      </c>
      <c r="T35">
        <v>12843500.979930401</v>
      </c>
      <c r="U35">
        <v>12744462.4566628</v>
      </c>
      <c r="V35">
        <v>12538911.4790112</v>
      </c>
      <c r="W35">
        <v>12761897.1083703</v>
      </c>
      <c r="X35">
        <v>12371602.8053055</v>
      </c>
      <c r="Y35">
        <v>12627150.838878101</v>
      </c>
      <c r="Z35">
        <v>13031638.6805862</v>
      </c>
      <c r="AA35">
        <v>13515350.0812971</v>
      </c>
      <c r="AB35">
        <v>13702098.686105</v>
      </c>
      <c r="AC35">
        <v>13786957.1520098</v>
      </c>
      <c r="AD35">
        <v>14102339.1803146</v>
      </c>
      <c r="AE35">
        <v>14453424.6872472</v>
      </c>
    </row>
    <row r="36" spans="1:31" x14ac:dyDescent="0.3">
      <c r="A36" t="s">
        <v>120</v>
      </c>
      <c r="B36" t="s">
        <v>268</v>
      </c>
      <c r="C36" t="s">
        <v>200</v>
      </c>
      <c r="D36" t="s">
        <v>269</v>
      </c>
      <c r="E36" t="s">
        <v>201</v>
      </c>
      <c r="F36">
        <v>50924.963218345401</v>
      </c>
      <c r="G36">
        <v>182545.851082968</v>
      </c>
      <c r="H36">
        <v>259871.063235498</v>
      </c>
      <c r="I36">
        <v>290976.51496029098</v>
      </c>
      <c r="J36">
        <v>328435.08209408302</v>
      </c>
      <c r="K36">
        <v>356858.59554923401</v>
      </c>
      <c r="L36">
        <v>383681.34214859002</v>
      </c>
      <c r="M36">
        <v>424824.010872724</v>
      </c>
      <c r="N36">
        <v>526199.228448204</v>
      </c>
      <c r="O36">
        <v>582979.63780351297</v>
      </c>
      <c r="P36">
        <v>649979.465495941</v>
      </c>
      <c r="Q36">
        <v>708027.29294186702</v>
      </c>
      <c r="R36">
        <v>683002.80506565399</v>
      </c>
      <c r="S36">
        <v>658328.32748621202</v>
      </c>
      <c r="T36">
        <v>622928.00681646995</v>
      </c>
      <c r="U36">
        <v>633342.72789834801</v>
      </c>
      <c r="V36">
        <v>632429.34310238995</v>
      </c>
      <c r="W36">
        <v>640095.07241791103</v>
      </c>
      <c r="X36">
        <v>631419.73160403199</v>
      </c>
      <c r="Y36">
        <v>656290.16531729698</v>
      </c>
      <c r="Z36">
        <v>667073.60501311999</v>
      </c>
      <c r="AA36">
        <v>689959.10117214394</v>
      </c>
      <c r="AB36">
        <v>688867.20570372301</v>
      </c>
      <c r="AC36">
        <v>685812.59889959905</v>
      </c>
      <c r="AD36">
        <v>746169.37869418599</v>
      </c>
      <c r="AE36">
        <v>736045.20582172403</v>
      </c>
    </row>
    <row r="37" spans="1:31" x14ac:dyDescent="0.3">
      <c r="A37" t="s">
        <v>120</v>
      </c>
      <c r="B37" t="s">
        <v>270</v>
      </c>
      <c r="C37" t="s">
        <v>200</v>
      </c>
      <c r="D37" t="s">
        <v>271</v>
      </c>
      <c r="E37" t="s">
        <v>201</v>
      </c>
      <c r="F37">
        <v>3656104.4642410702</v>
      </c>
      <c r="G37">
        <v>5702556.0043332903</v>
      </c>
      <c r="H37">
        <v>7651543.9797921702</v>
      </c>
      <c r="I37">
        <v>8997825.84587707</v>
      </c>
      <c r="J37">
        <v>10349989.571301101</v>
      </c>
      <c r="K37">
        <v>11304249.8451348</v>
      </c>
      <c r="L37">
        <v>12234975.015341699</v>
      </c>
      <c r="M37">
        <v>12971218.6788719</v>
      </c>
      <c r="N37">
        <v>12672573.1115893</v>
      </c>
      <c r="O37">
        <v>12713785.236697</v>
      </c>
      <c r="P37">
        <v>12565406.1420542</v>
      </c>
      <c r="Q37">
        <v>12762924.685275801</v>
      </c>
      <c r="R37">
        <v>12350760.121627901</v>
      </c>
      <c r="S37">
        <v>12068689.0210576</v>
      </c>
      <c r="T37">
        <v>11612998.128904199</v>
      </c>
      <c r="U37">
        <v>11474868.472925199</v>
      </c>
      <c r="V37">
        <v>11264537.2665444</v>
      </c>
      <c r="W37">
        <v>11495171.834036199</v>
      </c>
      <c r="X37">
        <v>11129310.370184001</v>
      </c>
      <c r="Y37">
        <v>11324135.642294601</v>
      </c>
      <c r="Z37">
        <v>11628230.6446322</v>
      </c>
      <c r="AA37">
        <v>12018745.1359074</v>
      </c>
      <c r="AB37">
        <v>12184945.2691066</v>
      </c>
      <c r="AC37">
        <v>12106627.5954425</v>
      </c>
      <c r="AD37">
        <v>12280429.268376701</v>
      </c>
      <c r="AE37">
        <v>12634011.3180582</v>
      </c>
    </row>
    <row r="38" spans="1:31" x14ac:dyDescent="0.3">
      <c r="A38" t="s">
        <v>120</v>
      </c>
      <c r="B38" t="s">
        <v>272</v>
      </c>
      <c r="C38" t="s">
        <v>200</v>
      </c>
      <c r="D38" t="s">
        <v>273</v>
      </c>
      <c r="E38" t="s">
        <v>201</v>
      </c>
      <c r="F38">
        <v>45217.9842723814</v>
      </c>
      <c r="G38">
        <v>49342.766958913599</v>
      </c>
      <c r="H38">
        <v>54561.552413238198</v>
      </c>
      <c r="I38">
        <v>57139.170372185297</v>
      </c>
      <c r="J38">
        <v>58744.8826414137</v>
      </c>
      <c r="K38">
        <v>71567.179907872604</v>
      </c>
      <c r="L38">
        <v>89165.796981874606</v>
      </c>
      <c r="M38">
        <v>144529.25539649001</v>
      </c>
      <c r="N38">
        <v>250445.66911831201</v>
      </c>
      <c r="O38">
        <v>441016.50386133499</v>
      </c>
      <c r="P38">
        <v>587210.42506846006</v>
      </c>
      <c r="Q38">
        <v>696232.60595837096</v>
      </c>
      <c r="R38">
        <v>655911.315982703</v>
      </c>
      <c r="S38">
        <v>667037.58875011106</v>
      </c>
      <c r="T38">
        <v>607574.84420969</v>
      </c>
      <c r="U38">
        <v>636251.25583932595</v>
      </c>
      <c r="V38">
        <v>641944.86936445103</v>
      </c>
      <c r="W38">
        <v>626630.20191617904</v>
      </c>
      <c r="X38">
        <v>610872.703517457</v>
      </c>
      <c r="Y38">
        <v>646725.03126623796</v>
      </c>
      <c r="Z38">
        <v>736334.43094092095</v>
      </c>
      <c r="AA38">
        <v>806645.84421749599</v>
      </c>
      <c r="AB38">
        <v>828286.21129472996</v>
      </c>
      <c r="AC38">
        <v>994516.95766773506</v>
      </c>
      <c r="AD38">
        <v>1075740.53324379</v>
      </c>
      <c r="AE38">
        <v>1083368.16336729</v>
      </c>
    </row>
    <row r="39" spans="1:31" x14ac:dyDescent="0.3">
      <c r="A39" t="s">
        <v>120</v>
      </c>
      <c r="B39" t="s">
        <v>274</v>
      </c>
      <c r="C39" t="s">
        <v>200</v>
      </c>
      <c r="D39" t="s">
        <v>275</v>
      </c>
      <c r="E39" t="s">
        <v>201</v>
      </c>
      <c r="F39">
        <v>83806.383519319206</v>
      </c>
      <c r="G39">
        <v>117867.47438328501</v>
      </c>
      <c r="H39">
        <v>153123.36254678501</v>
      </c>
      <c r="I39">
        <v>181253.797905677</v>
      </c>
      <c r="J39">
        <v>200199.586222388</v>
      </c>
      <c r="K39">
        <v>234220.90006999299</v>
      </c>
      <c r="L39">
        <v>265932.839929334</v>
      </c>
      <c r="M39">
        <v>323969.40074644599</v>
      </c>
      <c r="N39">
        <v>406447.68020110001</v>
      </c>
      <c r="O39">
        <v>545133.15415860503</v>
      </c>
      <c r="P39">
        <v>643599.48841441597</v>
      </c>
      <c r="Q39">
        <v>738005.39527574601</v>
      </c>
      <c r="R39">
        <v>757575.65418605495</v>
      </c>
      <c r="S39">
        <v>798875.15812723106</v>
      </c>
      <c r="T39">
        <v>785829.50295463798</v>
      </c>
      <c r="U39">
        <v>816427.80534554203</v>
      </c>
      <c r="V39">
        <v>815934.65495563904</v>
      </c>
      <c r="W39">
        <v>816163.02891617198</v>
      </c>
      <c r="X39">
        <v>802260.27249698096</v>
      </c>
      <c r="Y39">
        <v>851496.22477591096</v>
      </c>
      <c r="Z39">
        <v>893542.10898081295</v>
      </c>
      <c r="AA39">
        <v>948276.06692254101</v>
      </c>
      <c r="AB39">
        <v>968083.85610408301</v>
      </c>
      <c r="AC39">
        <v>990033.96984053403</v>
      </c>
      <c r="AD39">
        <v>1006390.44678716</v>
      </c>
      <c r="AE39">
        <v>1010570.4766446101</v>
      </c>
    </row>
    <row r="40" spans="1:31" x14ac:dyDescent="0.3">
      <c r="A40" t="s">
        <v>120</v>
      </c>
      <c r="B40" t="s">
        <v>276</v>
      </c>
      <c r="C40" t="s">
        <v>200</v>
      </c>
      <c r="D40" t="s">
        <v>277</v>
      </c>
      <c r="E40" t="s">
        <v>201</v>
      </c>
      <c r="F40">
        <v>23486.306703796501</v>
      </c>
      <c r="G40">
        <v>36195.397043227298</v>
      </c>
      <c r="H40">
        <v>47967.3631266046</v>
      </c>
      <c r="I40">
        <v>57048.191740135197</v>
      </c>
      <c r="J40">
        <v>79294.462764167605</v>
      </c>
      <c r="K40">
        <v>123625.85242721099</v>
      </c>
      <c r="L40">
        <v>158013.84095257899</v>
      </c>
      <c r="M40">
        <v>207021.92381025801</v>
      </c>
      <c r="N40">
        <v>242227.717003297</v>
      </c>
      <c r="O40">
        <v>265176.71670579398</v>
      </c>
      <c r="P40">
        <v>296518.76259198203</v>
      </c>
      <c r="Q40">
        <v>299356.95180780202</v>
      </c>
      <c r="R40">
        <v>290687.95115526102</v>
      </c>
      <c r="S40">
        <v>305400.052279083</v>
      </c>
      <c r="T40">
        <v>308287.92085062002</v>
      </c>
      <c r="U40">
        <v>353675.46618778299</v>
      </c>
      <c r="V40">
        <v>347276.302050339</v>
      </c>
      <c r="W40">
        <v>309639.07701109699</v>
      </c>
      <c r="X40">
        <v>270561.56706422498</v>
      </c>
      <c r="Y40">
        <v>264317.54884349997</v>
      </c>
      <c r="Z40">
        <v>265423.70729682199</v>
      </c>
      <c r="AA40">
        <v>260664.78026706199</v>
      </c>
      <c r="AB40">
        <v>253133.03174384101</v>
      </c>
      <c r="AC40">
        <v>259381.19068322901</v>
      </c>
      <c r="AD40">
        <v>278289.80741390202</v>
      </c>
      <c r="AE40">
        <v>292128.35029438097</v>
      </c>
    </row>
    <row r="41" spans="1:31" x14ac:dyDescent="0.3">
      <c r="A41" t="s">
        <v>120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120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120</v>
      </c>
      <c r="B43" t="s">
        <v>282</v>
      </c>
      <c r="C43" t="s">
        <v>200</v>
      </c>
      <c r="D43" t="s">
        <v>283</v>
      </c>
      <c r="E43" t="s">
        <v>201</v>
      </c>
      <c r="F43">
        <v>91312.924367940199</v>
      </c>
      <c r="G43">
        <v>109153.941890029</v>
      </c>
      <c r="H43">
        <v>150264.18530225201</v>
      </c>
      <c r="I43">
        <v>162160.11746309299</v>
      </c>
      <c r="J43">
        <v>161643.79960247001</v>
      </c>
      <c r="K43">
        <v>161959.40031142201</v>
      </c>
      <c r="L43">
        <v>170846.20128692701</v>
      </c>
      <c r="M43">
        <v>236959.93921047199</v>
      </c>
      <c r="N43">
        <v>324237.31123463699</v>
      </c>
      <c r="O43">
        <v>422992.21549373301</v>
      </c>
      <c r="P43">
        <v>498193.67704724899</v>
      </c>
      <c r="Q43">
        <v>672259.08877491602</v>
      </c>
      <c r="R43">
        <v>680955.00884766097</v>
      </c>
      <c r="S43">
        <v>673046.58626131294</v>
      </c>
      <c r="T43">
        <v>628156.06239948503</v>
      </c>
      <c r="U43">
        <v>639625.43648828706</v>
      </c>
      <c r="V43">
        <v>657258.85588098899</v>
      </c>
      <c r="W43">
        <v>653533.94709853397</v>
      </c>
      <c r="X43">
        <v>653452.94889217301</v>
      </c>
      <c r="Y43">
        <v>674401.41798869299</v>
      </c>
      <c r="Z43">
        <v>723952.65205693198</v>
      </c>
      <c r="AA43">
        <v>820416.69405770395</v>
      </c>
      <c r="AB43">
        <v>900243.67155052302</v>
      </c>
      <c r="AC43">
        <v>988769.06205927697</v>
      </c>
      <c r="AD43">
        <v>1076354.5451690599</v>
      </c>
      <c r="AE43">
        <v>1102524.80458753</v>
      </c>
    </row>
    <row r="44" spans="1:31" x14ac:dyDescent="0.3">
      <c r="A44" t="s">
        <v>120</v>
      </c>
      <c r="B44" t="s">
        <v>284</v>
      </c>
      <c r="C44" t="s">
        <v>200</v>
      </c>
      <c r="D44" t="s">
        <v>285</v>
      </c>
      <c r="E44" t="s">
        <v>201</v>
      </c>
      <c r="F44">
        <v>7559329.1978529403</v>
      </c>
      <c r="G44">
        <v>11214324.972228801</v>
      </c>
      <c r="H44">
        <v>14803764.2580915</v>
      </c>
      <c r="I44">
        <v>17012482.953010701</v>
      </c>
      <c r="J44">
        <v>19071094.978913501</v>
      </c>
      <c r="K44">
        <v>21053003.7927908</v>
      </c>
      <c r="L44">
        <v>22848816.632382501</v>
      </c>
      <c r="M44">
        <v>24627578.702352598</v>
      </c>
      <c r="N44">
        <v>25078557.9597263</v>
      </c>
      <c r="O44">
        <v>26682546.185033198</v>
      </c>
      <c r="P44">
        <v>27646299.793554399</v>
      </c>
      <c r="Q44">
        <v>28553462.600384701</v>
      </c>
      <c r="R44">
        <v>28092980.293528199</v>
      </c>
      <c r="S44">
        <v>28155582.643834401</v>
      </c>
      <c r="T44">
        <v>26743510.5957007</v>
      </c>
      <c r="U44">
        <v>26768857.8435959</v>
      </c>
      <c r="V44">
        <v>26313183.427103899</v>
      </c>
      <c r="W44">
        <v>26180543.8043839</v>
      </c>
      <c r="X44">
        <v>25097667.0582802</v>
      </c>
      <c r="Y44">
        <v>25609496.7024987</v>
      </c>
      <c r="Z44">
        <v>26522904.662765201</v>
      </c>
      <c r="AA44">
        <v>27675234.7918896</v>
      </c>
      <c r="AB44">
        <v>28127281.3887509</v>
      </c>
      <c r="AC44">
        <v>28694704.6819373</v>
      </c>
      <c r="AD44">
        <v>29533721.169039</v>
      </c>
      <c r="AE44">
        <v>30110582.700013001</v>
      </c>
    </row>
    <row r="45" spans="1:31" x14ac:dyDescent="0.3">
      <c r="A45" t="s">
        <v>120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120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120</v>
      </c>
      <c r="B47" t="s">
        <v>290</v>
      </c>
      <c r="C47" t="s">
        <v>200</v>
      </c>
      <c r="D47" t="s">
        <v>291</v>
      </c>
      <c r="E47" t="s">
        <v>201</v>
      </c>
      <c r="F47">
        <v>860881.92592860805</v>
      </c>
      <c r="G47">
        <v>1299497.4736588099</v>
      </c>
      <c r="H47">
        <v>1715132.3057361799</v>
      </c>
      <c r="I47">
        <v>1753688.4931695401</v>
      </c>
      <c r="J47">
        <v>1957755.7353604799</v>
      </c>
      <c r="K47">
        <v>2137283.96045803</v>
      </c>
      <c r="L47">
        <v>2143207.5597381899</v>
      </c>
      <c r="M47">
        <v>2230653.0866745599</v>
      </c>
      <c r="N47">
        <v>2132902.6646585101</v>
      </c>
      <c r="O47">
        <v>2063790.8171308199</v>
      </c>
      <c r="P47">
        <v>1922824.9025139799</v>
      </c>
      <c r="Q47">
        <v>1739215.63782132</v>
      </c>
      <c r="R47">
        <v>1518166.83910099</v>
      </c>
      <c r="S47">
        <v>1360872.8646847899</v>
      </c>
      <c r="T47">
        <v>1268558.67576061</v>
      </c>
      <c r="U47">
        <v>1302239.16332393</v>
      </c>
      <c r="V47">
        <v>1225325.8621616701</v>
      </c>
      <c r="W47">
        <v>1079002.9986526801</v>
      </c>
      <c r="X47">
        <v>1054789.2075736299</v>
      </c>
      <c r="Y47">
        <v>1288362.1797607699</v>
      </c>
      <c r="Z47">
        <v>1594828.8473924</v>
      </c>
      <c r="AA47">
        <v>1909559.1424497301</v>
      </c>
      <c r="AB47">
        <v>2103712.00350426</v>
      </c>
      <c r="AC47">
        <v>2288312.5476143002</v>
      </c>
      <c r="AD47">
        <v>2488262.3617097801</v>
      </c>
      <c r="AE47">
        <v>2698157.5759753902</v>
      </c>
    </row>
    <row r="48" spans="1:31" x14ac:dyDescent="0.3">
      <c r="A48" t="s">
        <v>120</v>
      </c>
      <c r="B48" t="s">
        <v>292</v>
      </c>
      <c r="C48" t="s">
        <v>200</v>
      </c>
      <c r="D48" t="s">
        <v>293</v>
      </c>
      <c r="E48" t="s">
        <v>201</v>
      </c>
      <c r="F48">
        <v>1001988.53573132</v>
      </c>
      <c r="G48">
        <v>1498640.48768571</v>
      </c>
      <c r="H48">
        <v>1963795.75405207</v>
      </c>
      <c r="I48">
        <v>2027453.7610794599</v>
      </c>
      <c r="J48">
        <v>2256518.9357315302</v>
      </c>
      <c r="K48">
        <v>2463401.6642564898</v>
      </c>
      <c r="L48">
        <v>2497543.6633705702</v>
      </c>
      <c r="M48">
        <v>2631049.1129465802</v>
      </c>
      <c r="N48">
        <v>2566039.4744334398</v>
      </c>
      <c r="O48">
        <v>2565304.9936193801</v>
      </c>
      <c r="P48">
        <v>2478890.2407394098</v>
      </c>
      <c r="Q48">
        <v>2319844.3701698501</v>
      </c>
      <c r="R48">
        <v>2099457.5026081898</v>
      </c>
      <c r="S48">
        <v>1970147.57910443</v>
      </c>
      <c r="T48">
        <v>1883477.22182333</v>
      </c>
      <c r="U48">
        <v>1998430.2764171399</v>
      </c>
      <c r="V48">
        <v>1980418.77417904</v>
      </c>
      <c r="W48">
        <v>1838751.11325779</v>
      </c>
      <c r="X48">
        <v>1817338.80764493</v>
      </c>
      <c r="Y48">
        <v>2099676.1234139502</v>
      </c>
      <c r="Z48">
        <v>2442151.7163452599</v>
      </c>
      <c r="AA48">
        <v>2780677.9512915602</v>
      </c>
      <c r="AB48">
        <v>2973317.0942517398</v>
      </c>
      <c r="AC48">
        <v>3148076.8766802298</v>
      </c>
      <c r="AD48">
        <v>3363133.2610971001</v>
      </c>
      <c r="AE48">
        <v>3580258.6230661501</v>
      </c>
    </row>
    <row r="49" spans="1:31" x14ac:dyDescent="0.3">
      <c r="A49" t="s">
        <v>120</v>
      </c>
      <c r="B49" t="s">
        <v>294</v>
      </c>
      <c r="C49" t="s">
        <v>200</v>
      </c>
      <c r="D49" t="s">
        <v>295</v>
      </c>
      <c r="E49" t="s">
        <v>201</v>
      </c>
      <c r="F49">
        <v>125315.21724814099</v>
      </c>
      <c r="G49">
        <v>173937.07224282401</v>
      </c>
      <c r="H49">
        <v>214957.69742783101</v>
      </c>
      <c r="I49">
        <v>234461.71811916499</v>
      </c>
      <c r="J49">
        <v>253167.80255094799</v>
      </c>
      <c r="K49">
        <v>271501.74829227402</v>
      </c>
      <c r="L49">
        <v>293329.87129669602</v>
      </c>
      <c r="M49">
        <v>326561.32109726401</v>
      </c>
      <c r="N49">
        <v>347766.46553496202</v>
      </c>
      <c r="O49">
        <v>394768.41837880999</v>
      </c>
      <c r="P49">
        <v>435304.69491871301</v>
      </c>
      <c r="Q49">
        <v>455286.47427046299</v>
      </c>
      <c r="R49">
        <v>462257.39525156998</v>
      </c>
      <c r="S49">
        <v>490768.71924336202</v>
      </c>
      <c r="T49">
        <v>504124.30617819302</v>
      </c>
      <c r="U49">
        <v>575380.52977189503</v>
      </c>
      <c r="V49">
        <v>624187.34486357204</v>
      </c>
      <c r="W49">
        <v>619793.17895478196</v>
      </c>
      <c r="X49">
        <v>614579.48125642003</v>
      </c>
      <c r="Y49">
        <v>645533.58780558396</v>
      </c>
      <c r="Z49">
        <v>668575.49274652603</v>
      </c>
      <c r="AA49">
        <v>675162.79548709199</v>
      </c>
      <c r="AB49">
        <v>664280.07853155397</v>
      </c>
      <c r="AC49">
        <v>649608.05558088399</v>
      </c>
      <c r="AD49">
        <v>655798.11166710698</v>
      </c>
      <c r="AE49">
        <v>664471.14781725395</v>
      </c>
    </row>
    <row r="50" spans="1:31" x14ac:dyDescent="0.3">
      <c r="A50" t="s">
        <v>120</v>
      </c>
      <c r="B50" t="s">
        <v>296</v>
      </c>
      <c r="C50" t="s">
        <v>200</v>
      </c>
      <c r="D50" t="s">
        <v>297</v>
      </c>
      <c r="E50" t="s">
        <v>201</v>
      </c>
      <c r="F50">
        <v>15791.3925545734</v>
      </c>
      <c r="G50">
        <v>25205.941784081901</v>
      </c>
      <c r="H50">
        <v>33705.750888058203</v>
      </c>
      <c r="I50">
        <v>39303.549790753998</v>
      </c>
      <c r="J50">
        <v>45595.397820104597</v>
      </c>
      <c r="K50">
        <v>54615.955506184699</v>
      </c>
      <c r="L50">
        <v>61006.232335680797</v>
      </c>
      <c r="M50">
        <v>73834.705174760107</v>
      </c>
      <c r="N50">
        <v>85370.344239973405</v>
      </c>
      <c r="O50">
        <v>106745.758109751</v>
      </c>
      <c r="P50">
        <v>120760.64330672599</v>
      </c>
      <c r="Q50">
        <v>125342.258078065</v>
      </c>
      <c r="R50">
        <v>119033.268255626</v>
      </c>
      <c r="S50">
        <v>118505.99517626999</v>
      </c>
      <c r="T50">
        <v>110794.23988453401</v>
      </c>
      <c r="U50">
        <v>120810.583321317</v>
      </c>
      <c r="V50">
        <v>130905.56715379401</v>
      </c>
      <c r="W50">
        <v>139954.93565033501</v>
      </c>
      <c r="X50">
        <v>147970.11881487601</v>
      </c>
      <c r="Y50">
        <v>165780.35584759901</v>
      </c>
      <c r="Z50">
        <v>178747.37620633299</v>
      </c>
      <c r="AA50">
        <v>195956.01335473399</v>
      </c>
      <c r="AB50">
        <v>205325.01221591901</v>
      </c>
      <c r="AC50">
        <v>210156.273485048</v>
      </c>
      <c r="AD50">
        <v>219072.78772021999</v>
      </c>
      <c r="AE50">
        <v>217629.89927351</v>
      </c>
    </row>
    <row r="51" spans="1:31" x14ac:dyDescent="0.3">
      <c r="A51" t="s">
        <v>120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120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120</v>
      </c>
      <c r="B53" t="s">
        <v>302</v>
      </c>
      <c r="C53" t="s">
        <v>200</v>
      </c>
      <c r="D53" t="s">
        <v>303</v>
      </c>
      <c r="E53" t="s">
        <v>201</v>
      </c>
      <c r="F53">
        <v>66632.180931914103</v>
      </c>
      <c r="G53">
        <v>91750.972116876394</v>
      </c>
      <c r="H53">
        <v>123759.664363163</v>
      </c>
      <c r="I53">
        <v>138432.54122785901</v>
      </c>
      <c r="J53">
        <v>157102.453276113</v>
      </c>
      <c r="K53">
        <v>190062.63200551399</v>
      </c>
      <c r="L53">
        <v>234027.41923291801</v>
      </c>
      <c r="M53">
        <v>266428.20239938202</v>
      </c>
      <c r="N53">
        <v>314406.70252946898</v>
      </c>
      <c r="O53">
        <v>372146.67313826701</v>
      </c>
      <c r="P53">
        <v>389605.72162271797</v>
      </c>
      <c r="Q53">
        <v>395325.08757065801</v>
      </c>
      <c r="R53">
        <v>356795.58706026501</v>
      </c>
      <c r="S53">
        <v>348862.26926703902</v>
      </c>
      <c r="T53">
        <v>312884.54794587201</v>
      </c>
      <c r="U53">
        <v>297700.77918516699</v>
      </c>
      <c r="V53">
        <v>276834.48890884902</v>
      </c>
      <c r="W53">
        <v>247050.10035701201</v>
      </c>
      <c r="X53">
        <v>221234.54571934501</v>
      </c>
      <c r="Y53">
        <v>215459.948169348</v>
      </c>
      <c r="Z53">
        <v>218177.350491227</v>
      </c>
      <c r="AA53">
        <v>219018.558087949</v>
      </c>
      <c r="AB53">
        <v>214002.95762268099</v>
      </c>
      <c r="AC53">
        <v>225452.15719386699</v>
      </c>
      <c r="AD53">
        <v>232057.86465835199</v>
      </c>
      <c r="AE53">
        <v>216821.15662580699</v>
      </c>
    </row>
    <row r="54" spans="1:31" x14ac:dyDescent="0.3">
      <c r="A54" t="s">
        <v>120</v>
      </c>
      <c r="B54" t="s">
        <v>304</v>
      </c>
      <c r="C54" t="s">
        <v>200</v>
      </c>
      <c r="D54" t="s">
        <v>305</v>
      </c>
      <c r="E54" t="s">
        <v>201</v>
      </c>
      <c r="F54">
        <v>140277.48979741801</v>
      </c>
      <c r="G54">
        <v>197876.75148080301</v>
      </c>
      <c r="H54">
        <v>273300.26731591101</v>
      </c>
      <c r="I54">
        <v>304929.32490454498</v>
      </c>
      <c r="J54">
        <v>361505.19104697899</v>
      </c>
      <c r="K54">
        <v>452451.588324246</v>
      </c>
      <c r="L54">
        <v>540752.633856392</v>
      </c>
      <c r="M54">
        <v>598712.51088853099</v>
      </c>
      <c r="N54">
        <v>679655.86470131995</v>
      </c>
      <c r="O54">
        <v>806300.02439570299</v>
      </c>
      <c r="P54">
        <v>843643.53755658399</v>
      </c>
      <c r="Q54">
        <v>851792.53248871199</v>
      </c>
      <c r="R54">
        <v>795295.49290921097</v>
      </c>
      <c r="S54">
        <v>802518.44606231898</v>
      </c>
      <c r="T54">
        <v>732510.79896354303</v>
      </c>
      <c r="U54">
        <v>725203.80969273101</v>
      </c>
      <c r="V54">
        <v>694829.38543894701</v>
      </c>
      <c r="W54">
        <v>625913.37595656503</v>
      </c>
      <c r="X54">
        <v>582006.67755096802</v>
      </c>
      <c r="Y54">
        <v>574079.97865007096</v>
      </c>
      <c r="Z54">
        <v>590108.89676449401</v>
      </c>
      <c r="AA54">
        <v>599724.24170683604</v>
      </c>
      <c r="AB54">
        <v>603401.17892046203</v>
      </c>
      <c r="AC54">
        <v>647907.88474807702</v>
      </c>
      <c r="AD54">
        <v>681969.238194793</v>
      </c>
      <c r="AE54">
        <v>690595.72818384599</v>
      </c>
    </row>
    <row r="55" spans="1:31" x14ac:dyDescent="0.3">
      <c r="A55" t="s">
        <v>120</v>
      </c>
      <c r="B55" t="s">
        <v>306</v>
      </c>
      <c r="C55" t="s">
        <v>200</v>
      </c>
      <c r="D55" t="s">
        <v>307</v>
      </c>
      <c r="E55" t="s">
        <v>201</v>
      </c>
      <c r="F55">
        <v>73645.308865504107</v>
      </c>
      <c r="G55">
        <v>106125.77936392601</v>
      </c>
      <c r="H55">
        <v>149540.60295274801</v>
      </c>
      <c r="I55">
        <v>166496.78367668501</v>
      </c>
      <c r="J55">
        <v>204402.73777086599</v>
      </c>
      <c r="K55">
        <v>262388.956318732</v>
      </c>
      <c r="L55">
        <v>306725.214623473</v>
      </c>
      <c r="M55">
        <v>332284.30848914903</v>
      </c>
      <c r="N55">
        <v>365249.16217185202</v>
      </c>
      <c r="O55">
        <v>434153.35125743598</v>
      </c>
      <c r="P55">
        <v>454037.81593386701</v>
      </c>
      <c r="Q55">
        <v>456467.44491805497</v>
      </c>
      <c r="R55">
        <v>438499.90584894601</v>
      </c>
      <c r="S55">
        <v>453656.17679527903</v>
      </c>
      <c r="T55">
        <v>419626.25101767102</v>
      </c>
      <c r="U55">
        <v>427503.03050756402</v>
      </c>
      <c r="V55">
        <v>417994.89653009799</v>
      </c>
      <c r="W55">
        <v>378863.27559955302</v>
      </c>
      <c r="X55">
        <v>360772.13183162297</v>
      </c>
      <c r="Y55">
        <v>358620.03048072301</v>
      </c>
      <c r="Z55">
        <v>371931.54627326701</v>
      </c>
      <c r="AA55">
        <v>380705.68361888698</v>
      </c>
      <c r="AB55">
        <v>389398.22129778098</v>
      </c>
      <c r="AC55">
        <v>422455.72755421</v>
      </c>
      <c r="AD55">
        <v>449911.37353644101</v>
      </c>
      <c r="AE55">
        <v>473774.571558039</v>
      </c>
    </row>
    <row r="56" spans="1:31" x14ac:dyDescent="0.3">
      <c r="A56" t="s">
        <v>120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120</v>
      </c>
      <c r="B57" t="s">
        <v>310</v>
      </c>
      <c r="C57" t="s">
        <v>200</v>
      </c>
      <c r="D57" t="s">
        <v>311</v>
      </c>
      <c r="E57" t="s">
        <v>201</v>
      </c>
      <c r="F57">
        <v>8584804.0402880609</v>
      </c>
      <c r="G57">
        <v>12749160.856957801</v>
      </c>
      <c r="H57">
        <v>16815527.375270199</v>
      </c>
      <c r="I57">
        <v>19096984.905830301</v>
      </c>
      <c r="J57">
        <v>21406908.377409201</v>
      </c>
      <c r="K57">
        <v>23640031.309474599</v>
      </c>
      <c r="L57">
        <v>25504374.1367056</v>
      </c>
      <c r="M57">
        <v>27465649.739109501</v>
      </c>
      <c r="N57">
        <v>27886825.151163001</v>
      </c>
      <c r="O57">
        <v>29513027.895358399</v>
      </c>
      <c r="P57">
        <v>30421708.7968858</v>
      </c>
      <c r="Q57">
        <v>31172663.922362398</v>
      </c>
      <c r="R57">
        <v>30483125.747291598</v>
      </c>
      <c r="S57">
        <v>30431130.275217898</v>
      </c>
      <c r="T57">
        <v>28935275.738374598</v>
      </c>
      <c r="U57">
        <v>29120963.5862008</v>
      </c>
      <c r="V57">
        <v>28640878.5033333</v>
      </c>
      <c r="W57">
        <v>28328933.9946528</v>
      </c>
      <c r="X57">
        <v>27185567.4329894</v>
      </c>
      <c r="Y57">
        <v>27973490.374756198</v>
      </c>
      <c r="Z57">
        <v>29230480.0864073</v>
      </c>
      <c r="AA57">
        <v>30716577.523448199</v>
      </c>
      <c r="AB57">
        <v>31353731.514746498</v>
      </c>
      <c r="AC57">
        <v>32102162.7493008</v>
      </c>
      <c r="AD57">
        <v>33175144.237550002</v>
      </c>
      <c r="AE57">
        <v>33982969.673373602</v>
      </c>
    </row>
    <row r="58" spans="1:31" x14ac:dyDescent="0.3">
      <c r="A58" t="s">
        <v>120</v>
      </c>
      <c r="B58" t="s">
        <v>312</v>
      </c>
      <c r="C58" t="s">
        <v>200</v>
      </c>
      <c r="D58" t="s">
        <v>313</v>
      </c>
      <c r="E58" t="s">
        <v>201</v>
      </c>
      <c r="F58">
        <v>8584804.0402880609</v>
      </c>
      <c r="G58">
        <v>12749160.856957801</v>
      </c>
      <c r="H58">
        <v>16815527.375270199</v>
      </c>
      <c r="I58">
        <v>19096984.905830301</v>
      </c>
      <c r="J58">
        <v>21406908.377409201</v>
      </c>
      <c r="K58">
        <v>23640031.309474599</v>
      </c>
      <c r="L58">
        <v>25504374.1367056</v>
      </c>
      <c r="M58">
        <v>27465649.739109501</v>
      </c>
      <c r="N58">
        <v>27886825.151163001</v>
      </c>
      <c r="O58">
        <v>29513027.895358399</v>
      </c>
      <c r="P58">
        <v>30421708.7968858</v>
      </c>
      <c r="Q58">
        <v>31172663.922362398</v>
      </c>
      <c r="R58">
        <v>30483125.747291598</v>
      </c>
      <c r="S58">
        <v>30431130.275217898</v>
      </c>
      <c r="T58">
        <v>28935275.738374598</v>
      </c>
      <c r="U58">
        <v>29120963.5862008</v>
      </c>
      <c r="V58">
        <v>28640878.5033333</v>
      </c>
      <c r="W58">
        <v>28328933.9946528</v>
      </c>
      <c r="X58">
        <v>27185567.4329894</v>
      </c>
      <c r="Y58">
        <v>27973490.374756198</v>
      </c>
      <c r="Z58">
        <v>29230480.0864073</v>
      </c>
      <c r="AA58">
        <v>30716577.523448199</v>
      </c>
      <c r="AB58">
        <v>31353731.514746498</v>
      </c>
      <c r="AC58">
        <v>32102162.7493008</v>
      </c>
      <c r="AD58">
        <v>33175144.237550002</v>
      </c>
      <c r="AE58">
        <v>33982969.673373602</v>
      </c>
    </row>
    <row r="59" spans="1:31" x14ac:dyDescent="0.3">
      <c r="A59" t="s">
        <v>120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122</v>
      </c>
      <c r="B2" t="s">
        <v>197</v>
      </c>
      <c r="C2" t="s">
        <v>200</v>
      </c>
      <c r="D2" t="s">
        <v>198</v>
      </c>
      <c r="E2" t="s">
        <v>201</v>
      </c>
      <c r="G2">
        <v>296536.34422864398</v>
      </c>
      <c r="H2">
        <v>287220.739825183</v>
      </c>
      <c r="I2">
        <v>289795.26500620402</v>
      </c>
      <c r="J2">
        <v>291508.90280958801</v>
      </c>
      <c r="K2">
        <v>284509.81633561</v>
      </c>
      <c r="L2">
        <v>278193.56167264498</v>
      </c>
      <c r="M2">
        <v>277086.18418197701</v>
      </c>
      <c r="N2">
        <v>259945.360870748</v>
      </c>
      <c r="O2">
        <v>246900.43408926</v>
      </c>
      <c r="P2">
        <v>234674.259324921</v>
      </c>
      <c r="Q2">
        <v>218947.080608316</v>
      </c>
      <c r="R2">
        <v>205355.77727918499</v>
      </c>
      <c r="S2">
        <v>194917.450072843</v>
      </c>
      <c r="T2">
        <v>181785.447776124</v>
      </c>
      <c r="U2">
        <v>172490.62062542199</v>
      </c>
      <c r="V2">
        <v>162870.191230016</v>
      </c>
      <c r="W2">
        <v>159487.41924342501</v>
      </c>
      <c r="X2">
        <v>157341.768214985</v>
      </c>
      <c r="Y2">
        <v>156356.45498145299</v>
      </c>
      <c r="Z2">
        <v>154899.64893492899</v>
      </c>
      <c r="AA2">
        <v>154818.05614360201</v>
      </c>
      <c r="AB2">
        <v>158510.40435463199</v>
      </c>
      <c r="AC2">
        <v>157398.371039916</v>
      </c>
      <c r="AD2">
        <v>156256.54821706199</v>
      </c>
      <c r="AE2">
        <v>153141.11274355499</v>
      </c>
      <c r="AF2">
        <v>154099.18937870601</v>
      </c>
    </row>
    <row r="3" spans="1:32" x14ac:dyDescent="0.3">
      <c r="A3" t="s">
        <v>122</v>
      </c>
      <c r="B3" t="s">
        <v>202</v>
      </c>
      <c r="C3" t="s">
        <v>200</v>
      </c>
      <c r="D3" t="s">
        <v>203</v>
      </c>
      <c r="E3" t="s">
        <v>201</v>
      </c>
      <c r="G3">
        <v>6062.9979498496104</v>
      </c>
      <c r="H3">
        <v>6748.6732306144004</v>
      </c>
      <c r="I3">
        <v>7315.7368904827299</v>
      </c>
      <c r="J3">
        <v>7834.8926717139102</v>
      </c>
      <c r="K3">
        <v>8370.8582465731706</v>
      </c>
      <c r="L3">
        <v>8948.0763660856992</v>
      </c>
      <c r="M3">
        <v>9220.1426006934907</v>
      </c>
      <c r="N3">
        <v>9059.2572419377502</v>
      </c>
      <c r="O3">
        <v>9156.7694809079094</v>
      </c>
      <c r="P3">
        <v>9346.2472697017292</v>
      </c>
      <c r="Q3">
        <v>9963.2113908024203</v>
      </c>
      <c r="R3">
        <v>10462.3443304337</v>
      </c>
      <c r="S3">
        <v>10939.4927001663</v>
      </c>
      <c r="T3">
        <v>10588.834879063699</v>
      </c>
      <c r="U3">
        <v>10466.269478800101</v>
      </c>
      <c r="V3">
        <v>10589.6696979071</v>
      </c>
      <c r="W3">
        <v>10806.164843278801</v>
      </c>
      <c r="X3">
        <v>11155.615585117799</v>
      </c>
      <c r="Y3">
        <v>11681.833542628699</v>
      </c>
      <c r="Z3">
        <v>10541.196310853</v>
      </c>
      <c r="AA3">
        <v>9831.9099997000594</v>
      </c>
      <c r="AB3">
        <v>9282.3747942383907</v>
      </c>
      <c r="AC3">
        <v>8945.3542547085999</v>
      </c>
      <c r="AD3">
        <v>8784.0196854430596</v>
      </c>
      <c r="AE3">
        <v>8603.7880832826795</v>
      </c>
      <c r="AF3">
        <v>8520.7747644253905</v>
      </c>
    </row>
    <row r="4" spans="1:32" x14ac:dyDescent="0.3">
      <c r="A4" t="s">
        <v>122</v>
      </c>
      <c r="B4" t="s">
        <v>204</v>
      </c>
      <c r="C4" t="s">
        <v>200</v>
      </c>
      <c r="D4" t="s">
        <v>205</v>
      </c>
      <c r="E4" t="s">
        <v>201</v>
      </c>
      <c r="G4">
        <v>3780377.7667852598</v>
      </c>
      <c r="H4">
        <v>4131916.8151803198</v>
      </c>
      <c r="I4">
        <v>4632439.0006034598</v>
      </c>
      <c r="J4">
        <v>5175772.7740451396</v>
      </c>
      <c r="K4">
        <v>5784818.2116909605</v>
      </c>
      <c r="L4">
        <v>6338695.3547799103</v>
      </c>
      <c r="M4">
        <v>6803086.9767886596</v>
      </c>
      <c r="N4">
        <v>6992426.0833773501</v>
      </c>
      <c r="O4">
        <v>7314928.6081092199</v>
      </c>
      <c r="P4">
        <v>7732944.1739449603</v>
      </c>
      <c r="Q4">
        <v>8166863.7255492797</v>
      </c>
      <c r="R4">
        <v>8448876.9742961098</v>
      </c>
      <c r="S4">
        <v>8683059.8102508094</v>
      </c>
      <c r="T4">
        <v>8206904.4000607003</v>
      </c>
      <c r="U4">
        <v>7904836.0598974898</v>
      </c>
      <c r="V4">
        <v>7646099.0569309099</v>
      </c>
      <c r="W4">
        <v>7598594.3158853101</v>
      </c>
      <c r="X4">
        <v>7626164.1275168099</v>
      </c>
      <c r="Y4">
        <v>7801090.6790783303</v>
      </c>
      <c r="Z4">
        <v>7818984.90379328</v>
      </c>
      <c r="AA4">
        <v>7886480.78653102</v>
      </c>
      <c r="AB4">
        <v>7858553.7566408701</v>
      </c>
      <c r="AC4">
        <v>7851803.05433401</v>
      </c>
      <c r="AD4">
        <v>7935335.9694735296</v>
      </c>
      <c r="AE4">
        <v>7910259.7200165996</v>
      </c>
      <c r="AF4">
        <v>7897316.9342832305</v>
      </c>
    </row>
    <row r="5" spans="1:32" x14ac:dyDescent="0.3">
      <c r="A5" t="s">
        <v>122</v>
      </c>
      <c r="B5" t="s">
        <v>206</v>
      </c>
      <c r="C5" t="s">
        <v>200</v>
      </c>
      <c r="D5" t="s">
        <v>207</v>
      </c>
      <c r="E5" t="s">
        <v>201</v>
      </c>
      <c r="G5">
        <v>182734.95078702999</v>
      </c>
      <c r="H5">
        <v>199752.34310392899</v>
      </c>
      <c r="I5">
        <v>222679.953145295</v>
      </c>
      <c r="J5">
        <v>249154.508879623</v>
      </c>
      <c r="K5">
        <v>279996.66624228499</v>
      </c>
      <c r="L5">
        <v>309322.39082333603</v>
      </c>
      <c r="M5">
        <v>330307.84644191898</v>
      </c>
      <c r="N5">
        <v>337470.41824519099</v>
      </c>
      <c r="O5">
        <v>352248.556538807</v>
      </c>
      <c r="P5">
        <v>373884.69747257401</v>
      </c>
      <c r="Q5">
        <v>400852.52550141799</v>
      </c>
      <c r="R5">
        <v>421994.51890823402</v>
      </c>
      <c r="S5">
        <v>440202.07359550602</v>
      </c>
      <c r="T5">
        <v>422200.64161113201</v>
      </c>
      <c r="U5">
        <v>412335.26799445198</v>
      </c>
      <c r="V5">
        <v>407708.77002445899</v>
      </c>
      <c r="W5">
        <v>409641.76057043503</v>
      </c>
      <c r="X5">
        <v>413337.80805371498</v>
      </c>
      <c r="Y5">
        <v>426232.45414544299</v>
      </c>
      <c r="Z5">
        <v>407297.33572727698</v>
      </c>
      <c r="AA5">
        <v>397194.92408707098</v>
      </c>
      <c r="AB5">
        <v>386798.11853543902</v>
      </c>
      <c r="AC5">
        <v>381578.99559960898</v>
      </c>
      <c r="AD5">
        <v>382389.66703274898</v>
      </c>
      <c r="AE5">
        <v>379212.68922378198</v>
      </c>
      <c r="AF5">
        <v>378058.64972281101</v>
      </c>
    </row>
    <row r="6" spans="1:32" x14ac:dyDescent="0.3">
      <c r="A6" t="s">
        <v>122</v>
      </c>
      <c r="B6" t="s">
        <v>208</v>
      </c>
      <c r="C6" t="s">
        <v>200</v>
      </c>
      <c r="D6" t="s">
        <v>209</v>
      </c>
      <c r="E6" t="s">
        <v>201</v>
      </c>
      <c r="G6">
        <v>85269.125932974493</v>
      </c>
      <c r="H6">
        <v>86761.119002871405</v>
      </c>
      <c r="I6">
        <v>89873.968907818693</v>
      </c>
      <c r="J6">
        <v>94108.357858424497</v>
      </c>
      <c r="K6">
        <v>98487.748810204997</v>
      </c>
      <c r="L6">
        <v>103530.14921253901</v>
      </c>
      <c r="M6">
        <v>106301.576834537</v>
      </c>
      <c r="N6">
        <v>104424.23606159601</v>
      </c>
      <c r="O6">
        <v>105809.505929498</v>
      </c>
      <c r="P6">
        <v>109951.24363125701</v>
      </c>
      <c r="Q6">
        <v>115169.0702513</v>
      </c>
      <c r="R6">
        <v>119632.657650849</v>
      </c>
      <c r="S6">
        <v>123679.670012797</v>
      </c>
      <c r="T6">
        <v>116936.705222595</v>
      </c>
      <c r="U6">
        <v>112315.60130343</v>
      </c>
      <c r="V6">
        <v>110278.447563307</v>
      </c>
      <c r="W6">
        <v>108844.157843109</v>
      </c>
      <c r="X6">
        <v>107398.19103028299</v>
      </c>
      <c r="Y6">
        <v>108210.028429614</v>
      </c>
      <c r="Z6">
        <v>99205.307109663598</v>
      </c>
      <c r="AA6">
        <v>93532.514291720203</v>
      </c>
      <c r="AB6">
        <v>88943.897793363896</v>
      </c>
      <c r="AC6">
        <v>86226.379569588404</v>
      </c>
      <c r="AD6">
        <v>85282.077160410001</v>
      </c>
      <c r="AE6">
        <v>83741.316654478796</v>
      </c>
      <c r="AF6">
        <v>82396.149510148898</v>
      </c>
    </row>
    <row r="7" spans="1:32" x14ac:dyDescent="0.3">
      <c r="A7" t="s">
        <v>122</v>
      </c>
      <c r="B7" t="s">
        <v>210</v>
      </c>
      <c r="C7" t="s">
        <v>200</v>
      </c>
      <c r="D7" t="s">
        <v>211</v>
      </c>
      <c r="E7" t="s">
        <v>201</v>
      </c>
      <c r="G7">
        <v>160239.81059848101</v>
      </c>
      <c r="H7">
        <v>183195.46243036701</v>
      </c>
      <c r="I7">
        <v>208207.19218742001</v>
      </c>
      <c r="J7">
        <v>233562.24173617401</v>
      </c>
      <c r="K7">
        <v>258600.61749025699</v>
      </c>
      <c r="L7">
        <v>281572.58053616801</v>
      </c>
      <c r="M7">
        <v>303315.38259208802</v>
      </c>
      <c r="N7">
        <v>315239.59285121103</v>
      </c>
      <c r="O7">
        <v>332020.060741188</v>
      </c>
      <c r="P7">
        <v>350654.13506385498</v>
      </c>
      <c r="Q7">
        <v>368894.10032963898</v>
      </c>
      <c r="R7">
        <v>378182.55336638098</v>
      </c>
      <c r="S7">
        <v>385441.957885727</v>
      </c>
      <c r="T7">
        <v>363837.53521395201</v>
      </c>
      <c r="U7">
        <v>350539.82659468002</v>
      </c>
      <c r="V7">
        <v>333506.61447252001</v>
      </c>
      <c r="W7">
        <v>325101.47463245498</v>
      </c>
      <c r="X7">
        <v>322432.05587922898</v>
      </c>
      <c r="Y7">
        <v>324740.27537599701</v>
      </c>
      <c r="Z7">
        <v>291996.311994888</v>
      </c>
      <c r="AA7">
        <v>271444.89505718101</v>
      </c>
      <c r="AB7">
        <v>254031.314364169</v>
      </c>
      <c r="AC7">
        <v>241471.29095607501</v>
      </c>
      <c r="AD7">
        <v>235119.445488887</v>
      </c>
      <c r="AE7">
        <v>227841.88501569</v>
      </c>
      <c r="AF7">
        <v>221454.41422695501</v>
      </c>
    </row>
    <row r="8" spans="1:32" x14ac:dyDescent="0.3">
      <c r="A8" t="s">
        <v>122</v>
      </c>
      <c r="B8" t="s">
        <v>212</v>
      </c>
      <c r="C8" t="s">
        <v>200</v>
      </c>
      <c r="D8" t="s">
        <v>213</v>
      </c>
      <c r="E8" t="s">
        <v>201</v>
      </c>
      <c r="G8">
        <v>68622.590836018295</v>
      </c>
      <c r="H8">
        <v>80287.5908440028</v>
      </c>
      <c r="I8">
        <v>94602.161277199397</v>
      </c>
      <c r="J8">
        <v>111607.82654889001</v>
      </c>
      <c r="K8">
        <v>131507.72521317599</v>
      </c>
      <c r="L8">
        <v>150632.32025381699</v>
      </c>
      <c r="M8">
        <v>164043.35147588799</v>
      </c>
      <c r="N8">
        <v>169105.36792861001</v>
      </c>
      <c r="O8">
        <v>177925.842209319</v>
      </c>
      <c r="P8">
        <v>190871.27711105699</v>
      </c>
      <c r="Q8">
        <v>205593.23501747599</v>
      </c>
      <c r="R8">
        <v>216206.10624001501</v>
      </c>
      <c r="S8">
        <v>224105.334944189</v>
      </c>
      <c r="T8">
        <v>212718.33008130401</v>
      </c>
      <c r="U8">
        <v>203462.66386748801</v>
      </c>
      <c r="V8">
        <v>197822.08508949599</v>
      </c>
      <c r="W8">
        <v>195715.960219967</v>
      </c>
      <c r="X8">
        <v>195121.30359187399</v>
      </c>
      <c r="Y8">
        <v>200110.956279123</v>
      </c>
      <c r="Z8">
        <v>159046.482820612</v>
      </c>
      <c r="AA8">
        <v>131924.493029217</v>
      </c>
      <c r="AB8">
        <v>112105.85301242</v>
      </c>
      <c r="AC8">
        <v>99042.357447130096</v>
      </c>
      <c r="AD8">
        <v>90769.047810303004</v>
      </c>
      <c r="AE8">
        <v>84473.063608178607</v>
      </c>
      <c r="AF8">
        <v>80230.904485757506</v>
      </c>
    </row>
    <row r="9" spans="1:32" x14ac:dyDescent="0.3">
      <c r="A9" t="s">
        <v>122</v>
      </c>
      <c r="B9" t="s">
        <v>214</v>
      </c>
      <c r="C9" t="s">
        <v>200</v>
      </c>
      <c r="D9" t="s">
        <v>215</v>
      </c>
      <c r="E9" t="s">
        <v>201</v>
      </c>
      <c r="G9">
        <v>265094.48083827202</v>
      </c>
      <c r="H9">
        <v>306767.553206301</v>
      </c>
      <c r="I9">
        <v>348059.873003021</v>
      </c>
      <c r="J9">
        <v>390257.48907846498</v>
      </c>
      <c r="K9">
        <v>427002.374274584</v>
      </c>
      <c r="L9">
        <v>468857.15054244798</v>
      </c>
      <c r="M9">
        <v>500214.95144988201</v>
      </c>
      <c r="N9">
        <v>512798.08066597901</v>
      </c>
      <c r="O9">
        <v>540676.24688179104</v>
      </c>
      <c r="P9">
        <v>583164.897738192</v>
      </c>
      <c r="Q9">
        <v>624033.35886590101</v>
      </c>
      <c r="R9">
        <v>663506.68894515105</v>
      </c>
      <c r="S9">
        <v>690538.077481471</v>
      </c>
      <c r="T9">
        <v>644301.93658607698</v>
      </c>
      <c r="U9">
        <v>606187.32221572998</v>
      </c>
      <c r="V9">
        <v>584463.73276096699</v>
      </c>
      <c r="W9">
        <v>577620.12347772694</v>
      </c>
      <c r="X9">
        <v>577620.63338147395</v>
      </c>
      <c r="Y9">
        <v>596195.26310272794</v>
      </c>
      <c r="Z9">
        <v>520783.85696831997</v>
      </c>
      <c r="AA9">
        <v>471507.02957589302</v>
      </c>
      <c r="AB9">
        <v>434405.25040517899</v>
      </c>
      <c r="AC9">
        <v>410593.46439873701</v>
      </c>
      <c r="AD9">
        <v>401392.95796677202</v>
      </c>
      <c r="AE9">
        <v>387383.08806920302</v>
      </c>
      <c r="AF9">
        <v>379940.65346744901</v>
      </c>
    </row>
    <row r="10" spans="1:32" x14ac:dyDescent="0.3">
      <c r="A10" t="s">
        <v>122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122</v>
      </c>
      <c r="B11" t="s">
        <v>218</v>
      </c>
      <c r="C11" t="s">
        <v>200</v>
      </c>
      <c r="D11" t="s">
        <v>219</v>
      </c>
      <c r="E11" t="s">
        <v>201</v>
      </c>
      <c r="G11">
        <v>183413.19340782001</v>
      </c>
      <c r="H11">
        <v>202534.09703250299</v>
      </c>
      <c r="I11">
        <v>233269.025358324</v>
      </c>
      <c r="J11">
        <v>271498.24384696101</v>
      </c>
      <c r="K11">
        <v>327031.67866943899</v>
      </c>
      <c r="L11">
        <v>375056.08132073598</v>
      </c>
      <c r="M11">
        <v>408470.53934853902</v>
      </c>
      <c r="N11">
        <v>418619.43994808203</v>
      </c>
      <c r="O11">
        <v>434833.32578251901</v>
      </c>
      <c r="P11">
        <v>457480.299138906</v>
      </c>
      <c r="Q11">
        <v>491941.93629158998</v>
      </c>
      <c r="R11">
        <v>505320.37915299501</v>
      </c>
      <c r="S11">
        <v>517263.74771454302</v>
      </c>
      <c r="T11">
        <v>500811.17024754902</v>
      </c>
      <c r="U11">
        <v>489651.17431251198</v>
      </c>
      <c r="V11">
        <v>478916.27079123398</v>
      </c>
      <c r="W11">
        <v>475640.17091428</v>
      </c>
      <c r="X11">
        <v>475161.08070415602</v>
      </c>
      <c r="Y11">
        <v>484821.81285486498</v>
      </c>
      <c r="Z11">
        <v>419270.12771133799</v>
      </c>
      <c r="AA11">
        <v>378285.75726907997</v>
      </c>
      <c r="AB11">
        <v>345968.44137574302</v>
      </c>
      <c r="AC11">
        <v>325995.34106986399</v>
      </c>
      <c r="AD11">
        <v>312421.00955036801</v>
      </c>
      <c r="AE11">
        <v>304340.72242038901</v>
      </c>
      <c r="AF11">
        <v>298777.02452896698</v>
      </c>
    </row>
    <row r="12" spans="1:32" x14ac:dyDescent="0.3">
      <c r="A12" t="s">
        <v>122</v>
      </c>
      <c r="B12" t="s">
        <v>220</v>
      </c>
      <c r="C12" t="s">
        <v>200</v>
      </c>
      <c r="D12" t="s">
        <v>221</v>
      </c>
      <c r="E12" t="s">
        <v>201</v>
      </c>
      <c r="G12">
        <v>159703.78548939401</v>
      </c>
      <c r="H12">
        <v>160958.76408823501</v>
      </c>
      <c r="I12">
        <v>167571.006030964</v>
      </c>
      <c r="J12">
        <v>178827.07683878401</v>
      </c>
      <c r="K12">
        <v>194646.465159749</v>
      </c>
      <c r="L12">
        <v>210127.32742481399</v>
      </c>
      <c r="M12">
        <v>218865.36642365399</v>
      </c>
      <c r="N12">
        <v>219839.113390304</v>
      </c>
      <c r="O12">
        <v>228885.244303755</v>
      </c>
      <c r="P12">
        <v>238083.91288706299</v>
      </c>
      <c r="Q12">
        <v>251443.86789893699</v>
      </c>
      <c r="R12">
        <v>264048.95510996802</v>
      </c>
      <c r="S12">
        <v>271695.67013727402</v>
      </c>
      <c r="T12">
        <v>258019.996327481</v>
      </c>
      <c r="U12">
        <v>249251.29248048199</v>
      </c>
      <c r="V12">
        <v>244832.370848691</v>
      </c>
      <c r="W12">
        <v>245024.37285370499</v>
      </c>
      <c r="X12">
        <v>247272.056847639</v>
      </c>
      <c r="Y12">
        <v>257385.757218499</v>
      </c>
      <c r="Z12">
        <v>255086.13897689999</v>
      </c>
      <c r="AA12">
        <v>255335.99367557399</v>
      </c>
      <c r="AB12">
        <v>254572.44764114299</v>
      </c>
      <c r="AC12">
        <v>255492.86194305299</v>
      </c>
      <c r="AD12">
        <v>258580.40546852199</v>
      </c>
      <c r="AE12">
        <v>258664.014060585</v>
      </c>
      <c r="AF12">
        <v>260474.00258844299</v>
      </c>
    </row>
    <row r="13" spans="1:32" x14ac:dyDescent="0.3">
      <c r="A13" t="s">
        <v>122</v>
      </c>
      <c r="B13" t="s">
        <v>222</v>
      </c>
      <c r="C13" t="s">
        <v>200</v>
      </c>
      <c r="D13" t="s">
        <v>223</v>
      </c>
      <c r="E13" t="s">
        <v>201</v>
      </c>
      <c r="G13">
        <v>266333.39944563701</v>
      </c>
      <c r="H13">
        <v>275774.20979787898</v>
      </c>
      <c r="I13">
        <v>295153.67913177202</v>
      </c>
      <c r="J13">
        <v>313295.837921998</v>
      </c>
      <c r="K13">
        <v>336302.23958786001</v>
      </c>
      <c r="L13">
        <v>353063.74956545501</v>
      </c>
      <c r="M13">
        <v>373222.355132033</v>
      </c>
      <c r="N13">
        <v>373108.07134476298</v>
      </c>
      <c r="O13">
        <v>388117.014257423</v>
      </c>
      <c r="P13">
        <v>409112.095383621</v>
      </c>
      <c r="Q13">
        <v>429924.97978675202</v>
      </c>
      <c r="R13">
        <v>440509.49816294201</v>
      </c>
      <c r="S13">
        <v>454833.159310191</v>
      </c>
      <c r="T13">
        <v>435313.183498759</v>
      </c>
      <c r="U13">
        <v>421418.01139992999</v>
      </c>
      <c r="V13">
        <v>406920.31859616801</v>
      </c>
      <c r="W13">
        <v>406269.74300198402</v>
      </c>
      <c r="X13">
        <v>409085.86841130501</v>
      </c>
      <c r="Y13">
        <v>418237.25310972502</v>
      </c>
      <c r="Z13">
        <v>499064.51813360199</v>
      </c>
      <c r="AA13">
        <v>556479.03200679598</v>
      </c>
      <c r="AB13">
        <v>590513.733262497</v>
      </c>
      <c r="AC13">
        <v>611504.32377480902</v>
      </c>
      <c r="AD13">
        <v>638870.80159670697</v>
      </c>
      <c r="AE13">
        <v>650564.13304482005</v>
      </c>
      <c r="AF13">
        <v>660438.82397678401</v>
      </c>
    </row>
    <row r="14" spans="1:32" x14ac:dyDescent="0.3">
      <c r="A14" t="s">
        <v>122</v>
      </c>
      <c r="B14" t="s">
        <v>224</v>
      </c>
      <c r="C14" t="s">
        <v>200</v>
      </c>
      <c r="D14" t="s">
        <v>225</v>
      </c>
      <c r="E14" t="s">
        <v>201</v>
      </c>
      <c r="G14">
        <v>732224.00634507195</v>
      </c>
      <c r="H14">
        <v>657432.06453422504</v>
      </c>
      <c r="I14">
        <v>644431.04817818897</v>
      </c>
      <c r="J14">
        <v>638853.76123915496</v>
      </c>
      <c r="K14">
        <v>639774.18991048005</v>
      </c>
      <c r="L14">
        <v>622274.82709580602</v>
      </c>
      <c r="M14">
        <v>640927.60059813794</v>
      </c>
      <c r="N14">
        <v>654642.60449869104</v>
      </c>
      <c r="O14">
        <v>660411.58641264995</v>
      </c>
      <c r="P14">
        <v>650642.47897698195</v>
      </c>
      <c r="Q14">
        <v>636464.84944201296</v>
      </c>
      <c r="R14">
        <v>613444.29861818103</v>
      </c>
      <c r="S14">
        <v>609232.75372585503</v>
      </c>
      <c r="T14">
        <v>564407.18071643997</v>
      </c>
      <c r="U14">
        <v>563748.81409070699</v>
      </c>
      <c r="V14">
        <v>528982.63344443997</v>
      </c>
      <c r="W14">
        <v>525392.51321196405</v>
      </c>
      <c r="X14">
        <v>530239.11847796896</v>
      </c>
      <c r="Y14">
        <v>530855.24217493203</v>
      </c>
      <c r="Z14">
        <v>555437.92539515102</v>
      </c>
      <c r="AA14">
        <v>582778.62393882603</v>
      </c>
      <c r="AB14">
        <v>595475.08845747297</v>
      </c>
      <c r="AC14">
        <v>591265.14987692202</v>
      </c>
      <c r="AD14">
        <v>588986.20257053</v>
      </c>
      <c r="AE14">
        <v>580091.40214427398</v>
      </c>
      <c r="AF14">
        <v>564255.92158136296</v>
      </c>
    </row>
    <row r="15" spans="1:32" x14ac:dyDescent="0.3">
      <c r="A15" t="s">
        <v>122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122</v>
      </c>
      <c r="B16" t="s">
        <v>228</v>
      </c>
      <c r="C16" t="s">
        <v>200</v>
      </c>
      <c r="D16" t="s">
        <v>229</v>
      </c>
      <c r="E16" t="s">
        <v>201</v>
      </c>
      <c r="G16">
        <v>932877.42541610403</v>
      </c>
      <c r="H16">
        <v>1171718.07439061</v>
      </c>
      <c r="I16">
        <v>1432355.6220063299</v>
      </c>
      <c r="J16">
        <v>1707286.79530013</v>
      </c>
      <c r="K16">
        <v>2006053.66635052</v>
      </c>
      <c r="L16">
        <v>2282046.3112949799</v>
      </c>
      <c r="M16">
        <v>2488229.3437963901</v>
      </c>
      <c r="N16">
        <v>2572704.8253425402</v>
      </c>
      <c r="O16">
        <v>2709038.1035928498</v>
      </c>
      <c r="P16">
        <v>2892357.6114006401</v>
      </c>
      <c r="Q16">
        <v>3091652.3735489501</v>
      </c>
      <c r="R16">
        <v>3229932.1986273401</v>
      </c>
      <c r="S16">
        <v>3334574.28831283</v>
      </c>
      <c r="T16">
        <v>3155581.3975152601</v>
      </c>
      <c r="U16">
        <v>3022321.8049631701</v>
      </c>
      <c r="V16">
        <v>2931268.4523719801</v>
      </c>
      <c r="W16">
        <v>2909199.0104761799</v>
      </c>
      <c r="X16">
        <v>2912053.8543521799</v>
      </c>
      <c r="Y16">
        <v>2980364.2209004499</v>
      </c>
      <c r="Z16">
        <v>2960935.2911551702</v>
      </c>
      <c r="AA16">
        <v>2969573.17832739</v>
      </c>
      <c r="AB16">
        <v>2947709.2189562898</v>
      </c>
      <c r="AC16">
        <v>2951385.5023303302</v>
      </c>
      <c r="AD16">
        <v>2988424.56692645</v>
      </c>
      <c r="AE16">
        <v>2983578.9368190402</v>
      </c>
      <c r="AF16">
        <v>2989676.89206141</v>
      </c>
    </row>
    <row r="17" spans="1:32" x14ac:dyDescent="0.3">
      <c r="A17" t="s">
        <v>122</v>
      </c>
      <c r="B17" t="s">
        <v>230</v>
      </c>
      <c r="C17" t="s">
        <v>200</v>
      </c>
      <c r="D17" t="s">
        <v>231</v>
      </c>
      <c r="E17" t="s">
        <v>201</v>
      </c>
      <c r="G17">
        <v>287517.11207406101</v>
      </c>
      <c r="H17">
        <v>302022.58484732598</v>
      </c>
      <c r="I17">
        <v>327739.15303457202</v>
      </c>
      <c r="J17">
        <v>356311.70689919201</v>
      </c>
      <c r="K17">
        <v>384427.37775873201</v>
      </c>
      <c r="L17">
        <v>421727.40446313599</v>
      </c>
      <c r="M17">
        <v>459909.65447753703</v>
      </c>
      <c r="N17">
        <v>496346.96523195202</v>
      </c>
      <c r="O17">
        <v>546097.48237633798</v>
      </c>
      <c r="P17">
        <v>605465.84157501999</v>
      </c>
      <c r="Q17">
        <v>643042.31808056601</v>
      </c>
      <c r="R17">
        <v>667476.97318613296</v>
      </c>
      <c r="S17">
        <v>678826.12048648996</v>
      </c>
      <c r="T17">
        <v>633976.709603191</v>
      </c>
      <c r="U17">
        <v>607262.99442257395</v>
      </c>
      <c r="V17">
        <v>581333.40584019502</v>
      </c>
      <c r="W17">
        <v>578879.39572249097</v>
      </c>
      <c r="X17">
        <v>585035.67643191095</v>
      </c>
      <c r="Y17">
        <v>599383.95851907704</v>
      </c>
      <c r="Z17">
        <v>661851.307494284</v>
      </c>
      <c r="AA17">
        <v>703761.07348977099</v>
      </c>
      <c r="AB17">
        <v>724983.345563579</v>
      </c>
      <c r="AC17">
        <v>739684.419090315</v>
      </c>
      <c r="AD17">
        <v>756792.29127448995</v>
      </c>
      <c r="AE17">
        <v>760469.13476464595</v>
      </c>
      <c r="AF17">
        <v>761629.55696624704</v>
      </c>
    </row>
    <row r="18" spans="1:32" x14ac:dyDescent="0.3">
      <c r="A18" t="s">
        <v>122</v>
      </c>
      <c r="B18" t="s">
        <v>232</v>
      </c>
      <c r="C18" t="s">
        <v>200</v>
      </c>
      <c r="D18" t="s">
        <v>233</v>
      </c>
      <c r="E18" t="s">
        <v>201</v>
      </c>
      <c r="G18">
        <v>288644.89134549</v>
      </c>
      <c r="H18">
        <v>315269.212880668</v>
      </c>
      <c r="I18">
        <v>352199.102773341</v>
      </c>
      <c r="J18">
        <v>388493.17352222302</v>
      </c>
      <c r="K18">
        <v>427914.02013740398</v>
      </c>
      <c r="L18">
        <v>462526.793914571</v>
      </c>
      <c r="M18">
        <v>497081.65984476201</v>
      </c>
      <c r="N18">
        <v>512570.18046144699</v>
      </c>
      <c r="O18">
        <v>539848.25412291999</v>
      </c>
      <c r="P18">
        <v>571554.94956483203</v>
      </c>
      <c r="Q18">
        <v>602947.45642801898</v>
      </c>
      <c r="R18">
        <v>624991.10413012898</v>
      </c>
      <c r="S18">
        <v>647766.987619341</v>
      </c>
      <c r="T18">
        <v>618598.31468182104</v>
      </c>
      <c r="U18">
        <v>610052.50263809005</v>
      </c>
      <c r="V18">
        <v>600439.00085276796</v>
      </c>
      <c r="W18">
        <v>607892.76463871705</v>
      </c>
      <c r="X18">
        <v>619884.682957971</v>
      </c>
      <c r="Y18">
        <v>638813.55724470201</v>
      </c>
      <c r="Z18">
        <v>775027.65072314895</v>
      </c>
      <c r="AA18">
        <v>874269.07857608004</v>
      </c>
      <c r="AB18">
        <v>934199.55665758904</v>
      </c>
      <c r="AC18">
        <v>977075.28199550998</v>
      </c>
      <c r="AD18">
        <v>1019362.65983245</v>
      </c>
      <c r="AE18">
        <v>1037028.74679684</v>
      </c>
      <c r="AF18">
        <v>1050540.7329637201</v>
      </c>
    </row>
    <row r="19" spans="1:32" x14ac:dyDescent="0.3">
      <c r="A19" t="s">
        <v>122</v>
      </c>
      <c r="B19" t="s">
        <v>234</v>
      </c>
      <c r="C19" t="s">
        <v>200</v>
      </c>
      <c r="D19" t="s">
        <v>235</v>
      </c>
      <c r="E19" t="s">
        <v>201</v>
      </c>
      <c r="G19">
        <v>167702.994268907</v>
      </c>
      <c r="H19">
        <v>189443.73902140299</v>
      </c>
      <c r="I19">
        <v>216297.215569216</v>
      </c>
      <c r="J19">
        <v>242515.75437512601</v>
      </c>
      <c r="K19">
        <v>273073.442086266</v>
      </c>
      <c r="L19">
        <v>297958.26833209698</v>
      </c>
      <c r="M19">
        <v>312197.34837329498</v>
      </c>
      <c r="N19">
        <v>305557.18740698299</v>
      </c>
      <c r="O19">
        <v>299017.384960161</v>
      </c>
      <c r="P19">
        <v>299720.73400096002</v>
      </c>
      <c r="Q19">
        <v>304903.65410671098</v>
      </c>
      <c r="R19">
        <v>303631.04219778499</v>
      </c>
      <c r="S19">
        <v>304899.96902460098</v>
      </c>
      <c r="T19">
        <v>280201.29875513603</v>
      </c>
      <c r="U19">
        <v>256288.783614243</v>
      </c>
      <c r="V19">
        <v>239626.95427468899</v>
      </c>
      <c r="W19">
        <v>233372.86832229901</v>
      </c>
      <c r="X19">
        <v>231521.797397104</v>
      </c>
      <c r="Y19">
        <v>235739.89972317699</v>
      </c>
      <c r="Z19">
        <v>213982.64958292601</v>
      </c>
      <c r="AA19">
        <v>200394.19320641999</v>
      </c>
      <c r="AB19">
        <v>188847.490615991</v>
      </c>
      <c r="AC19">
        <v>180487.68628206299</v>
      </c>
      <c r="AD19">
        <v>176944.83679488301</v>
      </c>
      <c r="AE19">
        <v>172870.58739467501</v>
      </c>
      <c r="AF19">
        <v>169443.20820317499</v>
      </c>
    </row>
    <row r="20" spans="1:32" x14ac:dyDescent="0.3">
      <c r="A20" t="s">
        <v>122</v>
      </c>
      <c r="B20" t="s">
        <v>236</v>
      </c>
      <c r="C20" t="s">
        <v>200</v>
      </c>
      <c r="D20" t="s">
        <v>237</v>
      </c>
      <c r="E20" t="s">
        <v>201</v>
      </c>
      <c r="G20">
        <v>252528.42587381499</v>
      </c>
      <c r="H20">
        <v>213425.578371468</v>
      </c>
      <c r="I20">
        <v>187106.06694826999</v>
      </c>
      <c r="J20">
        <v>167092.732505283</v>
      </c>
      <c r="K20">
        <v>153394.50681327301</v>
      </c>
      <c r="L20">
        <v>145527.23720256201</v>
      </c>
      <c r="M20">
        <v>144783.53689311401</v>
      </c>
      <c r="N20">
        <v>144199.79047015699</v>
      </c>
      <c r="O20">
        <v>149320.88925156</v>
      </c>
      <c r="P20">
        <v>160849.25315021601</v>
      </c>
      <c r="Q20">
        <v>171685.060479001</v>
      </c>
      <c r="R20">
        <v>179031.633685468</v>
      </c>
      <c r="S20">
        <v>186825.29804648901</v>
      </c>
      <c r="T20">
        <v>178518.84999930701</v>
      </c>
      <c r="U20">
        <v>176842.55075961401</v>
      </c>
      <c r="V20">
        <v>174991.20117044399</v>
      </c>
      <c r="W20">
        <v>179982.13085516699</v>
      </c>
      <c r="X20">
        <v>185634.66573325999</v>
      </c>
      <c r="Y20">
        <v>192431.629403792</v>
      </c>
      <c r="Z20">
        <v>206039.34139866399</v>
      </c>
      <c r="AA20">
        <v>215792.347480358</v>
      </c>
      <c r="AB20">
        <v>219998.25578354701</v>
      </c>
      <c r="AC20">
        <v>225339.32923967001</v>
      </c>
      <c r="AD20">
        <v>233191.14694243</v>
      </c>
      <c r="AE20">
        <v>233705.855483641</v>
      </c>
      <c r="AF20">
        <v>234781.886648441</v>
      </c>
    </row>
    <row r="21" spans="1:32" x14ac:dyDescent="0.3">
      <c r="A21" t="s">
        <v>122</v>
      </c>
      <c r="B21" t="s">
        <v>238</v>
      </c>
      <c r="C21" t="s">
        <v>200</v>
      </c>
      <c r="D21" t="s">
        <v>239</v>
      </c>
      <c r="E21" t="s">
        <v>201</v>
      </c>
    </row>
    <row r="22" spans="1:32" x14ac:dyDescent="0.3">
      <c r="A22" t="s">
        <v>122</v>
      </c>
      <c r="B22" t="s">
        <v>240</v>
      </c>
      <c r="C22" t="s">
        <v>200</v>
      </c>
      <c r="D22" t="s">
        <v>241</v>
      </c>
      <c r="E22" t="s">
        <v>201</v>
      </c>
      <c r="G22">
        <v>113878.30594556899</v>
      </c>
      <c r="H22">
        <v>95735.595864204501</v>
      </c>
      <c r="I22">
        <v>85624.951984638203</v>
      </c>
      <c r="J22">
        <v>82008.305562497597</v>
      </c>
      <c r="K22">
        <v>82265.504919146799</v>
      </c>
      <c r="L22">
        <v>87079.8446858307</v>
      </c>
      <c r="M22">
        <v>89511.3057533705</v>
      </c>
      <c r="N22">
        <v>87973.177577820694</v>
      </c>
      <c r="O22">
        <v>87466.378048053797</v>
      </c>
      <c r="P22">
        <v>88774.068470380793</v>
      </c>
      <c r="Q22">
        <v>97036.982266323699</v>
      </c>
      <c r="R22">
        <v>105155.595136987</v>
      </c>
      <c r="S22">
        <v>111420.052513806</v>
      </c>
      <c r="T22">
        <v>108097.96194758901</v>
      </c>
      <c r="U22">
        <v>103532.833219276</v>
      </c>
      <c r="V22">
        <v>102330.228606515</v>
      </c>
      <c r="W22">
        <v>100432.342264001</v>
      </c>
      <c r="X22">
        <v>99639.811815622394</v>
      </c>
      <c r="Y22">
        <v>102267.563541446</v>
      </c>
      <c r="Z22">
        <v>106217.00426617599</v>
      </c>
      <c r="AA22">
        <v>110196.98812495101</v>
      </c>
      <c r="AB22">
        <v>113279.906553925</v>
      </c>
      <c r="AC22">
        <v>119377.293040722</v>
      </c>
      <c r="AD22">
        <v>125115.164621513</v>
      </c>
      <c r="AE22">
        <v>129971.932932899</v>
      </c>
      <c r="AF22">
        <v>135286.28025614601</v>
      </c>
    </row>
    <row r="23" spans="1:32" x14ac:dyDescent="0.3">
      <c r="A23" t="s">
        <v>122</v>
      </c>
      <c r="B23" t="s">
        <v>242</v>
      </c>
      <c r="C23" t="s">
        <v>200</v>
      </c>
      <c r="D23" t="s">
        <v>243</v>
      </c>
      <c r="E23" t="s">
        <v>201</v>
      </c>
      <c r="G23">
        <v>204187.344910021</v>
      </c>
      <c r="H23">
        <v>215785.205293687</v>
      </c>
      <c r="I23">
        <v>237583.156666661</v>
      </c>
      <c r="J23">
        <v>260911.306151511</v>
      </c>
      <c r="K23">
        <v>287456.009773709</v>
      </c>
      <c r="L23">
        <v>309755.440083678</v>
      </c>
      <c r="M23">
        <v>338999.19602296001</v>
      </c>
      <c r="N23">
        <v>359982.16536029498</v>
      </c>
      <c r="O23">
        <v>389447.78404806001</v>
      </c>
      <c r="P23">
        <v>423559.97570142901</v>
      </c>
      <c r="Q23">
        <v>453504.47605810402</v>
      </c>
      <c r="R23">
        <v>475359.51422014099</v>
      </c>
      <c r="S23">
        <v>497328.35720774502</v>
      </c>
      <c r="T23">
        <v>479263.10574147</v>
      </c>
      <c r="U23">
        <v>477553.77510521101</v>
      </c>
      <c r="V23">
        <v>473786.65733692702</v>
      </c>
      <c r="W23">
        <v>481407.10529344901</v>
      </c>
      <c r="X23">
        <v>490787.54297556198</v>
      </c>
      <c r="Y23">
        <v>504959.14056832402</v>
      </c>
      <c r="Z23">
        <v>535088.89205639402</v>
      </c>
      <c r="AA23">
        <v>559680.10961027502</v>
      </c>
      <c r="AB23">
        <v>571685.74207586399</v>
      </c>
      <c r="AC23">
        <v>579658.45209051797</v>
      </c>
      <c r="AD23">
        <v>591424.127462517</v>
      </c>
      <c r="AE23">
        <v>593165.32915949204</v>
      </c>
      <c r="AF23">
        <v>594592.09841342794</v>
      </c>
    </row>
    <row r="24" spans="1:32" x14ac:dyDescent="0.3">
      <c r="A24" t="s">
        <v>122</v>
      </c>
      <c r="B24" t="s">
        <v>244</v>
      </c>
      <c r="C24" t="s">
        <v>200</v>
      </c>
      <c r="D24" t="s">
        <v>245</v>
      </c>
      <c r="E24" t="s">
        <v>201</v>
      </c>
      <c r="G24">
        <v>1662566.00152361</v>
      </c>
      <c r="H24">
        <v>1844776.85862348</v>
      </c>
      <c r="I24">
        <v>2016903.5552376199</v>
      </c>
      <c r="J24">
        <v>2149891.5885353298</v>
      </c>
      <c r="K24">
        <v>2248051.2999272002</v>
      </c>
      <c r="L24">
        <v>2382152.6924434099</v>
      </c>
      <c r="M24">
        <v>2534511.5711026802</v>
      </c>
      <c r="N24">
        <v>2622441.9226196101</v>
      </c>
      <c r="O24">
        <v>2745516.64495409</v>
      </c>
      <c r="P24">
        <v>2949410.7066494399</v>
      </c>
      <c r="Q24">
        <v>3217996.52217677</v>
      </c>
      <c r="R24">
        <v>3467654.0805594502</v>
      </c>
      <c r="S24">
        <v>3703971.3874894101</v>
      </c>
      <c r="T24">
        <v>3640443.6189773302</v>
      </c>
      <c r="U24">
        <v>3698924.6200283901</v>
      </c>
      <c r="V24">
        <v>3799133.3832663102</v>
      </c>
      <c r="W24">
        <v>3918594.8671610402</v>
      </c>
      <c r="X24">
        <v>4030015.1783748199</v>
      </c>
      <c r="Y24">
        <v>4203414.1502314601</v>
      </c>
      <c r="Z24">
        <v>4157985.6069938499</v>
      </c>
      <c r="AA24">
        <v>4155759.98118009</v>
      </c>
      <c r="AB24">
        <v>4121666.2743746</v>
      </c>
      <c r="AC24">
        <v>4113437.1675647902</v>
      </c>
      <c r="AD24">
        <v>4155608.6739321002</v>
      </c>
      <c r="AE24">
        <v>4144736.2441265099</v>
      </c>
      <c r="AF24">
        <v>4147049.7126686499</v>
      </c>
    </row>
    <row r="25" spans="1:32" x14ac:dyDescent="0.3">
      <c r="A25" t="s">
        <v>122</v>
      </c>
      <c r="B25" t="s">
        <v>246</v>
      </c>
      <c r="C25" t="s">
        <v>200</v>
      </c>
      <c r="D25" t="s">
        <v>247</v>
      </c>
      <c r="E25" t="s">
        <v>201</v>
      </c>
      <c r="G25">
        <v>90903.697779890295</v>
      </c>
      <c r="H25">
        <v>108115.69708548499</v>
      </c>
      <c r="I25">
        <v>116121.25061569799</v>
      </c>
      <c r="J25">
        <v>114813.852595718</v>
      </c>
      <c r="K25">
        <v>98811.545500006396</v>
      </c>
      <c r="L25">
        <v>86826.628704834206</v>
      </c>
      <c r="M25">
        <v>79782.367328104199</v>
      </c>
      <c r="N25">
        <v>69257.345206475395</v>
      </c>
      <c r="O25">
        <v>50515.6817012334</v>
      </c>
      <c r="P25">
        <v>39096.085206021402</v>
      </c>
      <c r="Q25">
        <v>31365.6626961406</v>
      </c>
      <c r="R25">
        <v>25863.699684788699</v>
      </c>
      <c r="S25">
        <v>21867.9127980704</v>
      </c>
      <c r="T25">
        <v>17603.641281161399</v>
      </c>
      <c r="U25">
        <v>14826.029927486599</v>
      </c>
      <c r="V25">
        <v>12524.592129774501</v>
      </c>
      <c r="W25">
        <v>11488.449301226899</v>
      </c>
      <c r="X25">
        <v>11278.189138253299</v>
      </c>
      <c r="Y25">
        <v>11911.023716524</v>
      </c>
      <c r="Z25">
        <v>14132.7014905327</v>
      </c>
      <c r="AA25">
        <v>16199.905136777001</v>
      </c>
      <c r="AB25">
        <v>18365.585342575599</v>
      </c>
      <c r="AC25">
        <v>21195.247075992698</v>
      </c>
      <c r="AD25">
        <v>24164.309043518901</v>
      </c>
      <c r="AE25">
        <v>27516.056301468299</v>
      </c>
      <c r="AF25">
        <v>28529.3840139442</v>
      </c>
    </row>
    <row r="26" spans="1:32" x14ac:dyDescent="0.3">
      <c r="A26" t="s">
        <v>122</v>
      </c>
      <c r="B26" t="s">
        <v>248</v>
      </c>
      <c r="C26" t="s">
        <v>200</v>
      </c>
      <c r="D26" t="s">
        <v>249</v>
      </c>
      <c r="E26" t="s">
        <v>201</v>
      </c>
      <c r="G26">
        <v>1003424.70333153</v>
      </c>
      <c r="H26">
        <v>1150428.9061620601</v>
      </c>
      <c r="I26">
        <v>1267363.8131234599</v>
      </c>
      <c r="J26">
        <v>1345442.7340863801</v>
      </c>
      <c r="K26">
        <v>1396639.5453765399</v>
      </c>
      <c r="L26">
        <v>1452071.4851966701</v>
      </c>
      <c r="M26">
        <v>1564525.2739077399</v>
      </c>
      <c r="N26">
        <v>1664476.82753484</v>
      </c>
      <c r="O26">
        <v>1788561.50341192</v>
      </c>
      <c r="P26">
        <v>2013358.30328186</v>
      </c>
      <c r="Q26">
        <v>2204458.27030217</v>
      </c>
      <c r="R26">
        <v>2352172.8074193401</v>
      </c>
      <c r="S26">
        <v>2503616.8732158099</v>
      </c>
      <c r="T26">
        <v>2391647.8612712598</v>
      </c>
      <c r="U26">
        <v>2400616.5338177299</v>
      </c>
      <c r="V26">
        <v>2442787.3944042702</v>
      </c>
      <c r="W26">
        <v>2495734.4387030401</v>
      </c>
      <c r="X26">
        <v>2523787.53414386</v>
      </c>
      <c r="Y26">
        <v>2553893.5176212098</v>
      </c>
      <c r="Z26">
        <v>2467554.98169437</v>
      </c>
      <c r="AA26">
        <v>2432760.3730375902</v>
      </c>
      <c r="AB26">
        <v>2382481.2772722002</v>
      </c>
      <c r="AC26">
        <v>2330850.1283155899</v>
      </c>
      <c r="AD26">
        <v>2315377.1218302702</v>
      </c>
      <c r="AE26">
        <v>2246644.19865045</v>
      </c>
      <c r="AF26">
        <v>2210638.01178235</v>
      </c>
    </row>
    <row r="27" spans="1:32" x14ac:dyDescent="0.3">
      <c r="A27" t="s">
        <v>122</v>
      </c>
      <c r="B27" t="s">
        <v>250</v>
      </c>
      <c r="C27" t="s">
        <v>200</v>
      </c>
      <c r="D27" t="s">
        <v>251</v>
      </c>
      <c r="E27" t="s">
        <v>201</v>
      </c>
      <c r="G27">
        <v>568237.60041218903</v>
      </c>
      <c r="H27">
        <v>586232.25537593698</v>
      </c>
      <c r="I27">
        <v>633418.49149845599</v>
      </c>
      <c r="J27">
        <v>689635.00185322901</v>
      </c>
      <c r="K27">
        <v>752600.20905064896</v>
      </c>
      <c r="L27">
        <v>843254.57854191097</v>
      </c>
      <c r="M27">
        <v>890203.92986683</v>
      </c>
      <c r="N27">
        <v>888707.749878295</v>
      </c>
      <c r="O27">
        <v>906439.45984093205</v>
      </c>
      <c r="P27">
        <v>896956.318161565</v>
      </c>
      <c r="Q27">
        <v>982172.58917846205</v>
      </c>
      <c r="R27">
        <v>1089617.57345532</v>
      </c>
      <c r="S27">
        <v>1178486.6014755301</v>
      </c>
      <c r="T27">
        <v>1231192.11642491</v>
      </c>
      <c r="U27">
        <v>1283482.0562831699</v>
      </c>
      <c r="V27">
        <v>1343821.39673227</v>
      </c>
      <c r="W27">
        <v>1411371.9791567801</v>
      </c>
      <c r="X27">
        <v>1494949.45509271</v>
      </c>
      <c r="Y27">
        <v>1637609.60889373</v>
      </c>
      <c r="Z27">
        <v>1676297.92380896</v>
      </c>
      <c r="AA27">
        <v>1706799.7030057299</v>
      </c>
      <c r="AB27">
        <v>1720819.4117598301</v>
      </c>
      <c r="AC27">
        <v>1761391.7921732101</v>
      </c>
      <c r="AD27">
        <v>1816067.2430583099</v>
      </c>
      <c r="AE27">
        <v>1870575.98917459</v>
      </c>
      <c r="AF27">
        <v>1907882.31687236</v>
      </c>
    </row>
    <row r="28" spans="1:32" x14ac:dyDescent="0.3">
      <c r="A28" t="s">
        <v>122</v>
      </c>
      <c r="B28" t="s">
        <v>252</v>
      </c>
      <c r="C28" t="s">
        <v>200</v>
      </c>
      <c r="D28" t="s">
        <v>253</v>
      </c>
      <c r="E28" t="s">
        <v>201</v>
      </c>
      <c r="G28">
        <v>651644.87451429199</v>
      </c>
      <c r="H28">
        <v>693331.39755991404</v>
      </c>
      <c r="I28">
        <v>747711.532531176</v>
      </c>
      <c r="J28">
        <v>808189.04905908299</v>
      </c>
      <c r="K28">
        <v>882433.89587940695</v>
      </c>
      <c r="L28">
        <v>943637.69921144797</v>
      </c>
      <c r="M28">
        <v>981801.02865634602</v>
      </c>
      <c r="N28">
        <v>977720.91584226605</v>
      </c>
      <c r="O28">
        <v>1000940.70717122</v>
      </c>
      <c r="P28">
        <v>1029454.62017587</v>
      </c>
      <c r="Q28">
        <v>1090038.19261834</v>
      </c>
      <c r="R28">
        <v>1158343.75973136</v>
      </c>
      <c r="S28">
        <v>1253891.67864053</v>
      </c>
      <c r="T28">
        <v>1241646.31455554</v>
      </c>
      <c r="U28">
        <v>1232869.06047982</v>
      </c>
      <c r="V28">
        <v>1190459.94699611</v>
      </c>
      <c r="W28">
        <v>1144239.32770594</v>
      </c>
      <c r="X28">
        <v>1100348.2316795101</v>
      </c>
      <c r="Y28">
        <v>1089122.0972648701</v>
      </c>
      <c r="Z28">
        <v>1113568.2662034701</v>
      </c>
      <c r="AA28">
        <v>1130229.6966492401</v>
      </c>
      <c r="AB28">
        <v>1140173.5685990399</v>
      </c>
      <c r="AC28">
        <v>1199641.9982305199</v>
      </c>
      <c r="AD28">
        <v>1255891.9507709299</v>
      </c>
      <c r="AE28">
        <v>1290300.47602921</v>
      </c>
      <c r="AF28">
        <v>1332414.0363415801</v>
      </c>
    </row>
    <row r="29" spans="1:32" x14ac:dyDescent="0.3">
      <c r="A29" t="s">
        <v>122</v>
      </c>
      <c r="B29" t="s">
        <v>254</v>
      </c>
      <c r="C29" t="s">
        <v>200</v>
      </c>
      <c r="D29" t="s">
        <v>255</v>
      </c>
      <c r="E29" t="s">
        <v>201</v>
      </c>
      <c r="G29">
        <v>192203.33755846301</v>
      </c>
      <c r="H29">
        <v>214184.737534649</v>
      </c>
      <c r="I29">
        <v>237294.797394983</v>
      </c>
      <c r="J29">
        <v>263072.29705321998</v>
      </c>
      <c r="K29">
        <v>293950.68855895801</v>
      </c>
      <c r="L29">
        <v>319413.321928246</v>
      </c>
      <c r="M29">
        <v>341156.44913045899</v>
      </c>
      <c r="N29">
        <v>353466.76526656101</v>
      </c>
      <c r="O29">
        <v>376304.27390647097</v>
      </c>
      <c r="P29">
        <v>399630.21519449702</v>
      </c>
      <c r="Q29">
        <v>432199.52989143197</v>
      </c>
      <c r="R29">
        <v>465841.78603293502</v>
      </c>
      <c r="S29">
        <v>510484.72622467403</v>
      </c>
      <c r="T29">
        <v>510396.30703300901</v>
      </c>
      <c r="U29">
        <v>505236.45439570502</v>
      </c>
      <c r="V29">
        <v>486423.00878335797</v>
      </c>
      <c r="W29">
        <v>462351.09465045598</v>
      </c>
      <c r="X29">
        <v>435168.06212486001</v>
      </c>
      <c r="Y29">
        <v>422509.53686895198</v>
      </c>
      <c r="Z29">
        <v>416630.63240272697</v>
      </c>
      <c r="AA29">
        <v>414839.60206235503</v>
      </c>
      <c r="AB29">
        <v>412724.81928662403</v>
      </c>
      <c r="AC29">
        <v>429514.78891990799</v>
      </c>
      <c r="AD29">
        <v>447814.36857229198</v>
      </c>
      <c r="AE29">
        <v>459581.04712860403</v>
      </c>
      <c r="AF29">
        <v>470923.34995289502</v>
      </c>
    </row>
    <row r="30" spans="1:32" x14ac:dyDescent="0.3">
      <c r="A30" t="s">
        <v>122</v>
      </c>
      <c r="B30" t="s">
        <v>256</v>
      </c>
      <c r="C30" t="s">
        <v>200</v>
      </c>
      <c r="D30" t="s">
        <v>257</v>
      </c>
      <c r="E30" t="s">
        <v>201</v>
      </c>
      <c r="G30">
        <v>40282.149236265897</v>
      </c>
      <c r="H30">
        <v>44444.253828720597</v>
      </c>
      <c r="I30">
        <v>49873.109835419898</v>
      </c>
      <c r="J30">
        <v>54448.554567964798</v>
      </c>
      <c r="K30">
        <v>61222.919198306299</v>
      </c>
      <c r="L30">
        <v>67634.404636933294</v>
      </c>
      <c r="M30">
        <v>70330.326617639104</v>
      </c>
      <c r="N30">
        <v>69607.157004023495</v>
      </c>
      <c r="O30">
        <v>70146.576647005597</v>
      </c>
      <c r="P30">
        <v>72512.302221043705</v>
      </c>
      <c r="Q30">
        <v>78328.329462485301</v>
      </c>
      <c r="R30">
        <v>88464.644689838999</v>
      </c>
      <c r="S30">
        <v>98594.088439768995</v>
      </c>
      <c r="T30">
        <v>95878.461298025504</v>
      </c>
      <c r="U30">
        <v>96531.883856618806</v>
      </c>
      <c r="V30">
        <v>93278.912929458893</v>
      </c>
      <c r="W30">
        <v>86843.967077538604</v>
      </c>
      <c r="X30">
        <v>82433.530112088396</v>
      </c>
      <c r="Y30">
        <v>82207.598936243201</v>
      </c>
      <c r="Z30">
        <v>85019.749798695295</v>
      </c>
      <c r="AA30">
        <v>84055.714905782297</v>
      </c>
      <c r="AB30">
        <v>84452.616608652897</v>
      </c>
      <c r="AC30">
        <v>86792.438338417094</v>
      </c>
      <c r="AD30">
        <v>84443.440330444602</v>
      </c>
      <c r="AE30">
        <v>83057.905998435206</v>
      </c>
      <c r="AF30">
        <v>85248.881051949706</v>
      </c>
    </row>
    <row r="31" spans="1:32" x14ac:dyDescent="0.3">
      <c r="A31" t="s">
        <v>122</v>
      </c>
      <c r="B31" t="s">
        <v>258</v>
      </c>
      <c r="C31" t="s">
        <v>200</v>
      </c>
      <c r="D31" t="s">
        <v>259</v>
      </c>
      <c r="E31" t="s">
        <v>201</v>
      </c>
      <c r="G31">
        <v>64446.7831537534</v>
      </c>
      <c r="H31">
        <v>74567.263689391199</v>
      </c>
      <c r="I31">
        <v>83496.791193160403</v>
      </c>
      <c r="J31">
        <v>89071.701748487001</v>
      </c>
      <c r="K31">
        <v>94613.769571931305</v>
      </c>
      <c r="L31">
        <v>93943.349811603999</v>
      </c>
      <c r="M31">
        <v>88773.428276600695</v>
      </c>
      <c r="N31">
        <v>76286.808060469004</v>
      </c>
      <c r="O31">
        <v>63123.411323365799</v>
      </c>
      <c r="P31">
        <v>46953.4538144752</v>
      </c>
      <c r="Q31">
        <v>41695.035838417702</v>
      </c>
      <c r="R31">
        <v>43199.198132126498</v>
      </c>
      <c r="S31">
        <v>49856.122656423002</v>
      </c>
      <c r="T31">
        <v>55273.383946948699</v>
      </c>
      <c r="U31">
        <v>62728.449048740498</v>
      </c>
      <c r="V31">
        <v>64392.306927220801</v>
      </c>
      <c r="W31">
        <v>66111.058438392007</v>
      </c>
      <c r="X31">
        <v>66558.274009392597</v>
      </c>
      <c r="Y31">
        <v>67853.195065497697</v>
      </c>
      <c r="Z31">
        <v>71998.398605926399</v>
      </c>
      <c r="AA31">
        <v>74958.482449515999</v>
      </c>
      <c r="AB31">
        <v>76591.997731315103</v>
      </c>
      <c r="AC31">
        <v>81186.2772859744</v>
      </c>
      <c r="AD31">
        <v>85306.321779314894</v>
      </c>
      <c r="AE31">
        <v>86400.1746290757</v>
      </c>
      <c r="AF31">
        <v>89215.085542402201</v>
      </c>
    </row>
    <row r="32" spans="1:32" x14ac:dyDescent="0.3">
      <c r="A32" t="s">
        <v>122</v>
      </c>
      <c r="B32" t="s">
        <v>260</v>
      </c>
      <c r="C32" t="s">
        <v>200</v>
      </c>
      <c r="D32" t="s">
        <v>261</v>
      </c>
      <c r="E32" t="s">
        <v>201</v>
      </c>
      <c r="G32">
        <v>205283.09479750201</v>
      </c>
      <c r="H32">
        <v>252775.72805938899</v>
      </c>
      <c r="I32">
        <v>298739.47670421301</v>
      </c>
      <c r="J32">
        <v>343399.54612983798</v>
      </c>
      <c r="K32">
        <v>387602.0926715</v>
      </c>
      <c r="L32">
        <v>424579.51249382203</v>
      </c>
      <c r="M32">
        <v>447273.131833722</v>
      </c>
      <c r="N32">
        <v>444076.34798933601</v>
      </c>
      <c r="O32">
        <v>453908.03786023799</v>
      </c>
      <c r="P32">
        <v>465300.277919235</v>
      </c>
      <c r="Q32">
        <v>488367.20635795698</v>
      </c>
      <c r="R32">
        <v>510640.70798686898</v>
      </c>
      <c r="S32">
        <v>546629.39688919298</v>
      </c>
      <c r="T32">
        <v>537580.32117206405</v>
      </c>
      <c r="U32">
        <v>533080.705924468</v>
      </c>
      <c r="V32">
        <v>516763.75516200502</v>
      </c>
      <c r="W32">
        <v>504729.06880245201</v>
      </c>
      <c r="X32">
        <v>496493.41798814299</v>
      </c>
      <c r="Y32">
        <v>500128.958524052</v>
      </c>
      <c r="Z32">
        <v>526364.00249205204</v>
      </c>
      <c r="AA32">
        <v>544719.21840505395</v>
      </c>
      <c r="AB32">
        <v>555923.17440946295</v>
      </c>
      <c r="AC32">
        <v>591770.50872702303</v>
      </c>
      <c r="AD32">
        <v>627968.29167236504</v>
      </c>
      <c r="AE32">
        <v>650834.397433665</v>
      </c>
      <c r="AF32">
        <v>676316.13916696305</v>
      </c>
    </row>
    <row r="33" spans="1:32" x14ac:dyDescent="0.3">
      <c r="A33" t="s">
        <v>122</v>
      </c>
      <c r="B33" t="s">
        <v>262</v>
      </c>
      <c r="C33" t="s">
        <v>200</v>
      </c>
      <c r="D33" t="s">
        <v>263</v>
      </c>
      <c r="E33" t="s">
        <v>201</v>
      </c>
      <c r="G33">
        <v>149429.50976830701</v>
      </c>
      <c r="H33">
        <v>107359.41444776399</v>
      </c>
      <c r="I33">
        <v>78307.357403399801</v>
      </c>
      <c r="J33">
        <v>58196.949559573601</v>
      </c>
      <c r="K33">
        <v>45044.425878711401</v>
      </c>
      <c r="L33">
        <v>38067.110340842497</v>
      </c>
      <c r="M33">
        <v>34267.692797925098</v>
      </c>
      <c r="N33">
        <v>34283.837521877103</v>
      </c>
      <c r="O33">
        <v>37458.407434144399</v>
      </c>
      <c r="P33">
        <v>45058.371026619097</v>
      </c>
      <c r="Q33">
        <v>49448.091068045098</v>
      </c>
      <c r="R33">
        <v>50197.422889588197</v>
      </c>
      <c r="S33">
        <v>48327.344430475401</v>
      </c>
      <c r="T33">
        <v>42517.841105494699</v>
      </c>
      <c r="U33">
        <v>35291.567254287198</v>
      </c>
      <c r="V33">
        <v>29601.9631940701</v>
      </c>
      <c r="W33">
        <v>24204.138737105201</v>
      </c>
      <c r="X33">
        <v>19694.947445024602</v>
      </c>
      <c r="Y33">
        <v>16422.807870123601</v>
      </c>
      <c r="Z33">
        <v>13555.482904068</v>
      </c>
      <c r="AA33">
        <v>11656.6788265347</v>
      </c>
      <c r="AB33">
        <v>10480.9605629901</v>
      </c>
      <c r="AC33">
        <v>10377.984959199401</v>
      </c>
      <c r="AD33">
        <v>10359.5284165138</v>
      </c>
      <c r="AE33">
        <v>10426.950839425501</v>
      </c>
      <c r="AF33">
        <v>10710.5806273693</v>
      </c>
    </row>
    <row r="34" spans="1:32" x14ac:dyDescent="0.3">
      <c r="A34" t="s">
        <v>122</v>
      </c>
      <c r="B34" t="s">
        <v>264</v>
      </c>
      <c r="C34" t="s">
        <v>200</v>
      </c>
      <c r="D34" t="s">
        <v>265</v>
      </c>
      <c r="E34" t="s">
        <v>201</v>
      </c>
      <c r="G34">
        <v>250032.697362384</v>
      </c>
      <c r="H34">
        <v>279511.543340242</v>
      </c>
      <c r="I34">
        <v>322912.893542682</v>
      </c>
      <c r="J34">
        <v>375337.593510926</v>
      </c>
      <c r="K34">
        <v>433995.80401719798</v>
      </c>
      <c r="L34">
        <v>489430.36117035901</v>
      </c>
      <c r="M34">
        <v>530482.00954138604</v>
      </c>
      <c r="N34">
        <v>541020.09160135698</v>
      </c>
      <c r="O34">
        <v>562683.122310451</v>
      </c>
      <c r="P34">
        <v>595131.64758783602</v>
      </c>
      <c r="Q34">
        <v>629951.45297578501</v>
      </c>
      <c r="R34">
        <v>654390.60135445604</v>
      </c>
      <c r="S34">
        <v>672410.17637532204</v>
      </c>
      <c r="T34">
        <v>638517.73545927706</v>
      </c>
      <c r="U34">
        <v>611633.48886397795</v>
      </c>
      <c r="V34">
        <v>593509.93354484602</v>
      </c>
      <c r="W34">
        <v>587077.603292285</v>
      </c>
      <c r="X34">
        <v>584816.07388732606</v>
      </c>
      <c r="Y34">
        <v>597450.71372986399</v>
      </c>
      <c r="Z34">
        <v>576355.51546594105</v>
      </c>
      <c r="AA34">
        <v>565783.03477246</v>
      </c>
      <c r="AB34">
        <v>556295.74051893305</v>
      </c>
      <c r="AC34">
        <v>551972.17684159102</v>
      </c>
      <c r="AD34">
        <v>554884.30736362701</v>
      </c>
      <c r="AE34">
        <v>551074.75326466502</v>
      </c>
      <c r="AF34">
        <v>552327.08705262502</v>
      </c>
    </row>
    <row r="35" spans="1:32" x14ac:dyDescent="0.3">
      <c r="A35" t="s">
        <v>122</v>
      </c>
      <c r="B35" t="s">
        <v>266</v>
      </c>
      <c r="C35" t="s">
        <v>200</v>
      </c>
      <c r="D35" t="s">
        <v>267</v>
      </c>
      <c r="E35" t="s">
        <v>201</v>
      </c>
      <c r="G35">
        <v>2801042.5709259599</v>
      </c>
      <c r="H35">
        <v>3100443.2480666898</v>
      </c>
      <c r="I35">
        <v>3465981.3367212098</v>
      </c>
      <c r="J35">
        <v>3741984.3151818598</v>
      </c>
      <c r="K35">
        <v>4043649.0275418898</v>
      </c>
      <c r="L35">
        <v>4329774.7774076099</v>
      </c>
      <c r="M35">
        <v>4674312.8669523401</v>
      </c>
      <c r="N35">
        <v>4816746.6423755204</v>
      </c>
      <c r="O35">
        <v>5109113.2619668301</v>
      </c>
      <c r="P35">
        <v>5407057.6016734</v>
      </c>
      <c r="Q35">
        <v>5629943.1312918402</v>
      </c>
      <c r="R35">
        <v>5752626.4490604103</v>
      </c>
      <c r="S35">
        <v>5906570.3071359498</v>
      </c>
      <c r="T35">
        <v>5603767.2881348403</v>
      </c>
      <c r="U35">
        <v>5545595.2973494697</v>
      </c>
      <c r="V35">
        <v>5411390.2199510699</v>
      </c>
      <c r="W35">
        <v>5499797.1916689202</v>
      </c>
      <c r="X35">
        <v>5658840.27615113</v>
      </c>
      <c r="Y35">
        <v>5831742.6791909803</v>
      </c>
      <c r="Z35">
        <v>6035883.1642508004</v>
      </c>
      <c r="AA35">
        <v>6217347.6015021699</v>
      </c>
      <c r="AB35">
        <v>6268230.8039580397</v>
      </c>
      <c r="AC35">
        <v>6244638.7861243803</v>
      </c>
      <c r="AD35">
        <v>6278986.0110959196</v>
      </c>
      <c r="AE35">
        <v>6230904.9749501999</v>
      </c>
      <c r="AF35">
        <v>6150053.7428065203</v>
      </c>
    </row>
    <row r="36" spans="1:32" x14ac:dyDescent="0.3">
      <c r="A36" t="s">
        <v>122</v>
      </c>
      <c r="B36" t="s">
        <v>268</v>
      </c>
      <c r="C36" t="s">
        <v>200</v>
      </c>
      <c r="D36" t="s">
        <v>269</v>
      </c>
      <c r="E36" t="s">
        <v>201</v>
      </c>
      <c r="G36">
        <v>116224.757260661</v>
      </c>
      <c r="H36">
        <v>141428.25068205499</v>
      </c>
      <c r="I36">
        <v>164219.29083671499</v>
      </c>
      <c r="J36">
        <v>173994.28149042701</v>
      </c>
      <c r="K36">
        <v>187343.44379963301</v>
      </c>
      <c r="L36">
        <v>186358.78699122701</v>
      </c>
      <c r="M36">
        <v>185917.672253511</v>
      </c>
      <c r="N36">
        <v>173197.28232634201</v>
      </c>
      <c r="O36">
        <v>162355.07769008799</v>
      </c>
      <c r="P36">
        <v>151751.047959155</v>
      </c>
      <c r="Q36">
        <v>145970.091490816</v>
      </c>
      <c r="R36">
        <v>140523.88884947999</v>
      </c>
      <c r="S36">
        <v>139545.67717496</v>
      </c>
      <c r="T36">
        <v>129388.08584449701</v>
      </c>
      <c r="U36">
        <v>124083.26945785301</v>
      </c>
      <c r="V36">
        <v>118576.042176431</v>
      </c>
      <c r="W36">
        <v>123299.39261243799</v>
      </c>
      <c r="X36">
        <v>130134.91776313999</v>
      </c>
      <c r="Y36">
        <v>132535.165140617</v>
      </c>
      <c r="Z36">
        <v>138970.57622786399</v>
      </c>
      <c r="AA36">
        <v>143381.98948411099</v>
      </c>
      <c r="AB36">
        <v>143100.31724127001</v>
      </c>
      <c r="AC36">
        <v>138461.90801375001</v>
      </c>
      <c r="AD36">
        <v>136014.56387008601</v>
      </c>
      <c r="AE36">
        <v>131033.525922919</v>
      </c>
      <c r="AF36">
        <v>123467.857384763</v>
      </c>
    </row>
    <row r="37" spans="1:32" x14ac:dyDescent="0.3">
      <c r="A37" t="s">
        <v>122</v>
      </c>
      <c r="B37" t="s">
        <v>270</v>
      </c>
      <c r="C37" t="s">
        <v>200</v>
      </c>
      <c r="D37" t="s">
        <v>271</v>
      </c>
      <c r="E37" t="s">
        <v>201</v>
      </c>
      <c r="G37">
        <v>214755.886957632</v>
      </c>
      <c r="H37">
        <v>236196.346796161</v>
      </c>
      <c r="I37">
        <v>269337.27023599797</v>
      </c>
      <c r="J37">
        <v>298222.16764615203</v>
      </c>
      <c r="K37">
        <v>335905.29755019798</v>
      </c>
      <c r="L37">
        <v>340318.74798284599</v>
      </c>
      <c r="M37">
        <v>365673.785778791</v>
      </c>
      <c r="N37">
        <v>393494.518073813</v>
      </c>
      <c r="O37">
        <v>419005.36286769999</v>
      </c>
      <c r="P37">
        <v>415028.681597143</v>
      </c>
      <c r="Q37">
        <v>406114.642957406</v>
      </c>
      <c r="R37">
        <v>388058.07926737599</v>
      </c>
      <c r="S37">
        <v>366046.12049484602</v>
      </c>
      <c r="T37">
        <v>309447.378732813</v>
      </c>
      <c r="U37">
        <v>288713.97050107701</v>
      </c>
      <c r="V37">
        <v>276724.836420679</v>
      </c>
      <c r="W37">
        <v>294764.81756038999</v>
      </c>
      <c r="X37">
        <v>327071.42474330601</v>
      </c>
      <c r="Y37">
        <v>357618.48249222001</v>
      </c>
      <c r="Z37">
        <v>403517.38069095201</v>
      </c>
      <c r="AA37">
        <v>440262.29367056198</v>
      </c>
      <c r="AB37">
        <v>457777.78962145501</v>
      </c>
      <c r="AC37">
        <v>471383.32973396598</v>
      </c>
      <c r="AD37">
        <v>481358.09867043502</v>
      </c>
      <c r="AE37">
        <v>485040.45906591398</v>
      </c>
      <c r="AF37">
        <v>481982.98248078598</v>
      </c>
    </row>
    <row r="38" spans="1:32" x14ac:dyDescent="0.3">
      <c r="A38" t="s">
        <v>122</v>
      </c>
      <c r="B38" t="s">
        <v>272</v>
      </c>
      <c r="C38" t="s">
        <v>200</v>
      </c>
      <c r="D38" t="s">
        <v>273</v>
      </c>
      <c r="E38" t="s">
        <v>201</v>
      </c>
      <c r="G38">
        <v>2470061.9267076701</v>
      </c>
      <c r="H38">
        <v>2722818.65058847</v>
      </c>
      <c r="I38">
        <v>3032424.7756484998</v>
      </c>
      <c r="J38">
        <v>3269767.8660452799</v>
      </c>
      <c r="K38">
        <v>3520400.28619206</v>
      </c>
      <c r="L38">
        <v>3803097.2424335401</v>
      </c>
      <c r="M38">
        <v>4122721.4089200301</v>
      </c>
      <c r="N38">
        <v>4250054.8419753602</v>
      </c>
      <c r="O38">
        <v>4527752.8214090401</v>
      </c>
      <c r="P38">
        <v>4840277.8721171003</v>
      </c>
      <c r="Q38">
        <v>5077858.3968436196</v>
      </c>
      <c r="R38">
        <v>5224044.4809435504</v>
      </c>
      <c r="S38">
        <v>5400978.5094661396</v>
      </c>
      <c r="T38">
        <v>5164931.8235575296</v>
      </c>
      <c r="U38">
        <v>5132798.0573905399</v>
      </c>
      <c r="V38">
        <v>5016089.3413539603</v>
      </c>
      <c r="W38">
        <v>5081732.9814960901</v>
      </c>
      <c r="X38">
        <v>5201633.9336446896</v>
      </c>
      <c r="Y38">
        <v>5341589.0315581504</v>
      </c>
      <c r="Z38">
        <v>5493395.2073319899</v>
      </c>
      <c r="AA38">
        <v>5633703.3183474997</v>
      </c>
      <c r="AB38">
        <v>5667352.6970953196</v>
      </c>
      <c r="AC38">
        <v>5634793.5483766599</v>
      </c>
      <c r="AD38">
        <v>5661613.3485554</v>
      </c>
      <c r="AE38">
        <v>5614830.9899613699</v>
      </c>
      <c r="AF38">
        <v>5544602.9029409699</v>
      </c>
    </row>
    <row r="39" spans="1:32" x14ac:dyDescent="0.3">
      <c r="A39" t="s">
        <v>122</v>
      </c>
      <c r="B39" t="s">
        <v>274</v>
      </c>
      <c r="C39" t="s">
        <v>200</v>
      </c>
      <c r="D39" t="s">
        <v>275</v>
      </c>
      <c r="E39" t="s">
        <v>201</v>
      </c>
      <c r="G39">
        <v>2512097.0467290799</v>
      </c>
      <c r="H39">
        <v>2751863.36535592</v>
      </c>
      <c r="I39">
        <v>3139305.9025570001</v>
      </c>
      <c r="J39">
        <v>3380557.2370453998</v>
      </c>
      <c r="K39">
        <v>3605988.9516250598</v>
      </c>
      <c r="L39">
        <v>4033872.0189148299</v>
      </c>
      <c r="M39">
        <v>4381933.5644089701</v>
      </c>
      <c r="N39">
        <v>4642001.9562189998</v>
      </c>
      <c r="O39">
        <v>4940954.8779231701</v>
      </c>
      <c r="P39">
        <v>4896249.1502484595</v>
      </c>
      <c r="Q39">
        <v>4896103.7073285598</v>
      </c>
      <c r="R39">
        <v>4837781.1048873402</v>
      </c>
      <c r="S39">
        <v>4900236.6407083897</v>
      </c>
      <c r="T39">
        <v>5134560.8826850001</v>
      </c>
      <c r="U39">
        <v>5200947.6557972403</v>
      </c>
      <c r="V39">
        <v>5000131.8759128498</v>
      </c>
      <c r="W39">
        <v>4913239.9813067298</v>
      </c>
      <c r="X39">
        <v>4876178.4269496696</v>
      </c>
      <c r="Y39">
        <v>4984880.4968092199</v>
      </c>
      <c r="Z39">
        <v>5099245.1321414402</v>
      </c>
      <c r="AA39">
        <v>5214570.7148928102</v>
      </c>
      <c r="AB39">
        <v>5259982.3359389603</v>
      </c>
      <c r="AC39">
        <v>5321246.5471012499</v>
      </c>
      <c r="AD39">
        <v>5431535.0167237697</v>
      </c>
      <c r="AE39">
        <v>5458533.1980371596</v>
      </c>
      <c r="AF39">
        <v>5500839.1028322196</v>
      </c>
    </row>
    <row r="40" spans="1:32" x14ac:dyDescent="0.3">
      <c r="A40" t="s">
        <v>122</v>
      </c>
      <c r="B40" t="s">
        <v>276</v>
      </c>
      <c r="C40" t="s">
        <v>200</v>
      </c>
      <c r="D40" t="s">
        <v>277</v>
      </c>
      <c r="E40" t="s">
        <v>201</v>
      </c>
      <c r="G40">
        <v>177593.19703376901</v>
      </c>
      <c r="H40">
        <v>188249.235908998</v>
      </c>
      <c r="I40">
        <v>198741.98403830899</v>
      </c>
      <c r="J40">
        <v>205379.735790954</v>
      </c>
      <c r="K40">
        <v>221488.83960136899</v>
      </c>
      <c r="L40">
        <v>229245.35475993299</v>
      </c>
      <c r="M40">
        <v>233033.11891168801</v>
      </c>
      <c r="N40">
        <v>234143.79338024399</v>
      </c>
      <c r="O40">
        <v>241826.661571556</v>
      </c>
      <c r="P40">
        <v>253860.92074086401</v>
      </c>
      <c r="Q40">
        <v>272352.47012679401</v>
      </c>
      <c r="R40">
        <v>295887.752175926</v>
      </c>
      <c r="S40">
        <v>311141.60993872001</v>
      </c>
      <c r="T40">
        <v>291109.41379163699</v>
      </c>
      <c r="U40">
        <v>272715.86915583903</v>
      </c>
      <c r="V40">
        <v>262433.00707657699</v>
      </c>
      <c r="W40">
        <v>256783.049637983</v>
      </c>
      <c r="X40">
        <v>249888.87554505601</v>
      </c>
      <c r="Y40">
        <v>233015.224364711</v>
      </c>
      <c r="Z40">
        <v>232796.15319775199</v>
      </c>
      <c r="AA40">
        <v>234220.94266994801</v>
      </c>
      <c r="AB40">
        <v>235673.30751561801</v>
      </c>
      <c r="AC40">
        <v>252743.24744351901</v>
      </c>
      <c r="AD40">
        <v>262924.12752472301</v>
      </c>
      <c r="AE40">
        <v>266899.17576032301</v>
      </c>
      <c r="AF40">
        <v>265269.087289366</v>
      </c>
    </row>
    <row r="41" spans="1:32" x14ac:dyDescent="0.3">
      <c r="A41" t="s">
        <v>122</v>
      </c>
      <c r="B41" t="s">
        <v>278</v>
      </c>
      <c r="C41" t="s">
        <v>200</v>
      </c>
      <c r="D41" t="s">
        <v>279</v>
      </c>
      <c r="E41" t="s">
        <v>201</v>
      </c>
    </row>
    <row r="42" spans="1:32" x14ac:dyDescent="0.3">
      <c r="A42" t="s">
        <v>122</v>
      </c>
      <c r="B42" t="s">
        <v>280</v>
      </c>
      <c r="C42" t="s">
        <v>200</v>
      </c>
      <c r="D42" t="s">
        <v>281</v>
      </c>
      <c r="E42" t="s">
        <v>201</v>
      </c>
    </row>
    <row r="43" spans="1:32" x14ac:dyDescent="0.3">
      <c r="A43" t="s">
        <v>122</v>
      </c>
      <c r="B43" t="s">
        <v>282</v>
      </c>
      <c r="C43" t="s">
        <v>200</v>
      </c>
      <c r="D43" t="s">
        <v>283</v>
      </c>
      <c r="E43" t="s">
        <v>201</v>
      </c>
      <c r="G43">
        <v>1213621.3218280701</v>
      </c>
      <c r="H43">
        <v>1240229.07369181</v>
      </c>
      <c r="I43">
        <v>1285133.25836746</v>
      </c>
      <c r="J43">
        <v>1322600.51048863</v>
      </c>
      <c r="K43">
        <v>1340870.28703453</v>
      </c>
      <c r="L43">
        <v>1384500.5498910099</v>
      </c>
      <c r="M43">
        <v>1473151.52558147</v>
      </c>
      <c r="N43">
        <v>1480169.0096964799</v>
      </c>
      <c r="O43">
        <v>1538500.1659228301</v>
      </c>
      <c r="P43">
        <v>1605828.36958822</v>
      </c>
      <c r="Q43">
        <v>1657815.9025159499</v>
      </c>
      <c r="R43">
        <v>1675199.1019196899</v>
      </c>
      <c r="S43">
        <v>1699345.7171706301</v>
      </c>
      <c r="T43">
        <v>1634836.2814454599</v>
      </c>
      <c r="U43">
        <v>1587155.3950439501</v>
      </c>
      <c r="V43">
        <v>1582883.5475509099</v>
      </c>
      <c r="W43">
        <v>1671680.6266260401</v>
      </c>
      <c r="X43">
        <v>1799410.4572056499</v>
      </c>
      <c r="Y43">
        <v>1897917.0855827599</v>
      </c>
      <c r="Z43">
        <v>2159160.6315490101</v>
      </c>
      <c r="AA43">
        <v>2320822.3802602398</v>
      </c>
      <c r="AB43">
        <v>2392667.7685512402</v>
      </c>
      <c r="AC43">
        <v>2452949.9334893301</v>
      </c>
      <c r="AD43">
        <v>2526805.3328928798</v>
      </c>
      <c r="AE43">
        <v>2521549.1918182499</v>
      </c>
      <c r="AF43">
        <v>2564313.1902638702</v>
      </c>
    </row>
    <row r="44" spans="1:32" x14ac:dyDescent="0.3">
      <c r="A44" t="s">
        <v>122</v>
      </c>
      <c r="B44" t="s">
        <v>284</v>
      </c>
      <c r="C44" t="s">
        <v>200</v>
      </c>
      <c r="D44" t="s">
        <v>285</v>
      </c>
      <c r="E44" t="s">
        <v>201</v>
      </c>
      <c r="G44">
        <v>14116797.6077001</v>
      </c>
      <c r="H44">
        <v>15205662.780477701</v>
      </c>
      <c r="I44">
        <v>16761283.7226092</v>
      </c>
      <c r="J44">
        <v>18116835.389095999</v>
      </c>
      <c r="K44">
        <v>19522010.102408599</v>
      </c>
      <c r="L44">
        <v>21107858.510868099</v>
      </c>
      <c r="M44">
        <v>22632656.949958201</v>
      </c>
      <c r="N44">
        <v>23331778.724232599</v>
      </c>
      <c r="O44">
        <v>24517825.0523379</v>
      </c>
      <c r="P44">
        <v>25582811.887064502</v>
      </c>
      <c r="Q44">
        <v>26701414.908245999</v>
      </c>
      <c r="R44">
        <v>27432793.643329501</v>
      </c>
      <c r="S44">
        <v>28283112.168453801</v>
      </c>
      <c r="T44">
        <v>27489180.228636499</v>
      </c>
      <c r="U44">
        <v>27120601.135523699</v>
      </c>
      <c r="V44">
        <v>26513741.036400799</v>
      </c>
      <c r="W44">
        <v>26626278.579629201</v>
      </c>
      <c r="X44">
        <v>26984595.3869729</v>
      </c>
      <c r="Y44">
        <v>27742773.174984999</v>
      </c>
      <c r="Z44">
        <v>28384021.726762</v>
      </c>
      <c r="AA44">
        <v>28981033.3807173</v>
      </c>
      <c r="AB44">
        <v>29132100.331928</v>
      </c>
      <c r="AC44">
        <v>29332646.402805801</v>
      </c>
      <c r="AD44">
        <v>29817125.1288682</v>
      </c>
      <c r="AE44">
        <v>29820312.099114399</v>
      </c>
      <c r="AF44">
        <v>29868235.1286342</v>
      </c>
    </row>
    <row r="45" spans="1:32" x14ac:dyDescent="0.3">
      <c r="A45" t="s">
        <v>122</v>
      </c>
      <c r="B45" t="s">
        <v>286</v>
      </c>
      <c r="C45" t="s">
        <v>200</v>
      </c>
      <c r="D45" t="s">
        <v>287</v>
      </c>
      <c r="E45" t="s">
        <v>201</v>
      </c>
    </row>
    <row r="46" spans="1:32" x14ac:dyDescent="0.3">
      <c r="A46" t="s">
        <v>122</v>
      </c>
      <c r="B46" t="s">
        <v>288</v>
      </c>
      <c r="C46" t="s">
        <v>200</v>
      </c>
      <c r="D46" t="s">
        <v>289</v>
      </c>
      <c r="E46" t="s">
        <v>201</v>
      </c>
    </row>
    <row r="47" spans="1:32" x14ac:dyDescent="0.3">
      <c r="A47" t="s">
        <v>122</v>
      </c>
      <c r="B47" t="s">
        <v>290</v>
      </c>
      <c r="C47" t="s">
        <v>200</v>
      </c>
      <c r="D47" t="s">
        <v>291</v>
      </c>
      <c r="E47" t="s">
        <v>201</v>
      </c>
      <c r="G47">
        <v>593040.61569181597</v>
      </c>
      <c r="H47">
        <v>711375.89321292704</v>
      </c>
      <c r="I47">
        <v>846884.60137117899</v>
      </c>
      <c r="J47">
        <v>922149.42953296204</v>
      </c>
      <c r="K47">
        <v>1049938.0618346699</v>
      </c>
      <c r="L47">
        <v>1190025.6092055901</v>
      </c>
      <c r="M47">
        <v>1223532.8480887399</v>
      </c>
      <c r="N47">
        <v>1264776.5302233901</v>
      </c>
      <c r="O47">
        <v>1321455.8480666699</v>
      </c>
      <c r="P47">
        <v>1293724.8966546501</v>
      </c>
      <c r="Q47">
        <v>1274849.71847357</v>
      </c>
      <c r="R47">
        <v>1228376.0935975099</v>
      </c>
      <c r="S47">
        <v>1166383.4723265499</v>
      </c>
      <c r="T47">
        <v>1061745.40961556</v>
      </c>
      <c r="U47">
        <v>1060363.82785118</v>
      </c>
      <c r="V47">
        <v>1029372.09439816</v>
      </c>
      <c r="W47">
        <v>921277.46614517795</v>
      </c>
      <c r="X47">
        <v>779901.565307896</v>
      </c>
      <c r="Y47">
        <v>848836.68847804796</v>
      </c>
      <c r="Z47">
        <v>995797.18442730303</v>
      </c>
      <c r="AA47">
        <v>1178824.9278422601</v>
      </c>
      <c r="AB47">
        <v>1356592.19537823</v>
      </c>
      <c r="AC47">
        <v>1263269.8592447301</v>
      </c>
      <c r="AD47">
        <v>1230012.05172609</v>
      </c>
      <c r="AE47">
        <v>1206303.56083806</v>
      </c>
      <c r="AF47">
        <v>1189428.7307533801</v>
      </c>
    </row>
    <row r="48" spans="1:32" x14ac:dyDescent="0.3">
      <c r="A48" t="s">
        <v>122</v>
      </c>
      <c r="B48" t="s">
        <v>292</v>
      </c>
      <c r="C48" t="s">
        <v>200</v>
      </c>
      <c r="D48" t="s">
        <v>293</v>
      </c>
      <c r="E48" t="s">
        <v>201</v>
      </c>
      <c r="G48">
        <v>1820617.2144750501</v>
      </c>
      <c r="H48">
        <v>2000325.78771471</v>
      </c>
      <c r="I48">
        <v>2226069.2059671101</v>
      </c>
      <c r="J48">
        <v>2466223.7560280701</v>
      </c>
      <c r="K48">
        <v>2649380.8664148902</v>
      </c>
      <c r="L48">
        <v>2877044.2174140601</v>
      </c>
      <c r="M48">
        <v>3026699.3967290102</v>
      </c>
      <c r="N48">
        <v>3069625.9547957601</v>
      </c>
      <c r="O48">
        <v>3154921.7077385099</v>
      </c>
      <c r="P48">
        <v>3202786.49378283</v>
      </c>
      <c r="Q48">
        <v>3254638.0352402199</v>
      </c>
      <c r="R48">
        <v>3252987.9330685898</v>
      </c>
      <c r="S48">
        <v>3230998.4354812</v>
      </c>
      <c r="T48">
        <v>3084786.01354119</v>
      </c>
      <c r="U48">
        <v>3024291.4787896601</v>
      </c>
      <c r="V48">
        <v>2974052.3679877101</v>
      </c>
      <c r="W48">
        <v>2965726.7687612302</v>
      </c>
      <c r="X48">
        <v>2961620.6377927698</v>
      </c>
      <c r="Y48">
        <v>3111242.3804591401</v>
      </c>
      <c r="Z48">
        <v>3333490.4391284501</v>
      </c>
      <c r="AA48">
        <v>3559391.1390401302</v>
      </c>
      <c r="AB48">
        <v>3715926.9568761201</v>
      </c>
      <c r="AC48">
        <v>3694154.0679076398</v>
      </c>
      <c r="AD48">
        <v>3700848.25143262</v>
      </c>
      <c r="AE48">
        <v>3701445.52810258</v>
      </c>
      <c r="AF48">
        <v>3703486.3137262701</v>
      </c>
    </row>
    <row r="49" spans="1:32" x14ac:dyDescent="0.3">
      <c r="A49" t="s">
        <v>122</v>
      </c>
      <c r="B49" t="s">
        <v>294</v>
      </c>
      <c r="C49" t="s">
        <v>200</v>
      </c>
      <c r="D49" t="s">
        <v>295</v>
      </c>
      <c r="E49" t="s">
        <v>201</v>
      </c>
      <c r="G49">
        <v>201494.261874113</v>
      </c>
      <c r="H49">
        <v>224318.05690398399</v>
      </c>
      <c r="I49">
        <v>251257.10065820199</v>
      </c>
      <c r="J49">
        <v>287803.39045466302</v>
      </c>
      <c r="K49">
        <v>297862.77321586199</v>
      </c>
      <c r="L49">
        <v>320202.39701798401</v>
      </c>
      <c r="M49">
        <v>369591.41721949802</v>
      </c>
      <c r="N49">
        <v>381938.128346888</v>
      </c>
      <c r="O49">
        <v>408339.90945638297</v>
      </c>
      <c r="P49">
        <v>461518.62748328497</v>
      </c>
      <c r="Q49">
        <v>540468.76955073804</v>
      </c>
      <c r="R49">
        <v>620254.13891705498</v>
      </c>
      <c r="S49">
        <v>696759.78090461704</v>
      </c>
      <c r="T49">
        <v>738057.34008009406</v>
      </c>
      <c r="U49">
        <v>756381.79758096405</v>
      </c>
      <c r="V49">
        <v>775509.62390171003</v>
      </c>
      <c r="W49">
        <v>824740.31084181205</v>
      </c>
      <c r="X49">
        <v>877179.05677910906</v>
      </c>
      <c r="Y49">
        <v>905896.45273629203</v>
      </c>
      <c r="Z49">
        <v>853739.40086915705</v>
      </c>
      <c r="AA49">
        <v>804704.79619774001</v>
      </c>
      <c r="AB49">
        <v>743453.74258744996</v>
      </c>
      <c r="AC49">
        <v>821073.31907771796</v>
      </c>
      <c r="AD49">
        <v>868556.60348536505</v>
      </c>
      <c r="AE49">
        <v>951159.31834833301</v>
      </c>
      <c r="AF49">
        <v>1020051.92663579</v>
      </c>
    </row>
    <row r="50" spans="1:32" x14ac:dyDescent="0.3">
      <c r="A50" t="s">
        <v>122</v>
      </c>
      <c r="B50" t="s">
        <v>296</v>
      </c>
      <c r="C50" t="s">
        <v>200</v>
      </c>
      <c r="D50" t="s">
        <v>297</v>
      </c>
      <c r="E50" t="s">
        <v>201</v>
      </c>
      <c r="G50">
        <v>1026082.33690912</v>
      </c>
      <c r="H50">
        <v>1064631.8375978</v>
      </c>
      <c r="I50">
        <v>1127927.5039377301</v>
      </c>
      <c r="J50">
        <v>1256270.9360404401</v>
      </c>
      <c r="K50">
        <v>1301580.0313643699</v>
      </c>
      <c r="L50">
        <v>1366816.2111904901</v>
      </c>
      <c r="M50">
        <v>1433575.13142077</v>
      </c>
      <c r="N50">
        <v>1422911.29622549</v>
      </c>
      <c r="O50">
        <v>1425125.95021546</v>
      </c>
      <c r="P50">
        <v>1447542.9696448899</v>
      </c>
      <c r="Q50">
        <v>1439319.5472159199</v>
      </c>
      <c r="R50">
        <v>1404357.70055402</v>
      </c>
      <c r="S50">
        <v>1367855.1822500301</v>
      </c>
      <c r="T50">
        <v>1284983.2638455399</v>
      </c>
      <c r="U50">
        <v>1207545.85335752</v>
      </c>
      <c r="V50">
        <v>1169170.6496878399</v>
      </c>
      <c r="W50">
        <v>1219708.99177424</v>
      </c>
      <c r="X50">
        <v>1304540.0157057601</v>
      </c>
      <c r="Y50">
        <v>1356509.2392448001</v>
      </c>
      <c r="Z50">
        <v>1483953.8538319899</v>
      </c>
      <c r="AA50">
        <v>1575861.41500013</v>
      </c>
      <c r="AB50">
        <v>1615881.0189104399</v>
      </c>
      <c r="AC50">
        <v>1609810.88958519</v>
      </c>
      <c r="AD50">
        <v>1602279.5962211699</v>
      </c>
      <c r="AE50">
        <v>1543982.64891619</v>
      </c>
      <c r="AF50">
        <v>1494005.6563371101</v>
      </c>
    </row>
    <row r="51" spans="1:32" x14ac:dyDescent="0.3">
      <c r="A51" t="s">
        <v>122</v>
      </c>
      <c r="B51" t="s">
        <v>298</v>
      </c>
      <c r="C51" t="s">
        <v>200</v>
      </c>
      <c r="D51" t="s">
        <v>299</v>
      </c>
      <c r="E51" t="s">
        <v>201</v>
      </c>
    </row>
    <row r="52" spans="1:32" x14ac:dyDescent="0.3">
      <c r="A52" t="s">
        <v>122</v>
      </c>
      <c r="B52" t="s">
        <v>300</v>
      </c>
      <c r="C52" t="s">
        <v>200</v>
      </c>
      <c r="D52" t="s">
        <v>301</v>
      </c>
      <c r="E52" t="s">
        <v>201</v>
      </c>
    </row>
    <row r="53" spans="1:32" x14ac:dyDescent="0.3">
      <c r="A53" t="s">
        <v>122</v>
      </c>
      <c r="B53" t="s">
        <v>302</v>
      </c>
      <c r="C53" t="s">
        <v>200</v>
      </c>
      <c r="D53" t="s">
        <v>303</v>
      </c>
      <c r="E53" t="s">
        <v>201</v>
      </c>
      <c r="G53">
        <v>273915.972229134</v>
      </c>
      <c r="H53">
        <v>246181.43786678501</v>
      </c>
      <c r="I53">
        <v>234404.96893678699</v>
      </c>
      <c r="J53">
        <v>231307.75704242301</v>
      </c>
      <c r="K53">
        <v>234684.87628735599</v>
      </c>
      <c r="L53">
        <v>244398.392030975</v>
      </c>
      <c r="M53">
        <v>257661.49832030601</v>
      </c>
      <c r="N53">
        <v>262117.22143326301</v>
      </c>
      <c r="O53">
        <v>282757.06901416398</v>
      </c>
      <c r="P53">
        <v>300491.66367779701</v>
      </c>
      <c r="Q53">
        <v>307748.95346197102</v>
      </c>
      <c r="R53">
        <v>302195.42233189201</v>
      </c>
      <c r="S53">
        <v>294959.3261453</v>
      </c>
      <c r="T53">
        <v>270121.24658823002</v>
      </c>
      <c r="U53">
        <v>245534.34418915899</v>
      </c>
      <c r="V53">
        <v>219211.637602481</v>
      </c>
      <c r="W53">
        <v>210006.234522763</v>
      </c>
      <c r="X53">
        <v>205171.090551892</v>
      </c>
      <c r="Y53">
        <v>204569.710973254</v>
      </c>
      <c r="Z53">
        <v>225738.824904615</v>
      </c>
      <c r="AA53">
        <v>241606.183036295</v>
      </c>
      <c r="AB53">
        <v>250580.324516464</v>
      </c>
      <c r="AC53">
        <v>266446.445968026</v>
      </c>
      <c r="AD53">
        <v>285949.09648504201</v>
      </c>
      <c r="AE53">
        <v>286324.46574967803</v>
      </c>
      <c r="AF53">
        <v>279697.93220335199</v>
      </c>
    </row>
    <row r="54" spans="1:32" x14ac:dyDescent="0.3">
      <c r="A54" t="s">
        <v>122</v>
      </c>
      <c r="B54" t="s">
        <v>304</v>
      </c>
      <c r="C54" t="s">
        <v>200</v>
      </c>
      <c r="D54" t="s">
        <v>305</v>
      </c>
      <c r="E54" t="s">
        <v>201</v>
      </c>
      <c r="G54">
        <v>372877.711675019</v>
      </c>
      <c r="H54">
        <v>347261.181112686</v>
      </c>
      <c r="I54">
        <v>348768.70427403803</v>
      </c>
      <c r="J54">
        <v>361754.98784289899</v>
      </c>
      <c r="K54">
        <v>376706.68163223902</v>
      </c>
      <c r="L54">
        <v>389695.00012710702</v>
      </c>
      <c r="M54">
        <v>412851.17241343402</v>
      </c>
      <c r="N54">
        <v>420138.15033911902</v>
      </c>
      <c r="O54">
        <v>450312.19037263299</v>
      </c>
      <c r="P54">
        <v>483369.81690103898</v>
      </c>
      <c r="Q54">
        <v>508920.49650707102</v>
      </c>
      <c r="R54">
        <v>527471.91355773795</v>
      </c>
      <c r="S54">
        <v>545345.98456895503</v>
      </c>
      <c r="T54">
        <v>519207.45230720699</v>
      </c>
      <c r="U54">
        <v>491892.55138283398</v>
      </c>
      <c r="V54">
        <v>467268.10720217798</v>
      </c>
      <c r="W54">
        <v>462591.97831498098</v>
      </c>
      <c r="X54">
        <v>460933.10478715698</v>
      </c>
      <c r="Y54">
        <v>460188.054312911</v>
      </c>
      <c r="Z54">
        <v>497871.85163022199</v>
      </c>
      <c r="AA54">
        <v>525736.03195576498</v>
      </c>
      <c r="AB54">
        <v>548837.72788430902</v>
      </c>
      <c r="AC54">
        <v>600305.54940562404</v>
      </c>
      <c r="AD54">
        <v>665346.101646967</v>
      </c>
      <c r="AE54">
        <v>701385.09454975801</v>
      </c>
      <c r="AF54">
        <v>704467.53128672903</v>
      </c>
    </row>
    <row r="55" spans="1:32" x14ac:dyDescent="0.3">
      <c r="A55" t="s">
        <v>122</v>
      </c>
      <c r="B55" t="s">
        <v>306</v>
      </c>
      <c r="C55" t="s">
        <v>200</v>
      </c>
      <c r="D55" t="s">
        <v>307</v>
      </c>
      <c r="E55" t="s">
        <v>201</v>
      </c>
      <c r="G55">
        <v>98961.739445884305</v>
      </c>
      <c r="H55">
        <v>101079.743245901</v>
      </c>
      <c r="I55">
        <v>114363.735337251</v>
      </c>
      <c r="J55">
        <v>130447.230800476</v>
      </c>
      <c r="K55">
        <v>142021.80534488201</v>
      </c>
      <c r="L55">
        <v>145296.608096132</v>
      </c>
      <c r="M55">
        <v>155189.67409312801</v>
      </c>
      <c r="N55">
        <v>158020.92890585499</v>
      </c>
      <c r="O55">
        <v>167555.12135846901</v>
      </c>
      <c r="P55">
        <v>182878.153223242</v>
      </c>
      <c r="Q55">
        <v>201171.5430451</v>
      </c>
      <c r="R55">
        <v>225276.491225846</v>
      </c>
      <c r="S55">
        <v>250386.658423655</v>
      </c>
      <c r="T55">
        <v>249086.205718977</v>
      </c>
      <c r="U55">
        <v>246358.20719367501</v>
      </c>
      <c r="V55">
        <v>248056.46959969599</v>
      </c>
      <c r="W55">
        <v>252585.74379221801</v>
      </c>
      <c r="X55">
        <v>255762.01423526401</v>
      </c>
      <c r="Y55">
        <v>255618.343339657</v>
      </c>
      <c r="Z55">
        <v>272133.02672560699</v>
      </c>
      <c r="AA55">
        <v>284129.84891946998</v>
      </c>
      <c r="AB55">
        <v>298257.40336784499</v>
      </c>
      <c r="AC55">
        <v>333859.10343759798</v>
      </c>
      <c r="AD55">
        <v>379397.00516192499</v>
      </c>
      <c r="AE55">
        <v>415060.62880007998</v>
      </c>
      <c r="AF55">
        <v>424769.59908337699</v>
      </c>
    </row>
    <row r="56" spans="1:32" x14ac:dyDescent="0.3">
      <c r="A56" t="s">
        <v>122</v>
      </c>
      <c r="B56" t="s">
        <v>308</v>
      </c>
      <c r="C56" t="s">
        <v>200</v>
      </c>
      <c r="D56" t="s">
        <v>309</v>
      </c>
      <c r="E56" t="s">
        <v>201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e">
        <v>#NUM!</v>
      </c>
      <c r="AF56" t="e">
        <v>#NUM!</v>
      </c>
    </row>
    <row r="57" spans="1:32" x14ac:dyDescent="0.3">
      <c r="A57" t="s">
        <v>122</v>
      </c>
      <c r="B57" t="s">
        <v>310</v>
      </c>
      <c r="C57" t="s">
        <v>200</v>
      </c>
      <c r="D57" t="s">
        <v>311</v>
      </c>
      <c r="E57" t="s">
        <v>201</v>
      </c>
      <c r="G57">
        <v>16115663.821760399</v>
      </c>
      <c r="H57">
        <v>17396824.299139898</v>
      </c>
      <c r="I57">
        <v>19191392.5513363</v>
      </c>
      <c r="J57">
        <v>20797047.687228899</v>
      </c>
      <c r="K57">
        <v>22403380.561453</v>
      </c>
      <c r="L57">
        <v>24227552.186130501</v>
      </c>
      <c r="M57">
        <v>25911463.5965381</v>
      </c>
      <c r="N57">
        <v>26657594.271767601</v>
      </c>
      <c r="O57">
        <v>27941990.202958401</v>
      </c>
      <c r="P57">
        <v>29073297.305209599</v>
      </c>
      <c r="Q57">
        <v>30275760.447133102</v>
      </c>
      <c r="R57">
        <v>31046584.5352633</v>
      </c>
      <c r="S57">
        <v>31908402.398301002</v>
      </c>
      <c r="T57">
        <v>30954033.6013017</v>
      </c>
      <c r="U57">
        <v>30511747.525977001</v>
      </c>
      <c r="V57">
        <v>29851929.3944613</v>
      </c>
      <c r="W57">
        <v>29950440.872859798</v>
      </c>
      <c r="X57">
        <v>30292774.794214498</v>
      </c>
      <c r="Y57">
        <v>31177760.183061901</v>
      </c>
      <c r="Z57">
        <v>32038127.7473212</v>
      </c>
      <c r="AA57">
        <v>32860661.720812801</v>
      </c>
      <c r="AB57">
        <v>33170764.924419999</v>
      </c>
      <c r="AC57">
        <v>33373611.328108199</v>
      </c>
      <c r="AD57">
        <v>33882936.749785997</v>
      </c>
      <c r="AE57">
        <v>33895676.3750581</v>
      </c>
      <c r="AF57">
        <v>33944816.968012199</v>
      </c>
    </row>
    <row r="58" spans="1:32" x14ac:dyDescent="0.3">
      <c r="A58" t="s">
        <v>122</v>
      </c>
      <c r="B58" t="s">
        <v>312</v>
      </c>
      <c r="C58" t="s">
        <v>200</v>
      </c>
      <c r="D58" t="s">
        <v>313</v>
      </c>
      <c r="E58" t="s">
        <v>201</v>
      </c>
      <c r="G58">
        <v>16115008.019208999</v>
      </c>
      <c r="H58">
        <v>17394237.8041014</v>
      </c>
      <c r="I58">
        <v>19186094.912614599</v>
      </c>
      <c r="J58">
        <v>20788438.880915001</v>
      </c>
      <c r="K58">
        <v>22392879.808424801</v>
      </c>
      <c r="L58">
        <v>24214148.0830421</v>
      </c>
      <c r="M58">
        <v>25892389.4655989</v>
      </c>
      <c r="N58">
        <v>26635548.4724086</v>
      </c>
      <c r="O58">
        <v>27914573.421647999</v>
      </c>
      <c r="P58">
        <v>29039459.3015882</v>
      </c>
      <c r="Q58">
        <v>30228405.4136131</v>
      </c>
      <c r="R58">
        <v>30981669.328574002</v>
      </c>
      <c r="S58">
        <v>31825252.2138738</v>
      </c>
      <c r="T58">
        <v>30865075.6559694</v>
      </c>
      <c r="U58">
        <v>30417608.483469199</v>
      </c>
      <c r="V58">
        <v>29750226.411465101</v>
      </c>
      <c r="W58">
        <v>29848788.3980284</v>
      </c>
      <c r="X58">
        <v>30196104.900310699</v>
      </c>
      <c r="Y58">
        <v>31087030.779808901</v>
      </c>
      <c r="Z58">
        <v>31950308.319088198</v>
      </c>
      <c r="AA58">
        <v>32774645.462427299</v>
      </c>
      <c r="AB58">
        <v>33083700.596319702</v>
      </c>
      <c r="AC58">
        <v>33279543.7181569</v>
      </c>
      <c r="AD58">
        <v>33780897.507825598</v>
      </c>
      <c r="AE58">
        <v>33788656.802977301</v>
      </c>
      <c r="AF58">
        <v>33836990.529649802</v>
      </c>
    </row>
    <row r="59" spans="1:32" x14ac:dyDescent="0.3">
      <c r="A59" t="s">
        <v>122</v>
      </c>
      <c r="B59" t="s">
        <v>314</v>
      </c>
      <c r="C59" t="s">
        <v>200</v>
      </c>
      <c r="D59" t="s">
        <v>315</v>
      </c>
      <c r="E59" t="s">
        <v>201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e">
        <v>#NUM!</v>
      </c>
      <c r="AF59" t="e">
        <v>#NUM!</v>
      </c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124</v>
      </c>
      <c r="B2" t="s">
        <v>197</v>
      </c>
      <c r="C2" t="s">
        <v>200</v>
      </c>
      <c r="D2" t="s">
        <v>198</v>
      </c>
      <c r="E2" t="s">
        <v>201</v>
      </c>
      <c r="F2">
        <v>1167349.2176270599</v>
      </c>
      <c r="G2">
        <v>1100914.8696621801</v>
      </c>
      <c r="H2">
        <v>1058971.09905156</v>
      </c>
      <c r="I2">
        <v>1037581.55249556</v>
      </c>
      <c r="J2">
        <v>1001777.45808522</v>
      </c>
      <c r="K2">
        <v>919762.714760356</v>
      </c>
      <c r="L2">
        <v>876387.26680573495</v>
      </c>
      <c r="M2">
        <v>858611.04255889601</v>
      </c>
      <c r="N2">
        <v>869520.05056852195</v>
      </c>
      <c r="O2">
        <v>899379.91577968898</v>
      </c>
      <c r="P2">
        <v>925462.13877126004</v>
      </c>
      <c r="Q2">
        <v>889212.88457777095</v>
      </c>
      <c r="R2">
        <v>856934.59595163597</v>
      </c>
      <c r="S2">
        <v>837380.00463024096</v>
      </c>
      <c r="T2">
        <v>795769.398023783</v>
      </c>
      <c r="U2">
        <v>801978.983051577</v>
      </c>
      <c r="V2">
        <v>809667.04779298697</v>
      </c>
      <c r="W2">
        <v>787784.88510046096</v>
      </c>
      <c r="X2">
        <v>796008.62536020996</v>
      </c>
      <c r="Y2">
        <v>767924.82097899599</v>
      </c>
      <c r="Z2">
        <v>800913.97639945801</v>
      </c>
      <c r="AA2">
        <v>752693.20258495002</v>
      </c>
      <c r="AB2">
        <v>790369.54068935802</v>
      </c>
      <c r="AC2">
        <v>739370.83926330204</v>
      </c>
      <c r="AD2">
        <v>664933.19234836998</v>
      </c>
      <c r="AE2">
        <v>601339.18884686998</v>
      </c>
    </row>
    <row r="3" spans="1:32" x14ac:dyDescent="0.3">
      <c r="A3" t="s">
        <v>124</v>
      </c>
      <c r="B3" t="s">
        <v>202</v>
      </c>
      <c r="C3" t="s">
        <v>200</v>
      </c>
      <c r="D3" t="s">
        <v>203</v>
      </c>
      <c r="E3" t="s">
        <v>201</v>
      </c>
      <c r="F3">
        <v>100051.2772482</v>
      </c>
      <c r="G3">
        <v>87966.411012618395</v>
      </c>
      <c r="H3">
        <v>79885.364127152498</v>
      </c>
      <c r="I3">
        <v>74603.430795066102</v>
      </c>
      <c r="J3">
        <v>67165.794083057204</v>
      </c>
      <c r="K3">
        <v>63890.079486737101</v>
      </c>
      <c r="L3">
        <v>60979.270380179303</v>
      </c>
      <c r="M3">
        <v>70472.449951820803</v>
      </c>
      <c r="N3">
        <v>72071.803747955099</v>
      </c>
      <c r="O3">
        <v>71376.550801411693</v>
      </c>
      <c r="P3">
        <v>72860.288179074603</v>
      </c>
      <c r="Q3">
        <v>78624.608223878604</v>
      </c>
      <c r="R3">
        <v>87283.891809952402</v>
      </c>
      <c r="S3">
        <v>91068.548717242593</v>
      </c>
      <c r="T3">
        <v>86169.742471523699</v>
      </c>
      <c r="U3">
        <v>79843.592169752796</v>
      </c>
      <c r="V3">
        <v>71128.782912996699</v>
      </c>
      <c r="W3">
        <v>64722.160815642099</v>
      </c>
      <c r="X3">
        <v>62539.168157719701</v>
      </c>
      <c r="Y3">
        <v>63244.181515892298</v>
      </c>
      <c r="Z3">
        <v>60848.298598916001</v>
      </c>
      <c r="AA3">
        <v>58143.460941185498</v>
      </c>
      <c r="AB3">
        <v>57798.193037406898</v>
      </c>
      <c r="AC3">
        <v>52646.389871501699</v>
      </c>
      <c r="AD3">
        <v>47211.895547498199</v>
      </c>
      <c r="AE3">
        <v>41380.601071714802</v>
      </c>
    </row>
    <row r="4" spans="1:32" x14ac:dyDescent="0.3">
      <c r="A4" t="s">
        <v>124</v>
      </c>
      <c r="B4" t="s">
        <v>204</v>
      </c>
      <c r="C4" t="s">
        <v>200</v>
      </c>
      <c r="D4" t="s">
        <v>205</v>
      </c>
      <c r="E4" t="s">
        <v>201</v>
      </c>
      <c r="F4">
        <v>2484128.9952344699</v>
      </c>
      <c r="G4">
        <v>2581419.1796730701</v>
      </c>
      <c r="H4">
        <v>2643162.89697264</v>
      </c>
      <c r="I4">
        <v>2689121.0100090802</v>
      </c>
      <c r="J4">
        <v>2653877.8452790901</v>
      </c>
      <c r="K4">
        <v>2684722.4285091502</v>
      </c>
      <c r="L4">
        <v>2815899.8000184898</v>
      </c>
      <c r="M4">
        <v>2885138.2584657301</v>
      </c>
      <c r="N4">
        <v>3034739.3275802401</v>
      </c>
      <c r="O4">
        <v>3094357.6943718102</v>
      </c>
      <c r="P4">
        <v>3313552.7499406198</v>
      </c>
      <c r="Q4">
        <v>3430503.5936094401</v>
      </c>
      <c r="R4">
        <v>3607566.1796196299</v>
      </c>
      <c r="S4">
        <v>3726403.5809881901</v>
      </c>
      <c r="T4">
        <v>3513406.46119502</v>
      </c>
      <c r="U4">
        <v>3398461.9851048598</v>
      </c>
      <c r="V4">
        <v>3361912.9501493098</v>
      </c>
      <c r="W4">
        <v>3465913.2278927099</v>
      </c>
      <c r="X4">
        <v>3422147.3991450798</v>
      </c>
      <c r="Y4">
        <v>3482546.9535111701</v>
      </c>
      <c r="Z4">
        <v>3573571.8134868499</v>
      </c>
      <c r="AA4">
        <v>3748961.5672698002</v>
      </c>
      <c r="AB4">
        <v>3715907.7047342099</v>
      </c>
      <c r="AC4">
        <v>3847888.22608598</v>
      </c>
      <c r="AD4">
        <v>3889483.8200976402</v>
      </c>
      <c r="AE4">
        <v>3789857.8191208998</v>
      </c>
    </row>
    <row r="5" spans="1:32" x14ac:dyDescent="0.3">
      <c r="A5" t="s">
        <v>124</v>
      </c>
      <c r="B5" t="s">
        <v>206</v>
      </c>
      <c r="C5" t="s">
        <v>200</v>
      </c>
      <c r="D5" t="s">
        <v>207</v>
      </c>
      <c r="E5" t="s">
        <v>201</v>
      </c>
      <c r="F5">
        <v>299941.85078235401</v>
      </c>
      <c r="G5">
        <v>305140.92849016102</v>
      </c>
      <c r="H5">
        <v>306842.62243589101</v>
      </c>
      <c r="I5">
        <v>304105.86743086798</v>
      </c>
      <c r="J5">
        <v>298579.57765961502</v>
      </c>
      <c r="K5">
        <v>296113.348105048</v>
      </c>
      <c r="L5">
        <v>306064.276431587</v>
      </c>
      <c r="M5">
        <v>326907.517277851</v>
      </c>
      <c r="N5">
        <v>341587.84170458198</v>
      </c>
      <c r="O5">
        <v>356066.81894942099</v>
      </c>
      <c r="P5">
        <v>390647.865921419</v>
      </c>
      <c r="Q5">
        <v>414474.972560158</v>
      </c>
      <c r="R5">
        <v>428672.00127557298</v>
      </c>
      <c r="S5">
        <v>425618.924050131</v>
      </c>
      <c r="T5">
        <v>413600.832477741</v>
      </c>
      <c r="U5">
        <v>419079.83894340199</v>
      </c>
      <c r="V5">
        <v>449230.96956260502</v>
      </c>
      <c r="W5">
        <v>476035.72941192001</v>
      </c>
      <c r="X5">
        <v>474924.89920401998</v>
      </c>
      <c r="Y5">
        <v>498306.08812996402</v>
      </c>
      <c r="Z5">
        <v>510127.91275604197</v>
      </c>
      <c r="AA5">
        <v>551725.81307295803</v>
      </c>
      <c r="AB5">
        <v>575858.93818637496</v>
      </c>
      <c r="AC5">
        <v>611868.20718286303</v>
      </c>
      <c r="AD5">
        <v>620937.86726218602</v>
      </c>
      <c r="AE5">
        <v>603898.23050599301</v>
      </c>
    </row>
    <row r="6" spans="1:32" x14ac:dyDescent="0.3">
      <c r="A6" t="s">
        <v>124</v>
      </c>
      <c r="B6" t="s">
        <v>208</v>
      </c>
      <c r="C6" t="s">
        <v>200</v>
      </c>
      <c r="D6" t="s">
        <v>209</v>
      </c>
      <c r="E6" t="s">
        <v>201</v>
      </c>
      <c r="F6">
        <v>100824.57136329899</v>
      </c>
      <c r="G6">
        <v>94036.914855010298</v>
      </c>
      <c r="H6">
        <v>88151.330099019295</v>
      </c>
      <c r="I6">
        <v>82740.495785648396</v>
      </c>
      <c r="J6">
        <v>75046.094108889098</v>
      </c>
      <c r="K6">
        <v>69059.010176238895</v>
      </c>
      <c r="L6">
        <v>64954.404314808002</v>
      </c>
      <c r="M6">
        <v>59954.470305634401</v>
      </c>
      <c r="N6">
        <v>52912.698509892798</v>
      </c>
      <c r="O6">
        <v>46556.435055397698</v>
      </c>
      <c r="P6">
        <v>43177.144570747398</v>
      </c>
      <c r="Q6">
        <v>40649.913828847501</v>
      </c>
      <c r="R6">
        <v>42908.749317476897</v>
      </c>
      <c r="S6">
        <v>47365.870093041398</v>
      </c>
      <c r="T6">
        <v>45041.994196989501</v>
      </c>
      <c r="U6">
        <v>47889.010859319598</v>
      </c>
      <c r="V6">
        <v>54472.122684788199</v>
      </c>
      <c r="W6">
        <v>58513.100690944397</v>
      </c>
      <c r="X6">
        <v>61660.906493749899</v>
      </c>
      <c r="Y6">
        <v>61350.302359151603</v>
      </c>
      <c r="Z6">
        <v>59981.233481401403</v>
      </c>
      <c r="AA6">
        <v>58978.8514031253</v>
      </c>
      <c r="AB6">
        <v>55312.347129239497</v>
      </c>
      <c r="AC6">
        <v>53037.193893584903</v>
      </c>
      <c r="AD6">
        <v>56474.010216031398</v>
      </c>
      <c r="AE6">
        <v>53636.678626581001</v>
      </c>
    </row>
    <row r="7" spans="1:32" x14ac:dyDescent="0.3">
      <c r="A7" t="s">
        <v>124</v>
      </c>
      <c r="B7" t="s">
        <v>210</v>
      </c>
      <c r="C7" t="s">
        <v>200</v>
      </c>
      <c r="D7" t="s">
        <v>211</v>
      </c>
      <c r="E7" t="s">
        <v>201</v>
      </c>
      <c r="F7">
        <v>248146.51536378299</v>
      </c>
      <c r="G7">
        <v>259684.37957695901</v>
      </c>
      <c r="H7">
        <v>264858.907353947</v>
      </c>
      <c r="I7">
        <v>264481.47403876699</v>
      </c>
      <c r="J7">
        <v>254394.624033164</v>
      </c>
      <c r="K7">
        <v>250411.40784142999</v>
      </c>
      <c r="L7">
        <v>250608.28940142799</v>
      </c>
      <c r="M7">
        <v>248684.60196182001</v>
      </c>
      <c r="N7">
        <v>250545.17481473499</v>
      </c>
      <c r="O7">
        <v>241259.697344863</v>
      </c>
      <c r="P7">
        <v>253099.687186995</v>
      </c>
      <c r="Q7">
        <v>261849.18756197501</v>
      </c>
      <c r="R7">
        <v>280051.57136875199</v>
      </c>
      <c r="S7">
        <v>282459.67321927502</v>
      </c>
      <c r="T7">
        <v>267101.38633265003</v>
      </c>
      <c r="U7">
        <v>268728.84639871202</v>
      </c>
      <c r="V7">
        <v>266196.58129923302</v>
      </c>
      <c r="W7">
        <v>273224.87633699598</v>
      </c>
      <c r="X7">
        <v>280999.367797499</v>
      </c>
      <c r="Y7">
        <v>290300.56668245402</v>
      </c>
      <c r="Z7">
        <v>300133.98922129202</v>
      </c>
      <c r="AA7">
        <v>315113.25278903398</v>
      </c>
      <c r="AB7">
        <v>302686.297646238</v>
      </c>
      <c r="AC7">
        <v>303609.96212390601</v>
      </c>
      <c r="AD7">
        <v>300713.43135669897</v>
      </c>
      <c r="AE7">
        <v>299326.62737122999</v>
      </c>
    </row>
    <row r="8" spans="1:32" x14ac:dyDescent="0.3">
      <c r="A8" t="s">
        <v>124</v>
      </c>
      <c r="B8" t="s">
        <v>212</v>
      </c>
      <c r="C8" t="s">
        <v>200</v>
      </c>
      <c r="D8" t="s">
        <v>213</v>
      </c>
      <c r="E8" t="s">
        <v>201</v>
      </c>
      <c r="F8">
        <v>34942.717586222403</v>
      </c>
      <c r="G8">
        <v>36635.789019517302</v>
      </c>
      <c r="H8">
        <v>33811.677177140402</v>
      </c>
      <c r="I8">
        <v>31431.256458655302</v>
      </c>
      <c r="J8">
        <v>29680.3285625836</v>
      </c>
      <c r="K8">
        <v>26632.894930106799</v>
      </c>
      <c r="L8">
        <v>23980.927975573799</v>
      </c>
      <c r="M8">
        <v>24339.395128501299</v>
      </c>
      <c r="N8">
        <v>24087.224488931901</v>
      </c>
      <c r="O8">
        <v>23572.651059054198</v>
      </c>
      <c r="P8">
        <v>22646.866147916098</v>
      </c>
      <c r="Q8">
        <v>23497.424612346698</v>
      </c>
      <c r="R8">
        <v>23563.529645995</v>
      </c>
      <c r="S8">
        <v>24807.4002416357</v>
      </c>
      <c r="T8">
        <v>23648.945046949699</v>
      </c>
      <c r="U8">
        <v>22103.7461472465</v>
      </c>
      <c r="V8">
        <v>19467.559075313398</v>
      </c>
      <c r="W8">
        <v>18658.681462956101</v>
      </c>
      <c r="X8">
        <v>18448.383963585798</v>
      </c>
      <c r="Y8">
        <v>18628.3997816269</v>
      </c>
      <c r="Z8">
        <v>20237.412091722501</v>
      </c>
      <c r="AA8">
        <v>19920.560269589099</v>
      </c>
      <c r="AB8">
        <v>18955.8528960369</v>
      </c>
      <c r="AC8">
        <v>18037.097283446699</v>
      </c>
      <c r="AD8">
        <v>16659.559233027299</v>
      </c>
      <c r="AE8">
        <v>16288.2820650212</v>
      </c>
    </row>
    <row r="9" spans="1:32" x14ac:dyDescent="0.3">
      <c r="A9" t="s">
        <v>124</v>
      </c>
      <c r="B9" t="s">
        <v>214</v>
      </c>
      <c r="C9" t="s">
        <v>200</v>
      </c>
      <c r="D9" t="s">
        <v>215</v>
      </c>
      <c r="E9" t="s">
        <v>201</v>
      </c>
      <c r="F9">
        <v>147187.36738482001</v>
      </c>
      <c r="G9">
        <v>161343.649810887</v>
      </c>
      <c r="H9">
        <v>173245.58917121199</v>
      </c>
      <c r="I9">
        <v>186383.54276930599</v>
      </c>
      <c r="J9">
        <v>189517.744171169</v>
      </c>
      <c r="K9">
        <v>188530.56347988799</v>
      </c>
      <c r="L9">
        <v>202242.365679899</v>
      </c>
      <c r="M9">
        <v>217670.973255013</v>
      </c>
      <c r="N9">
        <v>237317.584125564</v>
      </c>
      <c r="O9">
        <v>240120.50057711999</v>
      </c>
      <c r="P9">
        <v>263299.96668457001</v>
      </c>
      <c r="Q9">
        <v>267004.12823726598</v>
      </c>
      <c r="R9">
        <v>278267.41590884398</v>
      </c>
      <c r="S9">
        <v>302076.64696633897</v>
      </c>
      <c r="T9">
        <v>285326.20133736997</v>
      </c>
      <c r="U9">
        <v>279180.843840071</v>
      </c>
      <c r="V9">
        <v>271405.24705221597</v>
      </c>
      <c r="W9">
        <v>262931.90638076299</v>
      </c>
      <c r="X9">
        <v>244885.65134939001</v>
      </c>
      <c r="Y9">
        <v>233499.40605742999</v>
      </c>
      <c r="Z9">
        <v>223102.856350427</v>
      </c>
      <c r="AA9">
        <v>215111.83478541</v>
      </c>
      <c r="AB9">
        <v>199173.944334086</v>
      </c>
      <c r="AC9">
        <v>202741.915068795</v>
      </c>
      <c r="AD9">
        <v>211940.952270051</v>
      </c>
      <c r="AE9">
        <v>209048.681597941</v>
      </c>
    </row>
    <row r="10" spans="1:32" x14ac:dyDescent="0.3">
      <c r="A10" t="s">
        <v>124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124</v>
      </c>
      <c r="B11" t="s">
        <v>218</v>
      </c>
      <c r="C11" t="s">
        <v>200</v>
      </c>
      <c r="D11" t="s">
        <v>219</v>
      </c>
      <c r="E11" t="s">
        <v>201</v>
      </c>
      <c r="F11">
        <v>68106.072378394703</v>
      </c>
      <c r="G11">
        <v>81159.926598291306</v>
      </c>
      <c r="H11">
        <v>94029.671270171602</v>
      </c>
      <c r="I11">
        <v>103325.7900622</v>
      </c>
      <c r="J11">
        <v>109099.756785014</v>
      </c>
      <c r="K11">
        <v>117887.034058462</v>
      </c>
      <c r="L11">
        <v>131918.01195283499</v>
      </c>
      <c r="M11">
        <v>148459.37528152901</v>
      </c>
      <c r="N11">
        <v>163155.00808191599</v>
      </c>
      <c r="O11">
        <v>166937.47327643199</v>
      </c>
      <c r="P11">
        <v>171171.835627911</v>
      </c>
      <c r="Q11">
        <v>171308.05143697301</v>
      </c>
      <c r="R11">
        <v>169428.54711721899</v>
      </c>
      <c r="S11">
        <v>164829.85788753699</v>
      </c>
      <c r="T11">
        <v>155493.75125505801</v>
      </c>
      <c r="U11">
        <v>145913.57672192401</v>
      </c>
      <c r="V11">
        <v>140738.32239235201</v>
      </c>
      <c r="W11">
        <v>160067.23865717201</v>
      </c>
      <c r="X11">
        <v>168904.24521844299</v>
      </c>
      <c r="Y11">
        <v>174493.988951846</v>
      </c>
      <c r="Z11">
        <v>173562.47867806701</v>
      </c>
      <c r="AA11">
        <v>188671.31427031901</v>
      </c>
      <c r="AB11">
        <v>185549.33423730999</v>
      </c>
      <c r="AC11">
        <v>186821.99542197099</v>
      </c>
      <c r="AD11">
        <v>183970.98523074901</v>
      </c>
      <c r="AE11">
        <v>180712.782961939</v>
      </c>
    </row>
    <row r="12" spans="1:32" x14ac:dyDescent="0.3">
      <c r="A12" t="s">
        <v>124</v>
      </c>
      <c r="B12" t="s">
        <v>220</v>
      </c>
      <c r="C12" t="s">
        <v>200</v>
      </c>
      <c r="D12" t="s">
        <v>221</v>
      </c>
      <c r="E12" t="s">
        <v>201</v>
      </c>
      <c r="F12">
        <v>471789.52517743001</v>
      </c>
      <c r="G12">
        <v>481448.23792538</v>
      </c>
      <c r="H12">
        <v>491472.71463994402</v>
      </c>
      <c r="I12">
        <v>498578.21288231103</v>
      </c>
      <c r="J12">
        <v>483162.85359611199</v>
      </c>
      <c r="K12">
        <v>486627.68529252801</v>
      </c>
      <c r="L12">
        <v>503877.59537716699</v>
      </c>
      <c r="M12">
        <v>499136.849582934</v>
      </c>
      <c r="N12">
        <v>530829.21354251902</v>
      </c>
      <c r="O12">
        <v>543460.74032418302</v>
      </c>
      <c r="P12">
        <v>569627.07465295598</v>
      </c>
      <c r="Q12">
        <v>603683.60483302805</v>
      </c>
      <c r="R12">
        <v>626486.74325048295</v>
      </c>
      <c r="S12">
        <v>631409.37096330302</v>
      </c>
      <c r="T12">
        <v>587951.12935569102</v>
      </c>
      <c r="U12">
        <v>552786.63055847399</v>
      </c>
      <c r="V12">
        <v>536695.21588752198</v>
      </c>
      <c r="W12">
        <v>530904.72237714694</v>
      </c>
      <c r="X12">
        <v>515141.170460689</v>
      </c>
      <c r="Y12">
        <v>522654.42350742198</v>
      </c>
      <c r="Z12">
        <v>531451.90591664298</v>
      </c>
      <c r="AA12">
        <v>538010.12693689496</v>
      </c>
      <c r="AB12">
        <v>531560.75368185504</v>
      </c>
      <c r="AC12">
        <v>558842.40217522695</v>
      </c>
      <c r="AD12">
        <v>557828.42259312503</v>
      </c>
      <c r="AE12">
        <v>552175.22468108905</v>
      </c>
    </row>
    <row r="13" spans="1:32" x14ac:dyDescent="0.3">
      <c r="A13" t="s">
        <v>124</v>
      </c>
      <c r="B13" t="s">
        <v>222</v>
      </c>
      <c r="C13" t="s">
        <v>200</v>
      </c>
      <c r="D13" t="s">
        <v>223</v>
      </c>
      <c r="E13" t="s">
        <v>201</v>
      </c>
      <c r="F13">
        <v>409087.46252340602</v>
      </c>
      <c r="G13">
        <v>427424.40097257798</v>
      </c>
      <c r="H13">
        <v>433796.15547529602</v>
      </c>
      <c r="I13">
        <v>420826.35749428603</v>
      </c>
      <c r="J13">
        <v>409747.46081251802</v>
      </c>
      <c r="K13">
        <v>418946.490915726</v>
      </c>
      <c r="L13">
        <v>445649.30393456703</v>
      </c>
      <c r="M13">
        <v>454200.671462534</v>
      </c>
      <c r="N13">
        <v>458197.931582839</v>
      </c>
      <c r="O13">
        <v>467537.51262954698</v>
      </c>
      <c r="P13">
        <v>504904.587272287</v>
      </c>
      <c r="Q13">
        <v>536533.06326970295</v>
      </c>
      <c r="R13">
        <v>592624.34934256005</v>
      </c>
      <c r="S13">
        <v>627062.51901875099</v>
      </c>
      <c r="T13">
        <v>590411.465116848</v>
      </c>
      <c r="U13">
        <v>568901.45250341005</v>
      </c>
      <c r="V13">
        <v>560509.94211856695</v>
      </c>
      <c r="W13">
        <v>583454.61443630699</v>
      </c>
      <c r="X13">
        <v>563994.44650697603</v>
      </c>
      <c r="Y13">
        <v>578004.67381796695</v>
      </c>
      <c r="Z13">
        <v>590979.33241125999</v>
      </c>
      <c r="AA13">
        <v>611602.62517807505</v>
      </c>
      <c r="AB13">
        <v>631610.59371280298</v>
      </c>
      <c r="AC13">
        <v>653265.25069810206</v>
      </c>
      <c r="AD13">
        <v>667539.530444765</v>
      </c>
      <c r="AE13">
        <v>642271.85473341704</v>
      </c>
    </row>
    <row r="14" spans="1:32" x14ac:dyDescent="0.3">
      <c r="A14" t="s">
        <v>124</v>
      </c>
      <c r="B14" t="s">
        <v>224</v>
      </c>
      <c r="C14" t="s">
        <v>200</v>
      </c>
      <c r="D14" t="s">
        <v>225</v>
      </c>
      <c r="E14" t="s">
        <v>201</v>
      </c>
      <c r="F14">
        <v>187318.81768421899</v>
      </c>
      <c r="G14">
        <v>190676.880042009</v>
      </c>
      <c r="H14">
        <v>192123.40217259299</v>
      </c>
      <c r="I14">
        <v>205659.193949979</v>
      </c>
      <c r="J14">
        <v>205732.00087100401</v>
      </c>
      <c r="K14">
        <v>217256.02671326199</v>
      </c>
      <c r="L14">
        <v>233851.819462543</v>
      </c>
      <c r="M14">
        <v>231355.42587342201</v>
      </c>
      <c r="N14">
        <v>241365.85295989201</v>
      </c>
      <c r="O14">
        <v>255238.35240601801</v>
      </c>
      <c r="P14">
        <v>272338.04478678101</v>
      </c>
      <c r="Q14">
        <v>271020.31403509498</v>
      </c>
      <c r="R14">
        <v>268483.19905392599</v>
      </c>
      <c r="S14">
        <v>276149.86894358997</v>
      </c>
      <c r="T14">
        <v>253874.206794753</v>
      </c>
      <c r="U14">
        <v>240910.49397364899</v>
      </c>
      <c r="V14">
        <v>227046.064445311</v>
      </c>
      <c r="W14">
        <v>228904.78899206399</v>
      </c>
      <c r="X14">
        <v>217135.797828357</v>
      </c>
      <c r="Y14">
        <v>217199.436759295</v>
      </c>
      <c r="Z14">
        <v>219898.04698211001</v>
      </c>
      <c r="AA14">
        <v>229418.617016754</v>
      </c>
      <c r="AB14">
        <v>221175.54286907701</v>
      </c>
      <c r="AC14">
        <v>233436.320349549</v>
      </c>
      <c r="AD14">
        <v>240003.19798309499</v>
      </c>
      <c r="AE14">
        <v>237844.422913221</v>
      </c>
    </row>
    <row r="15" spans="1:32" x14ac:dyDescent="0.3">
      <c r="A15" t="s">
        <v>124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124</v>
      </c>
      <c r="B16" t="s">
        <v>228</v>
      </c>
      <c r="C16" t="s">
        <v>200</v>
      </c>
      <c r="D16" t="s">
        <v>229</v>
      </c>
      <c r="E16" t="s">
        <v>201</v>
      </c>
      <c r="F16">
        <v>61130.410191743998</v>
      </c>
      <c r="G16">
        <v>63947.646941469102</v>
      </c>
      <c r="H16">
        <v>65737.994910937996</v>
      </c>
      <c r="I16">
        <v>66776.205566563105</v>
      </c>
      <c r="J16">
        <v>66958.998845995695</v>
      </c>
      <c r="K16">
        <v>71108.195088313907</v>
      </c>
      <c r="L16">
        <v>75172.8355176607</v>
      </c>
      <c r="M16">
        <v>75779.114790667794</v>
      </c>
      <c r="N16">
        <v>80754.583820111497</v>
      </c>
      <c r="O16">
        <v>83955.065023868301</v>
      </c>
      <c r="P16">
        <v>87709.543290102607</v>
      </c>
      <c r="Q16">
        <v>87688.8802345484</v>
      </c>
      <c r="R16">
        <v>89022.606596811005</v>
      </c>
      <c r="S16">
        <v>89366.123530833604</v>
      </c>
      <c r="T16">
        <v>82121.854195689506</v>
      </c>
      <c r="U16">
        <v>80593.558728880394</v>
      </c>
      <c r="V16">
        <v>79217.200844903302</v>
      </c>
      <c r="W16">
        <v>81587.523140262099</v>
      </c>
      <c r="X16">
        <v>78966.244370710498</v>
      </c>
      <c r="Y16">
        <v>77756.605839817799</v>
      </c>
      <c r="Z16">
        <v>75180.622061739996</v>
      </c>
      <c r="AA16">
        <v>79185.925884775395</v>
      </c>
      <c r="AB16">
        <v>79036.955602230606</v>
      </c>
      <c r="AC16">
        <v>79830.395605088503</v>
      </c>
      <c r="AD16">
        <v>77255.361942210206</v>
      </c>
      <c r="AE16">
        <v>72237.358143835896</v>
      </c>
    </row>
    <row r="17" spans="1:31" x14ac:dyDescent="0.3">
      <c r="A17" t="s">
        <v>124</v>
      </c>
      <c r="B17" t="s">
        <v>230</v>
      </c>
      <c r="C17" t="s">
        <v>200</v>
      </c>
      <c r="D17" t="s">
        <v>231</v>
      </c>
      <c r="E17" t="s">
        <v>201</v>
      </c>
      <c r="F17">
        <v>148248.47293499301</v>
      </c>
      <c r="G17">
        <v>156481.66676531601</v>
      </c>
      <c r="H17">
        <v>161589.06882485299</v>
      </c>
      <c r="I17">
        <v>170234.58049746999</v>
      </c>
      <c r="J17">
        <v>173079.21509343301</v>
      </c>
      <c r="K17">
        <v>183166.85594155799</v>
      </c>
      <c r="L17">
        <v>196054.210494692</v>
      </c>
      <c r="M17">
        <v>206291.84199568999</v>
      </c>
      <c r="N17">
        <v>220755.47919675999</v>
      </c>
      <c r="O17">
        <v>238761.28054627401</v>
      </c>
      <c r="P17">
        <v>268573.60504131002</v>
      </c>
      <c r="Q17">
        <v>273715.03635172301</v>
      </c>
      <c r="R17">
        <v>303580.18221017602</v>
      </c>
      <c r="S17">
        <v>338925.96062062198</v>
      </c>
      <c r="T17">
        <v>326609.69659197098</v>
      </c>
      <c r="U17">
        <v>309626.035236525</v>
      </c>
      <c r="V17">
        <v>308623.41098733997</v>
      </c>
      <c r="W17">
        <v>336629.06418088399</v>
      </c>
      <c r="X17">
        <v>338130.81527139799</v>
      </c>
      <c r="Y17">
        <v>346242.22310397099</v>
      </c>
      <c r="Z17">
        <v>374195.784776107</v>
      </c>
      <c r="AA17">
        <v>398798.38394612202</v>
      </c>
      <c r="AB17">
        <v>380811.06987187202</v>
      </c>
      <c r="AC17">
        <v>400801.88632131799</v>
      </c>
      <c r="AD17">
        <v>411243.94632827502</v>
      </c>
      <c r="AE17">
        <v>393973.37194766698</v>
      </c>
    </row>
    <row r="18" spans="1:31" x14ac:dyDescent="0.3">
      <c r="A18" t="s">
        <v>124</v>
      </c>
      <c r="B18" t="s">
        <v>232</v>
      </c>
      <c r="C18" t="s">
        <v>200</v>
      </c>
      <c r="D18" t="s">
        <v>233</v>
      </c>
      <c r="E18" t="s">
        <v>201</v>
      </c>
      <c r="F18">
        <v>168147.36412277599</v>
      </c>
      <c r="G18">
        <v>181474.47039321699</v>
      </c>
      <c r="H18">
        <v>195787.52022534999</v>
      </c>
      <c r="I18">
        <v>211040.38874481499</v>
      </c>
      <c r="J18">
        <v>219182.70249636701</v>
      </c>
      <c r="K18">
        <v>227254.51358660401</v>
      </c>
      <c r="L18">
        <v>246253.09226064701</v>
      </c>
      <c r="M18">
        <v>261186.81930058601</v>
      </c>
      <c r="N18">
        <v>292498.40821618401</v>
      </c>
      <c r="O18">
        <v>293056.31009360403</v>
      </c>
      <c r="P18">
        <v>319207.421357924</v>
      </c>
      <c r="Q18">
        <v>323980.82941176603</v>
      </c>
      <c r="R18">
        <v>342808.82845059701</v>
      </c>
      <c r="S18">
        <v>357424.98615985003</v>
      </c>
      <c r="T18">
        <v>329748.17054294801</v>
      </c>
      <c r="U18">
        <v>306476.96622290998</v>
      </c>
      <c r="V18">
        <v>289400.79231680598</v>
      </c>
      <c r="W18">
        <v>290396.344727038</v>
      </c>
      <c r="X18">
        <v>289342.54940970102</v>
      </c>
      <c r="Y18">
        <v>293188.776082761</v>
      </c>
      <c r="Z18">
        <v>314914.71725094499</v>
      </c>
      <c r="AA18">
        <v>356480.10284678399</v>
      </c>
      <c r="AB18">
        <v>359782.92198930099</v>
      </c>
      <c r="AC18">
        <v>376620.237694774</v>
      </c>
      <c r="AD18">
        <v>379444.49961551599</v>
      </c>
      <c r="AE18">
        <v>370262.438385254</v>
      </c>
    </row>
    <row r="19" spans="1:31" x14ac:dyDescent="0.3">
      <c r="A19" t="s">
        <v>124</v>
      </c>
      <c r="B19" t="s">
        <v>234</v>
      </c>
      <c r="C19" t="s">
        <v>200</v>
      </c>
      <c r="D19" t="s">
        <v>235</v>
      </c>
      <c r="E19" t="s">
        <v>201</v>
      </c>
      <c r="F19">
        <v>139257.84774103001</v>
      </c>
      <c r="G19">
        <v>141964.28828227101</v>
      </c>
      <c r="H19">
        <v>141716.24321628499</v>
      </c>
      <c r="I19">
        <v>143537.64432821301</v>
      </c>
      <c r="J19">
        <v>139696.48824322299</v>
      </c>
      <c r="K19">
        <v>131728.40237998799</v>
      </c>
      <c r="L19">
        <v>135272.66721508201</v>
      </c>
      <c r="M19">
        <v>131171.20224954799</v>
      </c>
      <c r="N19">
        <v>140732.32653631701</v>
      </c>
      <c r="O19">
        <v>137834.857086034</v>
      </c>
      <c r="P19">
        <v>147149.107399698</v>
      </c>
      <c r="Q19">
        <v>155098.18723601199</v>
      </c>
      <c r="R19">
        <v>161668.45608121899</v>
      </c>
      <c r="S19">
        <v>158906.37929328001</v>
      </c>
      <c r="T19">
        <v>152476.827950362</v>
      </c>
      <c r="U19">
        <v>156270.98497034001</v>
      </c>
      <c r="V19">
        <v>158909.521482354</v>
      </c>
      <c r="W19">
        <v>164604.63709825199</v>
      </c>
      <c r="X19">
        <v>169612.92127055899</v>
      </c>
      <c r="Y19">
        <v>170922.06243746699</v>
      </c>
      <c r="Z19">
        <v>179805.521509093</v>
      </c>
      <c r="AA19">
        <v>185944.15886996299</v>
      </c>
      <c r="AB19">
        <v>174393.15257778301</v>
      </c>
      <c r="AC19">
        <v>168975.36226735401</v>
      </c>
      <c r="AD19">
        <v>165472.05562190901</v>
      </c>
      <c r="AE19">
        <v>158181.86518770701</v>
      </c>
    </row>
    <row r="20" spans="1:31" x14ac:dyDescent="0.3">
      <c r="A20" t="s">
        <v>124</v>
      </c>
      <c r="B20" t="s">
        <v>236</v>
      </c>
      <c r="C20" t="s">
        <v>200</v>
      </c>
      <c r="D20" t="s">
        <v>237</v>
      </c>
      <c r="E20" t="s">
        <v>201</v>
      </c>
      <c r="F20">
        <v>164305.58605451</v>
      </c>
      <c r="G20">
        <v>196081.532243425</v>
      </c>
      <c r="H20">
        <v>213884.82902858499</v>
      </c>
      <c r="I20">
        <v>235917.98652967499</v>
      </c>
      <c r="J20">
        <v>247559.69182242101</v>
      </c>
      <c r="K20">
        <v>246005.809677585</v>
      </c>
      <c r="L20">
        <v>250232.98265865099</v>
      </c>
      <c r="M20">
        <v>253327.12318727901</v>
      </c>
      <c r="N20">
        <v>265408.07959461398</v>
      </c>
      <c r="O20">
        <v>242999.453895996</v>
      </c>
      <c r="P20">
        <v>239089.64250820599</v>
      </c>
      <c r="Q20">
        <v>212971.12097101999</v>
      </c>
      <c r="R20">
        <v>195918.715357104</v>
      </c>
      <c r="S20">
        <v>194270.35054263001</v>
      </c>
      <c r="T20">
        <v>180868.73799587</v>
      </c>
      <c r="U20">
        <v>168957.13863433601</v>
      </c>
      <c r="V20">
        <v>147250.512508157</v>
      </c>
      <c r="W20">
        <v>130857.028496397</v>
      </c>
      <c r="X20">
        <v>117094.539337254</v>
      </c>
      <c r="Y20">
        <v>106907.0360432</v>
      </c>
      <c r="Z20">
        <v>99974.630590345201</v>
      </c>
      <c r="AA20">
        <v>98554.427177191596</v>
      </c>
      <c r="AB20">
        <v>92979.110478266593</v>
      </c>
      <c r="AC20">
        <v>93811.464780088296</v>
      </c>
      <c r="AD20">
        <v>86942.260677338403</v>
      </c>
      <c r="AE20">
        <v>80010.175776229502</v>
      </c>
    </row>
    <row r="21" spans="1:31" x14ac:dyDescent="0.3">
      <c r="A21" t="s">
        <v>124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124</v>
      </c>
      <c r="B22" t="s">
        <v>240</v>
      </c>
      <c r="C22" t="s">
        <v>200</v>
      </c>
      <c r="D22" t="s">
        <v>241</v>
      </c>
      <c r="E22" t="s">
        <v>201</v>
      </c>
      <c r="F22">
        <v>78396.497994678997</v>
      </c>
      <c r="G22">
        <v>68945.624879398107</v>
      </c>
      <c r="H22">
        <v>60147.4985468499</v>
      </c>
      <c r="I22">
        <v>52529.694893275802</v>
      </c>
      <c r="J22">
        <v>44790.969102675503</v>
      </c>
      <c r="K22">
        <v>37232.942504463099</v>
      </c>
      <c r="L22">
        <v>32390.949593602301</v>
      </c>
      <c r="M22">
        <v>29531.796847897</v>
      </c>
      <c r="N22">
        <v>26900.9073079232</v>
      </c>
      <c r="O22">
        <v>22846.781339967001</v>
      </c>
      <c r="P22">
        <v>20403.643695919502</v>
      </c>
      <c r="Q22">
        <v>18481.803125128299</v>
      </c>
      <c r="R22">
        <v>18306.069098760901</v>
      </c>
      <c r="S22">
        <v>22838.084833406301</v>
      </c>
      <c r="T22">
        <v>30419.092542213999</v>
      </c>
      <c r="U22">
        <v>47440.3825802539</v>
      </c>
      <c r="V22">
        <v>75400.391517108597</v>
      </c>
      <c r="W22">
        <v>102865.11280826</v>
      </c>
      <c r="X22">
        <v>128363.477423652</v>
      </c>
      <c r="Y22">
        <v>147353.12303163001</v>
      </c>
      <c r="Z22">
        <v>168071.44678687799</v>
      </c>
      <c r="AA22">
        <v>203053.92481459101</v>
      </c>
      <c r="AB22">
        <v>217081.75650620999</v>
      </c>
      <c r="AC22">
        <v>246942.712558064</v>
      </c>
      <c r="AD22">
        <v>256347.6294333</v>
      </c>
      <c r="AE22">
        <v>266956.897732421</v>
      </c>
    </row>
    <row r="23" spans="1:31" x14ac:dyDescent="0.3">
      <c r="A23" t="s">
        <v>124</v>
      </c>
      <c r="B23" t="s">
        <v>242</v>
      </c>
      <c r="C23" t="s">
        <v>200</v>
      </c>
      <c r="D23" t="s">
        <v>243</v>
      </c>
      <c r="E23" t="s">
        <v>201</v>
      </c>
      <c r="F23">
        <v>5056574.1135752499</v>
      </c>
      <c r="G23">
        <v>5040656.1152282404</v>
      </c>
      <c r="H23">
        <v>4893928.4540656796</v>
      </c>
      <c r="I23">
        <v>4646453.9525662297</v>
      </c>
      <c r="J23">
        <v>4446133.25410295</v>
      </c>
      <c r="K23">
        <v>4367403.0095040398</v>
      </c>
      <c r="L23">
        <v>4198087.9894671198</v>
      </c>
      <c r="M23">
        <v>4087441.39298916</v>
      </c>
      <c r="N23">
        <v>3867101.54890528</v>
      </c>
      <c r="O23">
        <v>3662702.8922542599</v>
      </c>
      <c r="P23">
        <v>3562324.6576049901</v>
      </c>
      <c r="Q23">
        <v>3480335.86481803</v>
      </c>
      <c r="R23">
        <v>3666958.2895734701</v>
      </c>
      <c r="S23">
        <v>3556652.60687399</v>
      </c>
      <c r="T23">
        <v>3364409.5569832399</v>
      </c>
      <c r="U23">
        <v>3393112.9268594701</v>
      </c>
      <c r="V23">
        <v>3306429.3055138802</v>
      </c>
      <c r="W23">
        <v>3334875.8888048702</v>
      </c>
      <c r="X23">
        <v>3594810.6051312801</v>
      </c>
      <c r="Y23">
        <v>3956480.68147702</v>
      </c>
      <c r="Z23">
        <v>4214214.43739531</v>
      </c>
      <c r="AA23">
        <v>4433863.3761694301</v>
      </c>
      <c r="AB23">
        <v>4713820.4292851398</v>
      </c>
      <c r="AC23">
        <v>4953902.4523930904</v>
      </c>
      <c r="AD23">
        <v>5132382.5566827003</v>
      </c>
      <c r="AE23">
        <v>5298051.7574912198</v>
      </c>
    </row>
    <row r="24" spans="1:31" x14ac:dyDescent="0.3">
      <c r="A24" t="s">
        <v>124</v>
      </c>
      <c r="B24" t="s">
        <v>244</v>
      </c>
      <c r="C24" t="s">
        <v>200</v>
      </c>
      <c r="D24" t="s">
        <v>245</v>
      </c>
      <c r="E24" t="s">
        <v>201</v>
      </c>
      <c r="F24">
        <v>5972365.0863404302</v>
      </c>
      <c r="G24">
        <v>6486610.9991996903</v>
      </c>
      <c r="H24">
        <v>6749639.2165813297</v>
      </c>
      <c r="I24">
        <v>6624663.6503127897</v>
      </c>
      <c r="J24">
        <v>6503134.8957038196</v>
      </c>
      <c r="K24">
        <v>6602079.0990870204</v>
      </c>
      <c r="L24">
        <v>6552869.02819198</v>
      </c>
      <c r="M24">
        <v>6613118.9772358797</v>
      </c>
      <c r="N24">
        <v>6748229.1376508297</v>
      </c>
      <c r="O24">
        <v>7068104.5758836996</v>
      </c>
      <c r="P24">
        <v>7461473.9648879999</v>
      </c>
      <c r="Q24">
        <v>7858294.1566471299</v>
      </c>
      <c r="R24">
        <v>7807834.4093322698</v>
      </c>
      <c r="S24">
        <v>7862814.1595224701</v>
      </c>
      <c r="T24">
        <v>7682751.2126024999</v>
      </c>
      <c r="U24">
        <v>7600232.3384955898</v>
      </c>
      <c r="V24">
        <v>7571185.7604702497</v>
      </c>
      <c r="W24">
        <v>7724308.0833479296</v>
      </c>
      <c r="X24">
        <v>7837852.7106427699</v>
      </c>
      <c r="Y24">
        <v>8247382.2033525696</v>
      </c>
      <c r="Z24">
        <v>8509932.0608615708</v>
      </c>
      <c r="AA24">
        <v>8714350.02914555</v>
      </c>
      <c r="AB24">
        <v>8557729.2567883302</v>
      </c>
      <c r="AC24">
        <v>8431622.2365821209</v>
      </c>
      <c r="AD24">
        <v>8488042.3062031902</v>
      </c>
      <c r="AE24">
        <v>8305922.6062723296</v>
      </c>
    </row>
    <row r="25" spans="1:31" x14ac:dyDescent="0.3">
      <c r="A25" t="s">
        <v>124</v>
      </c>
      <c r="B25" t="s">
        <v>246</v>
      </c>
      <c r="C25" t="s">
        <v>200</v>
      </c>
      <c r="D25" t="s">
        <v>247</v>
      </c>
      <c r="E25" t="s">
        <v>201</v>
      </c>
      <c r="F25">
        <v>103441.698140345</v>
      </c>
      <c r="G25">
        <v>158729.442269755</v>
      </c>
      <c r="H25">
        <v>203082.345553794</v>
      </c>
      <c r="I25">
        <v>194041.776114782</v>
      </c>
      <c r="J25">
        <v>217446.68586278599</v>
      </c>
      <c r="K25">
        <v>263404.231220524</v>
      </c>
      <c r="L25">
        <v>313019.74833468202</v>
      </c>
      <c r="M25">
        <v>328288.89292364498</v>
      </c>
      <c r="N25">
        <v>369137.39070666698</v>
      </c>
      <c r="O25">
        <v>435558.47748067399</v>
      </c>
      <c r="P25">
        <v>507951.44878308102</v>
      </c>
      <c r="Q25">
        <v>562412.675438095</v>
      </c>
      <c r="R25">
        <v>542909.44283458602</v>
      </c>
      <c r="S25">
        <v>617543.04921371001</v>
      </c>
      <c r="T25">
        <v>608236.318901791</v>
      </c>
      <c r="U25">
        <v>531738.16794868</v>
      </c>
      <c r="V25">
        <v>457083.61787918099</v>
      </c>
      <c r="W25">
        <v>390227.348659524</v>
      </c>
      <c r="X25">
        <v>355169.13195109501</v>
      </c>
      <c r="Y25">
        <v>358760.659789294</v>
      </c>
      <c r="Z25">
        <v>350695.856981594</v>
      </c>
      <c r="AA25">
        <v>331639.38809481502</v>
      </c>
      <c r="AB25">
        <v>317879.86991290603</v>
      </c>
      <c r="AC25">
        <v>293011.83442090597</v>
      </c>
      <c r="AD25">
        <v>337643.77022446698</v>
      </c>
      <c r="AE25">
        <v>317655.00943987397</v>
      </c>
    </row>
    <row r="26" spans="1:31" x14ac:dyDescent="0.3">
      <c r="A26" t="s">
        <v>124</v>
      </c>
      <c r="B26" t="s">
        <v>248</v>
      </c>
      <c r="C26" t="s">
        <v>200</v>
      </c>
      <c r="D26" t="s">
        <v>249</v>
      </c>
      <c r="E26" t="s">
        <v>201</v>
      </c>
      <c r="F26">
        <v>2395506.3392689298</v>
      </c>
      <c r="G26">
        <v>2525376.8065002998</v>
      </c>
      <c r="H26">
        <v>2650310.1787726302</v>
      </c>
      <c r="I26">
        <v>2553788.5625393102</v>
      </c>
      <c r="J26">
        <v>2440570.4483876498</v>
      </c>
      <c r="K26">
        <v>2340643.41249472</v>
      </c>
      <c r="L26">
        <v>2215901.29390524</v>
      </c>
      <c r="M26">
        <v>2199620.4205159699</v>
      </c>
      <c r="N26">
        <v>2179990.4785666801</v>
      </c>
      <c r="O26">
        <v>2175614.1458286699</v>
      </c>
      <c r="P26">
        <v>2232315.4644788201</v>
      </c>
      <c r="Q26">
        <v>2368710.5040799798</v>
      </c>
      <c r="R26">
        <v>2423074.36486689</v>
      </c>
      <c r="S26">
        <v>2524969.6290387302</v>
      </c>
      <c r="T26">
        <v>2546412.1518351999</v>
      </c>
      <c r="U26">
        <v>2591882.71025177</v>
      </c>
      <c r="V26">
        <v>2643019.2287037601</v>
      </c>
      <c r="W26">
        <v>2744193.4809165001</v>
      </c>
      <c r="X26">
        <v>2791161.4746941202</v>
      </c>
      <c r="Y26">
        <v>2924986.4520028601</v>
      </c>
      <c r="Z26">
        <v>3013133.89054032</v>
      </c>
      <c r="AA26">
        <v>3062188.81364612</v>
      </c>
      <c r="AB26">
        <v>3014607.6478779302</v>
      </c>
      <c r="AC26">
        <v>2930410.86822251</v>
      </c>
      <c r="AD26">
        <v>2856366.2920279098</v>
      </c>
      <c r="AE26">
        <v>2774893.08277837</v>
      </c>
    </row>
    <row r="27" spans="1:31" x14ac:dyDescent="0.3">
      <c r="A27" t="s">
        <v>124</v>
      </c>
      <c r="B27" t="s">
        <v>250</v>
      </c>
      <c r="C27" t="s">
        <v>200</v>
      </c>
      <c r="D27" t="s">
        <v>251</v>
      </c>
      <c r="E27" t="s">
        <v>201</v>
      </c>
      <c r="F27">
        <v>3473417.0489311502</v>
      </c>
      <c r="G27">
        <v>3802504.7504296401</v>
      </c>
      <c r="H27">
        <v>3896246.6922549098</v>
      </c>
      <c r="I27">
        <v>3876833.3116587</v>
      </c>
      <c r="J27">
        <v>3845117.7614533799</v>
      </c>
      <c r="K27">
        <v>3998031.4553717799</v>
      </c>
      <c r="L27">
        <v>4023947.9859520602</v>
      </c>
      <c r="M27">
        <v>4085209.66379626</v>
      </c>
      <c r="N27">
        <v>4199101.2683774801</v>
      </c>
      <c r="O27">
        <v>4456931.9525743602</v>
      </c>
      <c r="P27">
        <v>4721207.0516261002</v>
      </c>
      <c r="Q27">
        <v>4927170.9771290598</v>
      </c>
      <c r="R27">
        <v>4841850.6016308004</v>
      </c>
      <c r="S27">
        <v>4720301.4812700404</v>
      </c>
      <c r="T27">
        <v>4528102.7418655101</v>
      </c>
      <c r="U27">
        <v>4476611.4602951398</v>
      </c>
      <c r="V27">
        <v>4471082.9138873098</v>
      </c>
      <c r="W27">
        <v>4589887.2537719002</v>
      </c>
      <c r="X27">
        <v>4691522.1039975602</v>
      </c>
      <c r="Y27">
        <v>4963635.0915604103</v>
      </c>
      <c r="Z27">
        <v>5146102.3133396497</v>
      </c>
      <c r="AA27">
        <v>5320521.8274046099</v>
      </c>
      <c r="AB27">
        <v>5225241.7389975004</v>
      </c>
      <c r="AC27">
        <v>5208199.5339387096</v>
      </c>
      <c r="AD27">
        <v>5294032.2439508103</v>
      </c>
      <c r="AE27">
        <v>5213374.5140540795</v>
      </c>
    </row>
    <row r="28" spans="1:31" x14ac:dyDescent="0.3">
      <c r="A28" t="s">
        <v>124</v>
      </c>
      <c r="B28" t="s">
        <v>252</v>
      </c>
      <c r="C28" t="s">
        <v>200</v>
      </c>
      <c r="D28" t="s">
        <v>253</v>
      </c>
      <c r="E28" t="s">
        <v>201</v>
      </c>
      <c r="F28">
        <v>9484346.6422409099</v>
      </c>
      <c r="G28">
        <v>8946041.0372698791</v>
      </c>
      <c r="H28">
        <v>8821238.39593569</v>
      </c>
      <c r="I28">
        <v>8309172.2574579101</v>
      </c>
      <c r="J28">
        <v>7944233.0563000198</v>
      </c>
      <c r="K28">
        <v>7405436.9628539402</v>
      </c>
      <c r="L28">
        <v>6839733.8335856004</v>
      </c>
      <c r="M28">
        <v>6502227.6162117003</v>
      </c>
      <c r="N28">
        <v>6627498.0667773802</v>
      </c>
      <c r="O28">
        <v>6527849.5918400902</v>
      </c>
      <c r="P28">
        <v>6749234.6972668804</v>
      </c>
      <c r="Q28">
        <v>6855061.0431186697</v>
      </c>
      <c r="R28">
        <v>7356672.6929807998</v>
      </c>
      <c r="S28">
        <v>7748770.6682470404</v>
      </c>
      <c r="T28">
        <v>7784821.5905620996</v>
      </c>
      <c r="U28">
        <v>7929199.8823765405</v>
      </c>
      <c r="V28">
        <v>7701926.6252559703</v>
      </c>
      <c r="W28">
        <v>7923192.4975932501</v>
      </c>
      <c r="X28">
        <v>8045648.1806204999</v>
      </c>
      <c r="Y28">
        <v>8516151.3540426604</v>
      </c>
      <c r="Z28">
        <v>8850185.1909861397</v>
      </c>
      <c r="AA28">
        <v>8968299.7746420205</v>
      </c>
      <c r="AB28">
        <v>8855629.5218776595</v>
      </c>
      <c r="AC28">
        <v>9080558.5085322391</v>
      </c>
      <c r="AD28">
        <v>9299304.7810877897</v>
      </c>
      <c r="AE28">
        <v>8937502.5174944792</v>
      </c>
    </row>
    <row r="29" spans="1:31" x14ac:dyDescent="0.3">
      <c r="A29" t="s">
        <v>124</v>
      </c>
      <c r="B29" t="s">
        <v>254</v>
      </c>
      <c r="C29" t="s">
        <v>200</v>
      </c>
      <c r="D29" t="s">
        <v>255</v>
      </c>
      <c r="E29" t="s">
        <v>201</v>
      </c>
      <c r="F29">
        <v>4881033.3240863001</v>
      </c>
      <c r="G29">
        <v>4896692.3630388398</v>
      </c>
      <c r="H29">
        <v>5124099.6275002602</v>
      </c>
      <c r="I29">
        <v>4951157.6306752898</v>
      </c>
      <c r="J29">
        <v>4814410.7518959502</v>
      </c>
      <c r="K29">
        <v>4603357.6850449797</v>
      </c>
      <c r="L29">
        <v>4237615.9591768896</v>
      </c>
      <c r="M29">
        <v>4001226.1488602399</v>
      </c>
      <c r="N29">
        <v>3995399.0436640698</v>
      </c>
      <c r="O29">
        <v>3882029.1292242901</v>
      </c>
      <c r="P29">
        <v>3980533.8426672602</v>
      </c>
      <c r="Q29">
        <v>4001241.9384697201</v>
      </c>
      <c r="R29">
        <v>4008088.2411122499</v>
      </c>
      <c r="S29">
        <v>3997366.9067621599</v>
      </c>
      <c r="T29">
        <v>3839015.47619688</v>
      </c>
      <c r="U29">
        <v>3824775.0887753</v>
      </c>
      <c r="V29">
        <v>3719772.8434575</v>
      </c>
      <c r="W29">
        <v>3774870.5306832301</v>
      </c>
      <c r="X29">
        <v>3763680.9351807898</v>
      </c>
      <c r="Y29">
        <v>4037020.05471349</v>
      </c>
      <c r="Z29">
        <v>4176009.1477337601</v>
      </c>
      <c r="AA29">
        <v>4119008.5712079299</v>
      </c>
      <c r="AB29">
        <v>3919589.8485394102</v>
      </c>
      <c r="AC29">
        <v>4113052.40923608</v>
      </c>
      <c r="AD29">
        <v>4369105.0729958797</v>
      </c>
      <c r="AE29">
        <v>4117258.2406260702</v>
      </c>
    </row>
    <row r="30" spans="1:31" x14ac:dyDescent="0.3">
      <c r="A30" t="s">
        <v>124</v>
      </c>
      <c r="B30" t="s">
        <v>256</v>
      </c>
      <c r="C30" t="s">
        <v>200</v>
      </c>
      <c r="D30" t="s">
        <v>257</v>
      </c>
      <c r="E30" t="s">
        <v>201</v>
      </c>
      <c r="F30">
        <v>2263479.61778084</v>
      </c>
      <c r="G30">
        <v>1918670.6604893899</v>
      </c>
      <c r="H30">
        <v>1610780.9896900901</v>
      </c>
      <c r="I30">
        <v>1389335.9754900101</v>
      </c>
      <c r="J30">
        <v>1224094.1520334701</v>
      </c>
      <c r="K30">
        <v>1035330.5423076</v>
      </c>
      <c r="L30">
        <v>937001.88117879198</v>
      </c>
      <c r="M30">
        <v>928940.12683513004</v>
      </c>
      <c r="N30">
        <v>993851.06606205401</v>
      </c>
      <c r="O30">
        <v>993497.97896743403</v>
      </c>
      <c r="P30">
        <v>915676.82936680899</v>
      </c>
      <c r="Q30">
        <v>852966.65898225806</v>
      </c>
      <c r="R30">
        <v>801182.56081429904</v>
      </c>
      <c r="S30">
        <v>798683.59261792805</v>
      </c>
      <c r="T30">
        <v>847471.39816345298</v>
      </c>
      <c r="U30">
        <v>869700.31160892104</v>
      </c>
      <c r="V30">
        <v>948097.92435304797</v>
      </c>
      <c r="W30">
        <v>1001132.17137735</v>
      </c>
      <c r="X30">
        <v>1052083.65985043</v>
      </c>
      <c r="Y30">
        <v>1109552.6315949999</v>
      </c>
      <c r="Z30">
        <v>1200845.87307761</v>
      </c>
      <c r="AA30">
        <v>1341804.3502529301</v>
      </c>
      <c r="AB30">
        <v>1424851.25884096</v>
      </c>
      <c r="AC30">
        <v>1479004.1305539799</v>
      </c>
      <c r="AD30">
        <v>1458978.8832723801</v>
      </c>
      <c r="AE30">
        <v>1310573.6713460099</v>
      </c>
    </row>
    <row r="31" spans="1:31" x14ac:dyDescent="0.3">
      <c r="A31" t="s">
        <v>124</v>
      </c>
      <c r="B31" t="s">
        <v>258</v>
      </c>
      <c r="C31" t="s">
        <v>200</v>
      </c>
      <c r="D31" t="s">
        <v>259</v>
      </c>
      <c r="E31" t="s">
        <v>201</v>
      </c>
      <c r="F31">
        <v>1648348.4905413201</v>
      </c>
      <c r="G31">
        <v>1491501.20884261</v>
      </c>
      <c r="H31">
        <v>1505105.1698802901</v>
      </c>
      <c r="I31">
        <v>1427171.6263860699</v>
      </c>
      <c r="J31">
        <v>1340052.03628289</v>
      </c>
      <c r="K31">
        <v>1244906.5458520299</v>
      </c>
      <c r="L31">
        <v>1166754.8876815699</v>
      </c>
      <c r="M31">
        <v>1105378.82069998</v>
      </c>
      <c r="N31">
        <v>1174838.4020463701</v>
      </c>
      <c r="O31">
        <v>1217503.5970235399</v>
      </c>
      <c r="P31">
        <v>1419326.23776223</v>
      </c>
      <c r="Q31">
        <v>1550490.39083684</v>
      </c>
      <c r="R31">
        <v>1910125.93529558</v>
      </c>
      <c r="S31">
        <v>2366451.2421350898</v>
      </c>
      <c r="T31">
        <v>2543391.6882241699</v>
      </c>
      <c r="U31">
        <v>2651139.7210819498</v>
      </c>
      <c r="V31">
        <v>2442888.88373151</v>
      </c>
      <c r="W31">
        <v>2492721.9176146402</v>
      </c>
      <c r="X31">
        <v>2590536.5171558498</v>
      </c>
      <c r="Y31">
        <v>2677385.5093108602</v>
      </c>
      <c r="Z31">
        <v>2711583.0090491599</v>
      </c>
      <c r="AA31">
        <v>2756068.8602455901</v>
      </c>
      <c r="AB31">
        <v>2802279.7945367</v>
      </c>
      <c r="AC31">
        <v>2804379.4743581298</v>
      </c>
      <c r="AD31">
        <v>2804033.4678972098</v>
      </c>
      <c r="AE31">
        <v>2913042.1477665198</v>
      </c>
    </row>
    <row r="32" spans="1:31" x14ac:dyDescent="0.3">
      <c r="A32" t="s">
        <v>124</v>
      </c>
      <c r="B32" t="s">
        <v>260</v>
      </c>
      <c r="C32" t="s">
        <v>200</v>
      </c>
      <c r="D32" t="s">
        <v>261</v>
      </c>
      <c r="E32" t="s">
        <v>201</v>
      </c>
      <c r="F32">
        <v>672975.83683207806</v>
      </c>
      <c r="G32">
        <v>614885.80060627905</v>
      </c>
      <c r="H32">
        <v>551204.62660788395</v>
      </c>
      <c r="I32">
        <v>509518.865894927</v>
      </c>
      <c r="J32">
        <v>525182.31963333604</v>
      </c>
      <c r="K32">
        <v>483146.019279467</v>
      </c>
      <c r="L32">
        <v>454971.25822778698</v>
      </c>
      <c r="M32">
        <v>421421.56914871599</v>
      </c>
      <c r="N32">
        <v>418991.86595761299</v>
      </c>
      <c r="O32">
        <v>393818.86286348099</v>
      </c>
      <c r="P32">
        <v>389895.15162122302</v>
      </c>
      <c r="Q32">
        <v>372544.20978858398</v>
      </c>
      <c r="R32">
        <v>383194.43613551703</v>
      </c>
      <c r="S32">
        <v>370574.817133484</v>
      </c>
      <c r="T32">
        <v>367585.51460046001</v>
      </c>
      <c r="U32">
        <v>404790.80249234202</v>
      </c>
      <c r="V32">
        <v>431688.15912027599</v>
      </c>
      <c r="W32">
        <v>476007.86305989203</v>
      </c>
      <c r="X32">
        <v>475195.31004193501</v>
      </c>
      <c r="Y32">
        <v>527856.10028993199</v>
      </c>
      <c r="Z32">
        <v>557564.64111599699</v>
      </c>
      <c r="AA32">
        <v>546225.77200757398</v>
      </c>
      <c r="AB32">
        <v>519695.88780564402</v>
      </c>
      <c r="AC32">
        <v>520632.17304717202</v>
      </c>
      <c r="AD32">
        <v>526533.56756322901</v>
      </c>
      <c r="AE32">
        <v>480018.02888005</v>
      </c>
    </row>
    <row r="33" spans="1:31" x14ac:dyDescent="0.3">
      <c r="A33" t="s">
        <v>124</v>
      </c>
      <c r="B33" t="s">
        <v>262</v>
      </c>
      <c r="C33" t="s">
        <v>200</v>
      </c>
      <c r="D33" t="s">
        <v>263</v>
      </c>
      <c r="E33" t="s">
        <v>201</v>
      </c>
      <c r="F33">
        <v>18509.373000366399</v>
      </c>
      <c r="G33">
        <v>24291.004292761001</v>
      </c>
      <c r="H33">
        <v>30047.9822571689</v>
      </c>
      <c r="I33">
        <v>31988.1590116179</v>
      </c>
      <c r="J33">
        <v>40493.796454377203</v>
      </c>
      <c r="K33">
        <v>38696.170369854502</v>
      </c>
      <c r="L33">
        <v>43389.847320552697</v>
      </c>
      <c r="M33">
        <v>45260.950667633697</v>
      </c>
      <c r="N33">
        <v>44417.689047266998</v>
      </c>
      <c r="O33">
        <v>41000.023761349003</v>
      </c>
      <c r="P33">
        <v>43802.635849361403</v>
      </c>
      <c r="Q33">
        <v>77817.845041264896</v>
      </c>
      <c r="R33">
        <v>254081.51962315099</v>
      </c>
      <c r="S33">
        <v>215694.10959837699</v>
      </c>
      <c r="T33">
        <v>187357.513377141</v>
      </c>
      <c r="U33">
        <v>178793.95841803201</v>
      </c>
      <c r="V33">
        <v>159478.81459363399</v>
      </c>
      <c r="W33">
        <v>178460.014858134</v>
      </c>
      <c r="X33">
        <v>164151.75839150199</v>
      </c>
      <c r="Y33">
        <v>164337.058133385</v>
      </c>
      <c r="Z33">
        <v>204182.52000961499</v>
      </c>
      <c r="AA33">
        <v>205192.22092800101</v>
      </c>
      <c r="AB33">
        <v>189212.73215495201</v>
      </c>
      <c r="AC33">
        <v>163490.321336883</v>
      </c>
      <c r="AD33">
        <v>140653.78935908599</v>
      </c>
      <c r="AE33">
        <v>116610.42887583</v>
      </c>
    </row>
    <row r="34" spans="1:31" x14ac:dyDescent="0.3">
      <c r="A34" t="s">
        <v>124</v>
      </c>
      <c r="B34" t="s">
        <v>264</v>
      </c>
      <c r="C34" t="s">
        <v>200</v>
      </c>
      <c r="D34" t="s">
        <v>265</v>
      </c>
      <c r="E34" t="s">
        <v>201</v>
      </c>
      <c r="F34">
        <v>1039771.90964234</v>
      </c>
      <c r="G34">
        <v>1187031.7072028001</v>
      </c>
      <c r="H34">
        <v>1259602.9164243501</v>
      </c>
      <c r="I34">
        <v>1260051.522352</v>
      </c>
      <c r="J34">
        <v>1295796.23121983</v>
      </c>
      <c r="K34">
        <v>1310277.7001911299</v>
      </c>
      <c r="L34">
        <v>1334207.69218574</v>
      </c>
      <c r="M34">
        <v>1345721.9988540499</v>
      </c>
      <c r="N34">
        <v>1264522.8171854001</v>
      </c>
      <c r="O34">
        <v>1181579.8083603899</v>
      </c>
      <c r="P34">
        <v>1073293.2635953201</v>
      </c>
      <c r="Q34">
        <v>1117684.79215007</v>
      </c>
      <c r="R34">
        <v>1145209.1824232701</v>
      </c>
      <c r="S34">
        <v>1120991.9641012701</v>
      </c>
      <c r="T34">
        <v>1060279.44320708</v>
      </c>
      <c r="U34">
        <v>1017232.02388993</v>
      </c>
      <c r="V34">
        <v>959942.07787801197</v>
      </c>
      <c r="W34">
        <v>955871.55593006103</v>
      </c>
      <c r="X34">
        <v>880188.61584681296</v>
      </c>
      <c r="Y34">
        <v>875513.891580845</v>
      </c>
      <c r="Z34">
        <v>848985.05011443899</v>
      </c>
      <c r="AA34">
        <v>813907.43632332201</v>
      </c>
      <c r="AB34">
        <v>772259.29785223503</v>
      </c>
      <c r="AC34">
        <v>729164.21229295805</v>
      </c>
      <c r="AD34">
        <v>688502.67153133196</v>
      </c>
      <c r="AE34">
        <v>620524.62895473698</v>
      </c>
    </row>
    <row r="35" spans="1:31" x14ac:dyDescent="0.3">
      <c r="A35" t="s">
        <v>124</v>
      </c>
      <c r="B35" t="s">
        <v>266</v>
      </c>
      <c r="C35" t="s">
        <v>200</v>
      </c>
      <c r="D35" t="s">
        <v>267</v>
      </c>
      <c r="E35" t="s">
        <v>201</v>
      </c>
      <c r="F35">
        <v>655315.91364540101</v>
      </c>
      <c r="G35">
        <v>716716.91506271495</v>
      </c>
      <c r="H35">
        <v>761753.468596805</v>
      </c>
      <c r="I35">
        <v>812135.56973837304</v>
      </c>
      <c r="J35">
        <v>881655.71788738098</v>
      </c>
      <c r="K35">
        <v>955619.16363140696</v>
      </c>
      <c r="L35">
        <v>1047135.01668324</v>
      </c>
      <c r="M35">
        <v>1108775.5474471899</v>
      </c>
      <c r="N35">
        <v>1140788.33153449</v>
      </c>
      <c r="O35">
        <v>1075160.17646635</v>
      </c>
      <c r="P35">
        <v>983207.62906603003</v>
      </c>
      <c r="Q35">
        <v>938369.40161599999</v>
      </c>
      <c r="R35">
        <v>843128.96027882898</v>
      </c>
      <c r="S35">
        <v>741455.21564666298</v>
      </c>
      <c r="T35">
        <v>669374.83205185097</v>
      </c>
      <c r="U35">
        <v>595876.06370839605</v>
      </c>
      <c r="V35">
        <v>518003.15340784099</v>
      </c>
      <c r="W35">
        <v>466424.36689625599</v>
      </c>
      <c r="X35">
        <v>414466.37863418</v>
      </c>
      <c r="Y35">
        <v>378522.196238734</v>
      </c>
      <c r="Z35">
        <v>349901.09253416897</v>
      </c>
      <c r="AA35">
        <v>328142.50580590701</v>
      </c>
      <c r="AB35">
        <v>307086.83153652801</v>
      </c>
      <c r="AC35">
        <v>283994.45355628303</v>
      </c>
      <c r="AD35">
        <v>266893.34646733</v>
      </c>
      <c r="AE35">
        <v>251727.6996583</v>
      </c>
    </row>
    <row r="36" spans="1:31" x14ac:dyDescent="0.3">
      <c r="A36" t="s">
        <v>124</v>
      </c>
      <c r="B36" t="s">
        <v>268</v>
      </c>
      <c r="C36" t="s">
        <v>200</v>
      </c>
      <c r="D36" t="s">
        <v>269</v>
      </c>
      <c r="E36" t="s">
        <v>201</v>
      </c>
      <c r="F36">
        <v>207466.10218861501</v>
      </c>
      <c r="G36">
        <v>271921.04176973097</v>
      </c>
      <c r="H36">
        <v>301036.39823472698</v>
      </c>
      <c r="I36">
        <v>313909.54949590802</v>
      </c>
      <c r="J36">
        <v>346118.78744311997</v>
      </c>
      <c r="K36">
        <v>341283.193001454</v>
      </c>
      <c r="L36">
        <v>359139.175995133</v>
      </c>
      <c r="M36">
        <v>371293.67768986098</v>
      </c>
      <c r="N36">
        <v>400513.25914424798</v>
      </c>
      <c r="O36">
        <v>377618.43258004601</v>
      </c>
      <c r="P36">
        <v>368248.10557620297</v>
      </c>
      <c r="Q36">
        <v>373426.54350437998</v>
      </c>
      <c r="R36">
        <v>352000.38723176997</v>
      </c>
      <c r="S36">
        <v>313565.77800938499</v>
      </c>
      <c r="T36">
        <v>291647.87113651901</v>
      </c>
      <c r="U36">
        <v>268191.96951059398</v>
      </c>
      <c r="V36">
        <v>241246.080455724</v>
      </c>
      <c r="W36">
        <v>231909.97830230399</v>
      </c>
      <c r="X36">
        <v>214437.02546896201</v>
      </c>
      <c r="Y36">
        <v>203428.597087462</v>
      </c>
      <c r="Z36">
        <v>188588.33863166999</v>
      </c>
      <c r="AA36">
        <v>179663.28519680601</v>
      </c>
      <c r="AB36">
        <v>168227.64492605001</v>
      </c>
      <c r="AC36">
        <v>150449.256652429</v>
      </c>
      <c r="AD36">
        <v>143025.153071551</v>
      </c>
      <c r="AE36">
        <v>134702.11232150599</v>
      </c>
    </row>
    <row r="37" spans="1:31" x14ac:dyDescent="0.3">
      <c r="A37" t="s">
        <v>124</v>
      </c>
      <c r="B37" t="s">
        <v>270</v>
      </c>
      <c r="C37" t="s">
        <v>200</v>
      </c>
      <c r="D37" t="s">
        <v>271</v>
      </c>
      <c r="E37" t="s">
        <v>201</v>
      </c>
      <c r="F37">
        <v>65813.384241259802</v>
      </c>
      <c r="G37">
        <v>68505.213248403394</v>
      </c>
      <c r="H37">
        <v>73494.956516818303</v>
      </c>
      <c r="I37">
        <v>82200.898803624499</v>
      </c>
      <c r="J37">
        <v>94570.267836302897</v>
      </c>
      <c r="K37">
        <v>102092.736487449</v>
      </c>
      <c r="L37">
        <v>109693.627659335</v>
      </c>
      <c r="M37">
        <v>107262.26666602799</v>
      </c>
      <c r="N37">
        <v>99897.481241774003</v>
      </c>
      <c r="O37">
        <v>86858.0029145015</v>
      </c>
      <c r="P37">
        <v>75914.102904219806</v>
      </c>
      <c r="Q37">
        <v>72349.504380748302</v>
      </c>
      <c r="R37">
        <v>67335.444457375997</v>
      </c>
      <c r="S37">
        <v>61257.168161255599</v>
      </c>
      <c r="T37">
        <v>60095.021831193502</v>
      </c>
      <c r="U37">
        <v>53421.870840989999</v>
      </c>
      <c r="V37">
        <v>46845.081573399599</v>
      </c>
      <c r="W37">
        <v>43253.177676369203</v>
      </c>
      <c r="X37">
        <v>38700.955573344901</v>
      </c>
      <c r="Y37">
        <v>34692.241883062903</v>
      </c>
      <c r="Z37">
        <v>31764.632506395799</v>
      </c>
      <c r="AA37">
        <v>30347.6942483897</v>
      </c>
      <c r="AB37">
        <v>29900.003118389701</v>
      </c>
      <c r="AC37">
        <v>26781.287500188901</v>
      </c>
      <c r="AD37">
        <v>24643.3735773812</v>
      </c>
      <c r="AE37">
        <v>23998.468840015299</v>
      </c>
    </row>
    <row r="38" spans="1:31" x14ac:dyDescent="0.3">
      <c r="A38" t="s">
        <v>124</v>
      </c>
      <c r="B38" t="s">
        <v>272</v>
      </c>
      <c r="C38" t="s">
        <v>200</v>
      </c>
      <c r="D38" t="s">
        <v>273</v>
      </c>
      <c r="E38" t="s">
        <v>201</v>
      </c>
      <c r="F38">
        <v>382036.427215526</v>
      </c>
      <c r="G38">
        <v>376290.66004458</v>
      </c>
      <c r="H38">
        <v>387222.11384525901</v>
      </c>
      <c r="I38">
        <v>416025.12143884</v>
      </c>
      <c r="J38">
        <v>440966.66260795802</v>
      </c>
      <c r="K38">
        <v>512243.23414250399</v>
      </c>
      <c r="L38">
        <v>578302.21302877599</v>
      </c>
      <c r="M38">
        <v>630219.60309129697</v>
      </c>
      <c r="N38">
        <v>640377.59114846506</v>
      </c>
      <c r="O38">
        <v>610683.74097180401</v>
      </c>
      <c r="P38">
        <v>539045.42058560695</v>
      </c>
      <c r="Q38">
        <v>492593.35373087297</v>
      </c>
      <c r="R38">
        <v>423793.12858968298</v>
      </c>
      <c r="S38">
        <v>366632.26947602298</v>
      </c>
      <c r="T38">
        <v>317631.93908413802</v>
      </c>
      <c r="U38">
        <v>274262.22335681203</v>
      </c>
      <c r="V38">
        <v>229911.99137871701</v>
      </c>
      <c r="W38">
        <v>191261.21091758201</v>
      </c>
      <c r="X38">
        <v>161328.397591872</v>
      </c>
      <c r="Y38">
        <v>140401.35726820899</v>
      </c>
      <c r="Z38">
        <v>129548.121396103</v>
      </c>
      <c r="AA38">
        <v>118131.52636071001</v>
      </c>
      <c r="AB38">
        <v>108959.18349208801</v>
      </c>
      <c r="AC38">
        <v>106763.909403666</v>
      </c>
      <c r="AD38">
        <v>99224.819818397795</v>
      </c>
      <c r="AE38">
        <v>93027.118496779003</v>
      </c>
    </row>
    <row r="39" spans="1:31" x14ac:dyDescent="0.3">
      <c r="A39" t="s">
        <v>124</v>
      </c>
      <c r="B39" t="s">
        <v>274</v>
      </c>
      <c r="C39" t="s">
        <v>200</v>
      </c>
      <c r="D39" t="s">
        <v>275</v>
      </c>
      <c r="E39" t="s">
        <v>201</v>
      </c>
      <c r="F39">
        <v>134496.55285568</v>
      </c>
      <c r="G39">
        <v>155440.21857063699</v>
      </c>
      <c r="H39">
        <v>165083.231154721</v>
      </c>
      <c r="I39">
        <v>176273.40868465501</v>
      </c>
      <c r="J39">
        <v>179712.300584471</v>
      </c>
      <c r="K39">
        <v>185367.36576880299</v>
      </c>
      <c r="L39">
        <v>195969.28778359399</v>
      </c>
      <c r="M39">
        <v>208956.37978802901</v>
      </c>
      <c r="N39">
        <v>228596.228476508</v>
      </c>
      <c r="O39">
        <v>236278.42739770701</v>
      </c>
      <c r="P39">
        <v>237002.24767620099</v>
      </c>
      <c r="Q39">
        <v>238789.567331236</v>
      </c>
      <c r="R39">
        <v>233982.391829017</v>
      </c>
      <c r="S39">
        <v>232094.252774489</v>
      </c>
      <c r="T39">
        <v>240888.25869468501</v>
      </c>
      <c r="U39">
        <v>247585.882990693</v>
      </c>
      <c r="V39">
        <v>241881.13337302799</v>
      </c>
      <c r="W39">
        <v>251894.03671994901</v>
      </c>
      <c r="X39">
        <v>258337.838094926</v>
      </c>
      <c r="Y39">
        <v>282625.63739567698</v>
      </c>
      <c r="Z39">
        <v>289853.22139030002</v>
      </c>
      <c r="AA39">
        <v>300534.41546473798</v>
      </c>
      <c r="AB39">
        <v>301909.87176360702</v>
      </c>
      <c r="AC39">
        <v>303945.676429121</v>
      </c>
      <c r="AD39">
        <v>297981.73827495199</v>
      </c>
      <c r="AE39">
        <v>288793.35140232102</v>
      </c>
    </row>
    <row r="40" spans="1:31" x14ac:dyDescent="0.3">
      <c r="A40" t="s">
        <v>124</v>
      </c>
      <c r="B40" t="s">
        <v>276</v>
      </c>
      <c r="C40" t="s">
        <v>200</v>
      </c>
      <c r="D40" t="s">
        <v>277</v>
      </c>
      <c r="E40" t="s">
        <v>201</v>
      </c>
      <c r="F40">
        <v>535193.87938438298</v>
      </c>
      <c r="G40">
        <v>622344.77420411701</v>
      </c>
      <c r="H40">
        <v>633802.56959860795</v>
      </c>
      <c r="I40">
        <v>609271.68048996595</v>
      </c>
      <c r="J40">
        <v>602386.63300587505</v>
      </c>
      <c r="K40">
        <v>576333.88731166301</v>
      </c>
      <c r="L40">
        <v>567687.12261438998</v>
      </c>
      <c r="M40">
        <v>561106.04358305398</v>
      </c>
      <c r="N40">
        <v>550768.00692750397</v>
      </c>
      <c r="O40">
        <v>520138.29892355099</v>
      </c>
      <c r="P40">
        <v>564729.72865975101</v>
      </c>
      <c r="Q40">
        <v>560075.30526734795</v>
      </c>
      <c r="R40">
        <v>535542.08827594004</v>
      </c>
      <c r="S40">
        <v>524256.56363862101</v>
      </c>
      <c r="T40">
        <v>512394.96555426402</v>
      </c>
      <c r="U40">
        <v>513769.952335849</v>
      </c>
      <c r="V40">
        <v>467132.44636403199</v>
      </c>
      <c r="W40">
        <v>456622.64302185702</v>
      </c>
      <c r="X40">
        <v>453234.46693107003</v>
      </c>
      <c r="Y40">
        <v>515263.21304628602</v>
      </c>
      <c r="Z40">
        <v>556871.44027058198</v>
      </c>
      <c r="AA40">
        <v>570813.54994224804</v>
      </c>
      <c r="AB40">
        <v>568835.62740693602</v>
      </c>
      <c r="AC40">
        <v>630847.72692946706</v>
      </c>
      <c r="AD40">
        <v>725281.80135077995</v>
      </c>
      <c r="AE40">
        <v>791123.12345451105</v>
      </c>
    </row>
    <row r="41" spans="1:31" x14ac:dyDescent="0.3">
      <c r="A41" t="s">
        <v>124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124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124</v>
      </c>
      <c r="B43" t="s">
        <v>282</v>
      </c>
      <c r="C43" t="s">
        <v>200</v>
      </c>
      <c r="D43" t="s">
        <v>283</v>
      </c>
      <c r="E43" t="s">
        <v>201</v>
      </c>
      <c r="F43">
        <v>771943.84105275199</v>
      </c>
      <c r="G43">
        <v>863599.74964541395</v>
      </c>
      <c r="H43">
        <v>1091128.0618320501</v>
      </c>
      <c r="I43">
        <v>1131002.5817468299</v>
      </c>
      <c r="J43">
        <v>1045314.21836004</v>
      </c>
      <c r="K43">
        <v>951168.40933521395</v>
      </c>
      <c r="L43">
        <v>895849.529541314</v>
      </c>
      <c r="M43">
        <v>1017263.98507968</v>
      </c>
      <c r="N43">
        <v>1139262.19404502</v>
      </c>
      <c r="O43">
        <v>1212576.7114647001</v>
      </c>
      <c r="P43">
        <v>1251831.6271760501</v>
      </c>
      <c r="Q43">
        <v>1656782.0185840901</v>
      </c>
      <c r="R43">
        <v>1708531.9704312</v>
      </c>
      <c r="S43">
        <v>1615354.4089329899</v>
      </c>
      <c r="T43">
        <v>1559914.37451515</v>
      </c>
      <c r="U43">
        <v>1566995.7563277001</v>
      </c>
      <c r="V43">
        <v>1626345.2229184899</v>
      </c>
      <c r="W43">
        <v>1712686.8958971901</v>
      </c>
      <c r="X43">
        <v>1842948.0908305999</v>
      </c>
      <c r="Y43">
        <v>1981567.6732564899</v>
      </c>
      <c r="Z43">
        <v>2169956.25485407</v>
      </c>
      <c r="AA43">
        <v>2471965.01150118</v>
      </c>
      <c r="AB43">
        <v>2702050.0699276701</v>
      </c>
      <c r="AC43">
        <v>2943515.4527186998</v>
      </c>
      <c r="AD43">
        <v>3182533.8784755799</v>
      </c>
      <c r="AE43">
        <v>3162035.3542053699</v>
      </c>
    </row>
    <row r="44" spans="1:31" x14ac:dyDescent="0.3">
      <c r="A44" t="s">
        <v>124</v>
      </c>
      <c r="B44" t="s">
        <v>284</v>
      </c>
      <c r="C44" t="s">
        <v>200</v>
      </c>
      <c r="D44" t="s">
        <v>285</v>
      </c>
      <c r="E44" t="s">
        <v>201</v>
      </c>
      <c r="F44">
        <v>28592172.320909798</v>
      </c>
      <c r="G44">
        <v>29001450.611484598</v>
      </c>
      <c r="H44">
        <v>29485177.080445699</v>
      </c>
      <c r="I44">
        <v>28731669.996262599</v>
      </c>
      <c r="J44">
        <v>28080363.684730601</v>
      </c>
      <c r="K44">
        <v>27647804.9331543</v>
      </c>
      <c r="L44">
        <v>27249344.140632302</v>
      </c>
      <c r="M44">
        <v>27169188.104931999</v>
      </c>
      <c r="N44">
        <v>27597609.493982401</v>
      </c>
      <c r="O44">
        <v>27779099.7688566</v>
      </c>
      <c r="P44">
        <v>28426106.122793701</v>
      </c>
      <c r="Q44">
        <v>29334145.7218896</v>
      </c>
      <c r="R44">
        <v>29921019.956323899</v>
      </c>
      <c r="S44">
        <v>30132972.8686211</v>
      </c>
      <c r="T44">
        <v>29161590.0900677</v>
      </c>
      <c r="U44">
        <v>28871562.482751802</v>
      </c>
      <c r="V44">
        <v>28213445.724377301</v>
      </c>
      <c r="W44">
        <v>28546911.023565099</v>
      </c>
      <c r="X44">
        <v>28960460.511316199</v>
      </c>
      <c r="Y44">
        <v>30323096.475198802</v>
      </c>
      <c r="Z44">
        <v>31459181.883390099</v>
      </c>
      <c r="AA44">
        <v>32399466.636776298</v>
      </c>
      <c r="AB44">
        <v>32558393.8516252</v>
      </c>
      <c r="AC44">
        <v>33219208.102134801</v>
      </c>
      <c r="AD44">
        <v>33777343.738513403</v>
      </c>
      <c r="AE44">
        <v>33028045.1650085</v>
      </c>
    </row>
    <row r="45" spans="1:31" x14ac:dyDescent="0.3">
      <c r="A45" t="s">
        <v>124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124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124</v>
      </c>
      <c r="B47" t="s">
        <v>290</v>
      </c>
      <c r="C47" t="s">
        <v>200</v>
      </c>
      <c r="D47" t="s">
        <v>291</v>
      </c>
      <c r="E47" t="s">
        <v>201</v>
      </c>
      <c r="F47">
        <v>1533096.7299027599</v>
      </c>
      <c r="G47">
        <v>1536762.7636726</v>
      </c>
      <c r="H47">
        <v>1544360.7483355601</v>
      </c>
      <c r="I47">
        <v>1455925.1506799699</v>
      </c>
      <c r="J47">
        <v>1438780.62619596</v>
      </c>
      <c r="K47">
        <v>1380875.1535917299</v>
      </c>
      <c r="L47">
        <v>1295274.15072116</v>
      </c>
      <c r="M47">
        <v>1305909.1085076299</v>
      </c>
      <c r="N47">
        <v>1343638.72006264</v>
      </c>
      <c r="O47">
        <v>1318268.67227099</v>
      </c>
      <c r="P47">
        <v>1314186.49653709</v>
      </c>
      <c r="Q47">
        <v>1284360.0048966799</v>
      </c>
      <c r="R47">
        <v>1224912.06326518</v>
      </c>
      <c r="S47">
        <v>1159234.16134106</v>
      </c>
      <c r="T47">
        <v>1121532.0551743701</v>
      </c>
      <c r="U47">
        <v>1159805.0811499001</v>
      </c>
      <c r="V47">
        <v>1139143.3311885099</v>
      </c>
      <c r="W47">
        <v>1058071.38242362</v>
      </c>
      <c r="X47">
        <v>1089489.83947297</v>
      </c>
      <c r="Y47">
        <v>1148997.59922582</v>
      </c>
      <c r="Z47">
        <v>1300766.45739964</v>
      </c>
      <c r="AA47">
        <v>1345297.0672903999</v>
      </c>
      <c r="AB47">
        <v>1403008.35789505</v>
      </c>
      <c r="AC47">
        <v>1428786.38494413</v>
      </c>
      <c r="AD47">
        <v>1390802.69249098</v>
      </c>
      <c r="AE47">
        <v>1432013.6829283</v>
      </c>
    </row>
    <row r="48" spans="1:31" x14ac:dyDescent="0.3">
      <c r="A48" t="s">
        <v>124</v>
      </c>
      <c r="B48" t="s">
        <v>292</v>
      </c>
      <c r="C48" t="s">
        <v>200</v>
      </c>
      <c r="D48" t="s">
        <v>293</v>
      </c>
      <c r="E48" t="s">
        <v>201</v>
      </c>
      <c r="F48">
        <v>2414248.2795854998</v>
      </c>
      <c r="G48">
        <v>2549361.2410390899</v>
      </c>
      <c r="H48">
        <v>2612916.3785407399</v>
      </c>
      <c r="I48">
        <v>2561484.2485209401</v>
      </c>
      <c r="J48">
        <v>2610522.8481199299</v>
      </c>
      <c r="K48">
        <v>2580443.8608770901</v>
      </c>
      <c r="L48">
        <v>2522238.2280971901</v>
      </c>
      <c r="M48">
        <v>2652838.0512178298</v>
      </c>
      <c r="N48">
        <v>2767699.2589113899</v>
      </c>
      <c r="O48">
        <v>2853517.5623387499</v>
      </c>
      <c r="P48">
        <v>2946079.8469105102</v>
      </c>
      <c r="Q48">
        <v>2918110.1055402602</v>
      </c>
      <c r="R48">
        <v>2793625.06064252</v>
      </c>
      <c r="S48">
        <v>2643677.49319391</v>
      </c>
      <c r="T48">
        <v>2506544.7799300202</v>
      </c>
      <c r="U48">
        <v>2554029.9427042799</v>
      </c>
      <c r="V48">
        <v>2507430.43676404</v>
      </c>
      <c r="W48">
        <v>2454615.55905635</v>
      </c>
      <c r="X48">
        <v>2517150.7445410201</v>
      </c>
      <c r="Y48">
        <v>2670517.4718944901</v>
      </c>
      <c r="Z48">
        <v>2838980.3146660998</v>
      </c>
      <c r="AA48">
        <v>2899756.7756365999</v>
      </c>
      <c r="AB48">
        <v>2928525.7726286501</v>
      </c>
      <c r="AC48">
        <v>2883892.4352054</v>
      </c>
      <c r="AD48">
        <v>2807759.5249928301</v>
      </c>
      <c r="AE48">
        <v>2773041.1125556701</v>
      </c>
    </row>
    <row r="49" spans="1:31" x14ac:dyDescent="0.3">
      <c r="A49" t="s">
        <v>124</v>
      </c>
      <c r="B49" t="s">
        <v>294</v>
      </c>
      <c r="C49" t="s">
        <v>200</v>
      </c>
      <c r="D49" t="s">
        <v>295</v>
      </c>
      <c r="E49" t="s">
        <v>201</v>
      </c>
      <c r="F49">
        <v>308171.26635994</v>
      </c>
      <c r="G49">
        <v>317042.32140158402</v>
      </c>
      <c r="H49">
        <v>316669.10813844501</v>
      </c>
      <c r="I49">
        <v>315702.39663423202</v>
      </c>
      <c r="J49">
        <v>316569.004772513</v>
      </c>
      <c r="K49">
        <v>308770.50129303202</v>
      </c>
      <c r="L49">
        <v>325202.14992641698</v>
      </c>
      <c r="M49">
        <v>362613.05087433202</v>
      </c>
      <c r="N49">
        <v>401223.99959172402</v>
      </c>
      <c r="O49">
        <v>433726.38346225902</v>
      </c>
      <c r="P49">
        <v>482174.46853103302</v>
      </c>
      <c r="Q49">
        <v>519418.25427558803</v>
      </c>
      <c r="R49">
        <v>531673.11966123502</v>
      </c>
      <c r="S49">
        <v>534229.527464338</v>
      </c>
      <c r="T49">
        <v>520482.89861210698</v>
      </c>
      <c r="U49">
        <v>527873.20693043596</v>
      </c>
      <c r="V49">
        <v>509969.50899369398</v>
      </c>
      <c r="W49">
        <v>498217.45754905703</v>
      </c>
      <c r="X49">
        <v>494238.04565302603</v>
      </c>
      <c r="Y49">
        <v>506899.90486252197</v>
      </c>
      <c r="Z49">
        <v>507708.21517379902</v>
      </c>
      <c r="AA49">
        <v>507681.95558290399</v>
      </c>
      <c r="AB49">
        <v>477789.310799976</v>
      </c>
      <c r="AC49">
        <v>449819.66615785001</v>
      </c>
      <c r="AD49">
        <v>437815.85358130699</v>
      </c>
      <c r="AE49">
        <v>410899.454031231</v>
      </c>
    </row>
    <row r="50" spans="1:31" x14ac:dyDescent="0.3">
      <c r="A50" t="s">
        <v>124</v>
      </c>
      <c r="B50" t="s">
        <v>296</v>
      </c>
      <c r="C50" t="s">
        <v>200</v>
      </c>
      <c r="D50" t="s">
        <v>297</v>
      </c>
      <c r="E50" t="s">
        <v>201</v>
      </c>
      <c r="F50">
        <v>572980.28332280298</v>
      </c>
      <c r="G50">
        <v>695556.15596490004</v>
      </c>
      <c r="H50">
        <v>751886.52206673298</v>
      </c>
      <c r="I50">
        <v>789856.70120673894</v>
      </c>
      <c r="J50">
        <v>855173.21715146303</v>
      </c>
      <c r="K50">
        <v>890798.20599233103</v>
      </c>
      <c r="L50">
        <v>901761.92744961695</v>
      </c>
      <c r="M50">
        <v>984315.891835863</v>
      </c>
      <c r="N50">
        <v>1022836.53925703</v>
      </c>
      <c r="O50">
        <v>1101522.5066054999</v>
      </c>
      <c r="P50">
        <v>1149718.8818423799</v>
      </c>
      <c r="Q50">
        <v>1114331.8463679999</v>
      </c>
      <c r="R50">
        <v>1037039.8777161</v>
      </c>
      <c r="S50">
        <v>950213.80438851297</v>
      </c>
      <c r="T50">
        <v>864529.82614354801</v>
      </c>
      <c r="U50">
        <v>866351.65462394804</v>
      </c>
      <c r="V50">
        <v>858317.59658182994</v>
      </c>
      <c r="W50">
        <v>898326.71908366797</v>
      </c>
      <c r="X50">
        <v>933422.85941502999</v>
      </c>
      <c r="Y50">
        <v>1014619.96780615</v>
      </c>
      <c r="Z50">
        <v>1030505.64209266</v>
      </c>
      <c r="AA50">
        <v>1046777.75276329</v>
      </c>
      <c r="AB50">
        <v>1047728.10393362</v>
      </c>
      <c r="AC50">
        <v>1005286.38410342</v>
      </c>
      <c r="AD50">
        <v>979140.978920536</v>
      </c>
      <c r="AE50">
        <v>930127.97559613804</v>
      </c>
    </row>
    <row r="51" spans="1:31" x14ac:dyDescent="0.3">
      <c r="A51" t="s">
        <v>124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124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124</v>
      </c>
      <c r="B53" t="s">
        <v>302</v>
      </c>
      <c r="C53" t="s">
        <v>200</v>
      </c>
      <c r="D53" t="s">
        <v>303</v>
      </c>
      <c r="E53" t="s">
        <v>201</v>
      </c>
      <c r="F53">
        <v>1012783.16454963</v>
      </c>
      <c r="G53">
        <v>1044827.85159611</v>
      </c>
      <c r="H53">
        <v>1104944.4527704199</v>
      </c>
      <c r="I53">
        <v>1095046.5413188899</v>
      </c>
      <c r="J53">
        <v>1116820.4820022699</v>
      </c>
      <c r="K53">
        <v>1184424.72398493</v>
      </c>
      <c r="L53">
        <v>1339941.22937312</v>
      </c>
      <c r="M53">
        <v>1369469.9950490999</v>
      </c>
      <c r="N53">
        <v>1431258.20927534</v>
      </c>
      <c r="O53">
        <v>1464733.68294774</v>
      </c>
      <c r="P53">
        <v>1428540.57986759</v>
      </c>
      <c r="Q53">
        <v>1430522.9860767</v>
      </c>
      <c r="R53">
        <v>1313375.3717416101</v>
      </c>
      <c r="S53">
        <v>1309658.58757659</v>
      </c>
      <c r="T53">
        <v>1220393.0313054</v>
      </c>
      <c r="U53">
        <v>1132743.9905093</v>
      </c>
      <c r="V53">
        <v>1034854.79407489</v>
      </c>
      <c r="W53">
        <v>937537.85391866299</v>
      </c>
      <c r="X53">
        <v>901912.47376980598</v>
      </c>
      <c r="Y53">
        <v>890621.48741074605</v>
      </c>
      <c r="Z53">
        <v>908780.81145632197</v>
      </c>
      <c r="AA53">
        <v>905585.65595453803</v>
      </c>
      <c r="AB53">
        <v>879852.46789724205</v>
      </c>
      <c r="AC53">
        <v>911564.51876116695</v>
      </c>
      <c r="AD53">
        <v>892343.17834320595</v>
      </c>
      <c r="AE53">
        <v>789355.90388598398</v>
      </c>
    </row>
    <row r="54" spans="1:31" x14ac:dyDescent="0.3">
      <c r="A54" t="s">
        <v>124</v>
      </c>
      <c r="B54" t="s">
        <v>304</v>
      </c>
      <c r="C54" t="s">
        <v>200</v>
      </c>
      <c r="D54" t="s">
        <v>305</v>
      </c>
      <c r="E54" t="s">
        <v>201</v>
      </c>
      <c r="F54">
        <v>1483126.6873981501</v>
      </c>
      <c r="G54">
        <v>1570026.25183457</v>
      </c>
      <c r="H54">
        <v>1686751.6481282599</v>
      </c>
      <c r="I54">
        <v>1682163.37868114</v>
      </c>
      <c r="J54">
        <v>1769212.2521996801</v>
      </c>
      <c r="K54">
        <v>1918839.2478444199</v>
      </c>
      <c r="L54">
        <v>2149601.4937371002</v>
      </c>
      <c r="M54">
        <v>2188601.5363146798</v>
      </c>
      <c r="N54">
        <v>2312971.0006082901</v>
      </c>
      <c r="O54">
        <v>2483887.1890004999</v>
      </c>
      <c r="P54">
        <v>2536369.5724251801</v>
      </c>
      <c r="Q54">
        <v>2559034.8671170799</v>
      </c>
      <c r="R54">
        <v>2392692.6076379502</v>
      </c>
      <c r="S54">
        <v>2382879.0228105402</v>
      </c>
      <c r="T54">
        <v>2192517.3892226699</v>
      </c>
      <c r="U54">
        <v>2024645.5265627301</v>
      </c>
      <c r="V54">
        <v>1822372.7606792699</v>
      </c>
      <c r="W54">
        <v>1625515.2832621799</v>
      </c>
      <c r="X54">
        <v>1560054.8820911599</v>
      </c>
      <c r="Y54">
        <v>1516876.7227739</v>
      </c>
      <c r="Z54">
        <v>1522774.40939167</v>
      </c>
      <c r="AA54">
        <v>1506997.5049364199</v>
      </c>
      <c r="AB54">
        <v>1473772.2671485599</v>
      </c>
      <c r="AC54">
        <v>1511845.47707137</v>
      </c>
      <c r="AD54">
        <v>1476783.6616863301</v>
      </c>
      <c r="AE54">
        <v>1383942.5669816199</v>
      </c>
    </row>
    <row r="55" spans="1:31" x14ac:dyDescent="0.3">
      <c r="A55" t="s">
        <v>124</v>
      </c>
      <c r="B55" t="s">
        <v>306</v>
      </c>
      <c r="C55" t="s">
        <v>200</v>
      </c>
      <c r="D55" t="s">
        <v>307</v>
      </c>
      <c r="E55" t="s">
        <v>201</v>
      </c>
      <c r="F55">
        <v>470343.52284852503</v>
      </c>
      <c r="G55">
        <v>525198.40023846203</v>
      </c>
      <c r="H55">
        <v>581807.19535784004</v>
      </c>
      <c r="I55">
        <v>587116.83736224798</v>
      </c>
      <c r="J55">
        <v>652391.77019740699</v>
      </c>
      <c r="K55">
        <v>734414.52385949495</v>
      </c>
      <c r="L55">
        <v>809660.26436398097</v>
      </c>
      <c r="M55">
        <v>819131.54126558604</v>
      </c>
      <c r="N55">
        <v>881712.79133295105</v>
      </c>
      <c r="O55">
        <v>1019153.5060527601</v>
      </c>
      <c r="P55">
        <v>1107828.9925575999</v>
      </c>
      <c r="Q55">
        <v>1128511.8810403801</v>
      </c>
      <c r="R55">
        <v>1079317.2358963301</v>
      </c>
      <c r="S55">
        <v>1073220.4352339499</v>
      </c>
      <c r="T55">
        <v>972124.35791726597</v>
      </c>
      <c r="U55">
        <v>891901.536053424</v>
      </c>
      <c r="V55">
        <v>787517.96660437703</v>
      </c>
      <c r="W55">
        <v>687977.42934351799</v>
      </c>
      <c r="X55">
        <v>658142.40832135</v>
      </c>
      <c r="Y55">
        <v>626255.23536315304</v>
      </c>
      <c r="Z55">
        <v>613993.59793534502</v>
      </c>
      <c r="AA55">
        <v>601411.84898188105</v>
      </c>
      <c r="AB55">
        <v>593919.79925131705</v>
      </c>
      <c r="AC55">
        <v>600280.95831020002</v>
      </c>
      <c r="AD55">
        <v>584440.48334312905</v>
      </c>
      <c r="AE55">
        <v>594586.66309563897</v>
      </c>
    </row>
    <row r="56" spans="1:31" x14ac:dyDescent="0.3">
      <c r="A56" t="s">
        <v>124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124</v>
      </c>
      <c r="B57" t="s">
        <v>310</v>
      </c>
      <c r="C57" t="s">
        <v>200</v>
      </c>
      <c r="D57" t="s">
        <v>311</v>
      </c>
      <c r="E57" t="s">
        <v>201</v>
      </c>
      <c r="F57">
        <v>31541614.4798797</v>
      </c>
      <c r="G57">
        <v>32173156.626727801</v>
      </c>
      <c r="H57">
        <v>32731896.028585002</v>
      </c>
      <c r="I57">
        <v>31902425.9252735</v>
      </c>
      <c r="J57">
        <v>31293273.165856499</v>
      </c>
      <c r="K57">
        <v>30804582.681343</v>
      </c>
      <c r="L57">
        <v>30339269.491343901</v>
      </c>
      <c r="M57">
        <v>30383132.1997329</v>
      </c>
      <c r="N57">
        <v>30916076.759821299</v>
      </c>
      <c r="O57">
        <v>31152755.630118899</v>
      </c>
      <c r="P57">
        <v>31936915.698364001</v>
      </c>
      <c r="Q57">
        <v>32812331.132697199</v>
      </c>
      <c r="R57">
        <v>33250187.105242301</v>
      </c>
      <c r="S57">
        <v>33300906.9254537</v>
      </c>
      <c r="T57">
        <v>32180529.835552</v>
      </c>
      <c r="U57">
        <v>31939362.377792001</v>
      </c>
      <c r="V57">
        <v>31188008.6075054</v>
      </c>
      <c r="W57">
        <v>31458149.2256433</v>
      </c>
      <c r="X57">
        <v>31930845.7227882</v>
      </c>
      <c r="Y57">
        <v>33508877.160139602</v>
      </c>
      <c r="Z57">
        <v>34855033.638326801</v>
      </c>
      <c r="AA57">
        <v>35870036.9623551</v>
      </c>
      <c r="AB57">
        <v>36055755.251660801</v>
      </c>
      <c r="AC57">
        <v>36733948.264269702</v>
      </c>
      <c r="AD57">
        <v>37310385.064856902</v>
      </c>
      <c r="AE57">
        <v>36592209.401018701</v>
      </c>
    </row>
    <row r="58" spans="1:31" x14ac:dyDescent="0.3">
      <c r="A58" t="s">
        <v>124</v>
      </c>
      <c r="B58" t="s">
        <v>312</v>
      </c>
      <c r="C58" t="s">
        <v>200</v>
      </c>
      <c r="D58" t="s">
        <v>313</v>
      </c>
      <c r="E58" t="s">
        <v>201</v>
      </c>
      <c r="F58">
        <v>31541614.4798797</v>
      </c>
      <c r="G58">
        <v>32173156.626727801</v>
      </c>
      <c r="H58">
        <v>32731896.028585002</v>
      </c>
      <c r="I58">
        <v>31902425.9252735</v>
      </c>
      <c r="J58">
        <v>31293273.165856499</v>
      </c>
      <c r="K58">
        <v>30804582.681343</v>
      </c>
      <c r="L58">
        <v>30339269.491343901</v>
      </c>
      <c r="M58">
        <v>30383132.1997329</v>
      </c>
      <c r="N58">
        <v>30916076.759821299</v>
      </c>
      <c r="O58">
        <v>31152755.630118899</v>
      </c>
      <c r="P58">
        <v>31936915.698364001</v>
      </c>
      <c r="Q58">
        <v>32812331.132697199</v>
      </c>
      <c r="R58">
        <v>33250187.105242301</v>
      </c>
      <c r="S58">
        <v>33300906.9254537</v>
      </c>
      <c r="T58">
        <v>32180529.835552</v>
      </c>
      <c r="U58">
        <v>31939362.377792001</v>
      </c>
      <c r="V58">
        <v>31188008.6075054</v>
      </c>
      <c r="W58">
        <v>31458149.2256433</v>
      </c>
      <c r="X58">
        <v>31930845.7227882</v>
      </c>
      <c r="Y58">
        <v>33508877.160139602</v>
      </c>
      <c r="Z58">
        <v>34855033.638326801</v>
      </c>
      <c r="AA58">
        <v>35870036.9623551</v>
      </c>
      <c r="AB58">
        <v>36055755.251660801</v>
      </c>
      <c r="AC58">
        <v>36733948.264269702</v>
      </c>
      <c r="AD58">
        <v>37310385.064856902</v>
      </c>
      <c r="AE58">
        <v>36592209.401018701</v>
      </c>
    </row>
    <row r="59" spans="1:31" x14ac:dyDescent="0.3">
      <c r="A59" t="s">
        <v>124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126</v>
      </c>
      <c r="B2" t="s">
        <v>197</v>
      </c>
      <c r="C2" t="s">
        <v>200</v>
      </c>
      <c r="D2" t="s">
        <v>198</v>
      </c>
      <c r="E2" t="s">
        <v>201</v>
      </c>
      <c r="F2">
        <v>17337055.777031802</v>
      </c>
      <c r="G2">
        <v>16443989.1583707</v>
      </c>
      <c r="H2">
        <v>15638116.0435299</v>
      </c>
      <c r="I2">
        <v>14856850.9908076</v>
      </c>
      <c r="J2">
        <v>14223329.018613501</v>
      </c>
      <c r="K2">
        <v>13427677.4430648</v>
      </c>
      <c r="L2">
        <v>12642688.819445901</v>
      </c>
      <c r="M2">
        <v>11737812.7308276</v>
      </c>
      <c r="N2">
        <v>10846814.086951399</v>
      </c>
      <c r="O2">
        <v>10041937.1086259</v>
      </c>
      <c r="P2">
        <v>9381235.3541071694</v>
      </c>
      <c r="Q2">
        <v>8785937.5016138293</v>
      </c>
      <c r="R2">
        <v>8260488.8095782502</v>
      </c>
      <c r="S2">
        <v>7790004.2004367197</v>
      </c>
      <c r="T2">
        <v>7403392.7043972705</v>
      </c>
      <c r="U2">
        <v>7019379.9819763303</v>
      </c>
      <c r="V2">
        <v>6601368.3160132896</v>
      </c>
      <c r="W2">
        <v>6329323.6531813601</v>
      </c>
      <c r="X2">
        <v>6261754.4161557099</v>
      </c>
      <c r="Y2">
        <v>6179371.7178441398</v>
      </c>
      <c r="Z2">
        <v>6086372.04163629</v>
      </c>
      <c r="AA2">
        <v>6022426.1897565704</v>
      </c>
      <c r="AB2">
        <v>5960873.0560389897</v>
      </c>
      <c r="AC2">
        <v>5899628.7724108398</v>
      </c>
      <c r="AD2">
        <v>5851560.3955691103</v>
      </c>
      <c r="AE2">
        <v>5826037.196362</v>
      </c>
    </row>
    <row r="3" spans="1:32" x14ac:dyDescent="0.3">
      <c r="A3" t="s">
        <v>126</v>
      </c>
      <c r="B3" t="s">
        <v>202</v>
      </c>
      <c r="C3" t="s">
        <v>200</v>
      </c>
      <c r="D3" t="s">
        <v>203</v>
      </c>
      <c r="E3" t="s">
        <v>201</v>
      </c>
      <c r="F3">
        <v>960771.76735316799</v>
      </c>
      <c r="G3">
        <v>911938.45454428799</v>
      </c>
      <c r="H3">
        <v>864077.73297495896</v>
      </c>
      <c r="I3">
        <v>821634.64340285398</v>
      </c>
      <c r="J3">
        <v>763547.88508756505</v>
      </c>
      <c r="K3">
        <v>732608.42814451805</v>
      </c>
      <c r="L3">
        <v>685462.58686563896</v>
      </c>
      <c r="M3">
        <v>652184.95740637195</v>
      </c>
      <c r="N3">
        <v>584804.30752063997</v>
      </c>
      <c r="O3">
        <v>516443.494501587</v>
      </c>
      <c r="P3">
        <v>452902.32152509497</v>
      </c>
      <c r="Q3">
        <v>413490.52996414597</v>
      </c>
      <c r="R3">
        <v>404924.08119776298</v>
      </c>
      <c r="S3">
        <v>415409.43988474499</v>
      </c>
      <c r="T3">
        <v>409569.40611279098</v>
      </c>
      <c r="U3">
        <v>387705.28268451203</v>
      </c>
      <c r="V3">
        <v>370107.371023288</v>
      </c>
      <c r="W3">
        <v>367781.51816134102</v>
      </c>
      <c r="X3">
        <v>395241.758909431</v>
      </c>
      <c r="Y3">
        <v>429777.19747270102</v>
      </c>
      <c r="Z3">
        <v>444802.80249138299</v>
      </c>
      <c r="AA3">
        <v>440016.12648928299</v>
      </c>
      <c r="AB3">
        <v>457010.96088130202</v>
      </c>
      <c r="AC3">
        <v>433976.301860056</v>
      </c>
      <c r="AD3">
        <v>407929.52132684301</v>
      </c>
      <c r="AE3">
        <v>377324.03569398902</v>
      </c>
    </row>
    <row r="4" spans="1:32" x14ac:dyDescent="0.3">
      <c r="A4" t="s">
        <v>126</v>
      </c>
      <c r="B4" t="s">
        <v>204</v>
      </c>
      <c r="C4" t="s">
        <v>200</v>
      </c>
      <c r="D4" t="s">
        <v>205</v>
      </c>
      <c r="E4" t="s">
        <v>201</v>
      </c>
      <c r="F4">
        <v>79944854.829663694</v>
      </c>
      <c r="G4">
        <v>80015792.427602306</v>
      </c>
      <c r="H4">
        <v>80924133.040977105</v>
      </c>
      <c r="I4">
        <v>82375090.728838399</v>
      </c>
      <c r="J4">
        <v>81381017.569695503</v>
      </c>
      <c r="K4">
        <v>79804255.599407196</v>
      </c>
      <c r="L4">
        <v>79169280.899801999</v>
      </c>
      <c r="M4">
        <v>75888934.4922079</v>
      </c>
      <c r="N4">
        <v>73172326.037272498</v>
      </c>
      <c r="O4">
        <v>71860486.090730503</v>
      </c>
      <c r="P4">
        <v>72838146.846047699</v>
      </c>
      <c r="Q4">
        <v>74937584.312729001</v>
      </c>
      <c r="R4">
        <v>78227169.479606703</v>
      </c>
      <c r="S4">
        <v>80166618.193617702</v>
      </c>
      <c r="T4">
        <v>77571476.409084305</v>
      </c>
      <c r="U4">
        <v>73436128.772037193</v>
      </c>
      <c r="V4">
        <v>70820967.012693897</v>
      </c>
      <c r="W4">
        <v>69081577.750136003</v>
      </c>
      <c r="X4">
        <v>68168996.158043593</v>
      </c>
      <c r="Y4">
        <v>68393147.867971599</v>
      </c>
      <c r="Z4">
        <v>70557313.106014997</v>
      </c>
      <c r="AA4">
        <v>72428377.412787497</v>
      </c>
      <c r="AB4">
        <v>73390692.609233499</v>
      </c>
      <c r="AC4">
        <v>75946531.744843096</v>
      </c>
      <c r="AD4">
        <v>77523712.990433604</v>
      </c>
      <c r="AE4">
        <v>77774792.006847203</v>
      </c>
    </row>
    <row r="5" spans="1:32" x14ac:dyDescent="0.3">
      <c r="A5" t="s">
        <v>126</v>
      </c>
      <c r="B5" t="s">
        <v>206</v>
      </c>
      <c r="C5" t="s">
        <v>200</v>
      </c>
      <c r="D5" t="s">
        <v>207</v>
      </c>
      <c r="E5" t="s">
        <v>201</v>
      </c>
      <c r="F5">
        <v>6195384.9133706801</v>
      </c>
      <c r="G5">
        <v>6159634.9349237997</v>
      </c>
      <c r="H5">
        <v>6132810.7152115302</v>
      </c>
      <c r="I5">
        <v>6147369.7533140201</v>
      </c>
      <c r="J5">
        <v>6067768.1987017896</v>
      </c>
      <c r="K5">
        <v>5851727.6413009996</v>
      </c>
      <c r="L5">
        <v>5788714.1710071396</v>
      </c>
      <c r="M5">
        <v>5694705.8680698099</v>
      </c>
      <c r="N5">
        <v>5481696.1251173504</v>
      </c>
      <c r="O5">
        <v>5343477.7688038005</v>
      </c>
      <c r="P5">
        <v>5402904.6661339803</v>
      </c>
      <c r="Q5">
        <v>5466286.06780825</v>
      </c>
      <c r="R5">
        <v>5599470.9961532</v>
      </c>
      <c r="S5">
        <v>5533911.0741465501</v>
      </c>
      <c r="T5">
        <v>5420122.8039337704</v>
      </c>
      <c r="U5">
        <v>5250726.77429091</v>
      </c>
      <c r="V5">
        <v>5221653.2444739603</v>
      </c>
      <c r="W5">
        <v>5195059.23334911</v>
      </c>
      <c r="X5">
        <v>5147920.7420782996</v>
      </c>
      <c r="Y5">
        <v>5181849.7978131603</v>
      </c>
      <c r="Z5">
        <v>5268014.3320570504</v>
      </c>
      <c r="AA5">
        <v>5415389.4102410804</v>
      </c>
      <c r="AB5">
        <v>5560737.3796517197</v>
      </c>
      <c r="AC5">
        <v>5729658.2031049598</v>
      </c>
      <c r="AD5">
        <v>5848235.7699647797</v>
      </c>
      <c r="AE5">
        <v>5802784.1318046805</v>
      </c>
    </row>
    <row r="6" spans="1:32" x14ac:dyDescent="0.3">
      <c r="A6" t="s">
        <v>126</v>
      </c>
      <c r="B6" t="s">
        <v>208</v>
      </c>
      <c r="C6" t="s">
        <v>200</v>
      </c>
      <c r="D6" t="s">
        <v>209</v>
      </c>
      <c r="E6" t="s">
        <v>201</v>
      </c>
      <c r="F6">
        <v>3952118.9281176799</v>
      </c>
      <c r="G6">
        <v>3680519.8171614101</v>
      </c>
      <c r="H6">
        <v>3493642.9842817802</v>
      </c>
      <c r="I6">
        <v>3337490.2642461401</v>
      </c>
      <c r="J6">
        <v>3077511.93982636</v>
      </c>
      <c r="K6">
        <v>2778859.1048139902</v>
      </c>
      <c r="L6">
        <v>2540095.00093011</v>
      </c>
      <c r="M6">
        <v>2302619.9152700999</v>
      </c>
      <c r="N6">
        <v>2058387.89005211</v>
      </c>
      <c r="O6">
        <v>1872479.7928952901</v>
      </c>
      <c r="P6">
        <v>1781940.09375619</v>
      </c>
      <c r="Q6">
        <v>1680342.16703244</v>
      </c>
      <c r="R6">
        <v>1619898.59539307</v>
      </c>
      <c r="S6">
        <v>1540135.3914599901</v>
      </c>
      <c r="T6">
        <v>1404744.94741276</v>
      </c>
      <c r="U6">
        <v>1269504.8706173501</v>
      </c>
      <c r="V6">
        <v>1179228.3605242299</v>
      </c>
      <c r="W6">
        <v>1075688.17628458</v>
      </c>
      <c r="X6">
        <v>1029516.33199612</v>
      </c>
      <c r="Y6">
        <v>997772.04066415702</v>
      </c>
      <c r="Z6">
        <v>1017798.12966341</v>
      </c>
      <c r="AA6">
        <v>1020186.03295385</v>
      </c>
      <c r="AB6">
        <v>1002170.61967493</v>
      </c>
      <c r="AC6">
        <v>978962.05734088295</v>
      </c>
      <c r="AD6">
        <v>971358.84639716404</v>
      </c>
      <c r="AE6">
        <v>926325.88334908104</v>
      </c>
    </row>
    <row r="7" spans="1:32" x14ac:dyDescent="0.3">
      <c r="A7" t="s">
        <v>126</v>
      </c>
      <c r="B7" t="s">
        <v>210</v>
      </c>
      <c r="C7" t="s">
        <v>200</v>
      </c>
      <c r="D7" t="s">
        <v>211</v>
      </c>
      <c r="E7" t="s">
        <v>201</v>
      </c>
      <c r="F7">
        <v>5359895.9837218402</v>
      </c>
      <c r="G7">
        <v>5326616.42579039</v>
      </c>
      <c r="H7">
        <v>5424481.4567612102</v>
      </c>
      <c r="I7">
        <v>5457290.8775690496</v>
      </c>
      <c r="J7">
        <v>5272179.9478114797</v>
      </c>
      <c r="K7">
        <v>5023150.5373512898</v>
      </c>
      <c r="L7">
        <v>4807644.5765155498</v>
      </c>
      <c r="M7">
        <v>4513906.6362398602</v>
      </c>
      <c r="N7">
        <v>4216150.92406011</v>
      </c>
      <c r="O7">
        <v>3944501.24109643</v>
      </c>
      <c r="P7">
        <v>3860081.0628388599</v>
      </c>
      <c r="Q7">
        <v>3801871.6821671901</v>
      </c>
      <c r="R7">
        <v>3836881.8213094999</v>
      </c>
      <c r="S7">
        <v>3723788.9215489598</v>
      </c>
      <c r="T7">
        <v>3500022.07791059</v>
      </c>
      <c r="U7">
        <v>3250556.6324639702</v>
      </c>
      <c r="V7">
        <v>3037984.5593571798</v>
      </c>
      <c r="W7">
        <v>2842556.98258872</v>
      </c>
      <c r="X7">
        <v>2777868.3230010099</v>
      </c>
      <c r="Y7">
        <v>2765322.9828917398</v>
      </c>
      <c r="Z7">
        <v>2773636.9415075802</v>
      </c>
      <c r="AA7">
        <v>2768918.2691617701</v>
      </c>
      <c r="AB7">
        <v>2678216.8418349498</v>
      </c>
      <c r="AC7">
        <v>2633735.4963799599</v>
      </c>
      <c r="AD7">
        <v>2583493.43729631</v>
      </c>
      <c r="AE7">
        <v>2546473.2436159798</v>
      </c>
    </row>
    <row r="8" spans="1:32" x14ac:dyDescent="0.3">
      <c r="A8" t="s">
        <v>126</v>
      </c>
      <c r="B8" t="s">
        <v>212</v>
      </c>
      <c r="C8" t="s">
        <v>200</v>
      </c>
      <c r="D8" t="s">
        <v>213</v>
      </c>
      <c r="E8" t="s">
        <v>201</v>
      </c>
      <c r="F8">
        <v>1622764.5321587699</v>
      </c>
      <c r="G8">
        <v>1580308.2937005099</v>
      </c>
      <c r="H8">
        <v>1446644.7793547199</v>
      </c>
      <c r="I8">
        <v>1343803.47514397</v>
      </c>
      <c r="J8">
        <v>1257855.9811951399</v>
      </c>
      <c r="K8">
        <v>1120101.4432562301</v>
      </c>
      <c r="L8">
        <v>1011578.7994013</v>
      </c>
      <c r="M8">
        <v>973129.81289687997</v>
      </c>
      <c r="N8">
        <v>943777.23726944299</v>
      </c>
      <c r="O8">
        <v>950086.03935337905</v>
      </c>
      <c r="P8">
        <v>962481.27812250995</v>
      </c>
      <c r="Q8">
        <v>1070891.6166496801</v>
      </c>
      <c r="R8">
        <v>1150759.3766004499</v>
      </c>
      <c r="S8">
        <v>1255987.7257993999</v>
      </c>
      <c r="T8">
        <v>1298010.9327388201</v>
      </c>
      <c r="U8">
        <v>1245927.39953515</v>
      </c>
      <c r="V8">
        <v>1118977.5957737099</v>
      </c>
      <c r="W8">
        <v>1061352.63977831</v>
      </c>
      <c r="X8">
        <v>1048254.22450682</v>
      </c>
      <c r="Y8">
        <v>1049447.6182387799</v>
      </c>
      <c r="Z8">
        <v>1094293.1828824801</v>
      </c>
      <c r="AA8">
        <v>1086463.0181227799</v>
      </c>
      <c r="AB8">
        <v>1094034.81248168</v>
      </c>
      <c r="AC8">
        <v>1086259.71221077</v>
      </c>
      <c r="AD8">
        <v>1058135.62566087</v>
      </c>
      <c r="AE8">
        <v>1080478.2135224999</v>
      </c>
    </row>
    <row r="9" spans="1:32" x14ac:dyDescent="0.3">
      <c r="A9" t="s">
        <v>126</v>
      </c>
      <c r="B9" t="s">
        <v>214</v>
      </c>
      <c r="C9" t="s">
        <v>200</v>
      </c>
      <c r="D9" t="s">
        <v>215</v>
      </c>
      <c r="E9" t="s">
        <v>201</v>
      </c>
      <c r="F9">
        <v>5155993.7684036596</v>
      </c>
      <c r="G9">
        <v>4961439.0862303302</v>
      </c>
      <c r="H9">
        <v>4887607.9868682502</v>
      </c>
      <c r="I9">
        <v>4939778.8333847104</v>
      </c>
      <c r="J9">
        <v>4825577.2195234504</v>
      </c>
      <c r="K9">
        <v>4655588.1157315103</v>
      </c>
      <c r="L9">
        <v>4603963.7108606603</v>
      </c>
      <c r="M9">
        <v>4488059.76507085</v>
      </c>
      <c r="N9">
        <v>4354020.0259245597</v>
      </c>
      <c r="O9">
        <v>4142517.1842222698</v>
      </c>
      <c r="P9">
        <v>4202781.2910471298</v>
      </c>
      <c r="Q9">
        <v>4277384.5495971004</v>
      </c>
      <c r="R9">
        <v>4441912.52292745</v>
      </c>
      <c r="S9">
        <v>4699822.6531876298</v>
      </c>
      <c r="T9">
        <v>4700050.4838223299</v>
      </c>
      <c r="U9">
        <v>4598391.6792438198</v>
      </c>
      <c r="V9">
        <v>4537353.59146751</v>
      </c>
      <c r="W9">
        <v>4375170.3135713199</v>
      </c>
      <c r="X9">
        <v>4256583.2809783202</v>
      </c>
      <c r="Y9">
        <v>4179822.5495591699</v>
      </c>
      <c r="Z9">
        <v>4197864.5274508698</v>
      </c>
      <c r="AA9">
        <v>4200644.0012938902</v>
      </c>
      <c r="AB9">
        <v>4201175.2923183702</v>
      </c>
      <c r="AC9">
        <v>4473040.5237019705</v>
      </c>
      <c r="AD9">
        <v>4834439.8559239199</v>
      </c>
      <c r="AE9">
        <v>5004827.2785620401</v>
      </c>
    </row>
    <row r="10" spans="1:32" x14ac:dyDescent="0.3">
      <c r="A10" t="s">
        <v>126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126</v>
      </c>
      <c r="B11" t="s">
        <v>218</v>
      </c>
      <c r="C11" t="s">
        <v>200</v>
      </c>
      <c r="D11" t="s">
        <v>219</v>
      </c>
      <c r="E11" t="s">
        <v>201</v>
      </c>
      <c r="F11">
        <v>1294485.27929654</v>
      </c>
      <c r="G11">
        <v>1320539.0764377399</v>
      </c>
      <c r="H11">
        <v>1388189.7837535699</v>
      </c>
      <c r="I11">
        <v>1438484.2103083299</v>
      </c>
      <c r="J11">
        <v>1450107.1226198301</v>
      </c>
      <c r="K11">
        <v>1484537.7057814801</v>
      </c>
      <c r="L11">
        <v>1539213.0586484501</v>
      </c>
      <c r="M11">
        <v>1582989.0468284599</v>
      </c>
      <c r="N11">
        <v>1595276.56958629</v>
      </c>
      <c r="O11">
        <v>1572576.9567130201</v>
      </c>
      <c r="P11">
        <v>1583316.24965901</v>
      </c>
      <c r="Q11">
        <v>1654284.9369959401</v>
      </c>
      <c r="R11">
        <v>1697400.09092194</v>
      </c>
      <c r="S11">
        <v>1684892.55596434</v>
      </c>
      <c r="T11">
        <v>1715297.2341309299</v>
      </c>
      <c r="U11">
        <v>1652635.7168841099</v>
      </c>
      <c r="V11">
        <v>1661858.2480053999</v>
      </c>
      <c r="W11">
        <v>1872775.6125596699</v>
      </c>
      <c r="X11">
        <v>2111811.2978116898</v>
      </c>
      <c r="Y11">
        <v>2308647.0020401999</v>
      </c>
      <c r="Z11">
        <v>2458739.4697964299</v>
      </c>
      <c r="AA11">
        <v>2826401.88787681</v>
      </c>
      <c r="AB11">
        <v>3052428.0724199601</v>
      </c>
      <c r="AC11">
        <v>3239727.83117864</v>
      </c>
      <c r="AD11">
        <v>3344418.3758335202</v>
      </c>
      <c r="AE11">
        <v>3478813.1136425398</v>
      </c>
    </row>
    <row r="12" spans="1:32" x14ac:dyDescent="0.3">
      <c r="A12" t="s">
        <v>126</v>
      </c>
      <c r="B12" t="s">
        <v>220</v>
      </c>
      <c r="C12" t="s">
        <v>200</v>
      </c>
      <c r="D12" t="s">
        <v>221</v>
      </c>
      <c r="E12" t="s">
        <v>201</v>
      </c>
      <c r="F12">
        <v>6951205.7974086404</v>
      </c>
      <c r="G12">
        <v>6985105.5267791403</v>
      </c>
      <c r="H12">
        <v>7060462.9600280896</v>
      </c>
      <c r="I12">
        <v>7121031.9091101503</v>
      </c>
      <c r="J12">
        <v>6928878.6294960901</v>
      </c>
      <c r="K12">
        <v>6771476.0503965896</v>
      </c>
      <c r="L12">
        <v>6673932.0718388204</v>
      </c>
      <c r="M12">
        <v>6296636.2705989797</v>
      </c>
      <c r="N12">
        <v>6130207.7553120796</v>
      </c>
      <c r="O12">
        <v>6013434.5566210402</v>
      </c>
      <c r="P12">
        <v>6010532.80749775</v>
      </c>
      <c r="Q12">
        <v>6234323.1277610902</v>
      </c>
      <c r="R12">
        <v>6436130.1386033902</v>
      </c>
      <c r="S12">
        <v>6455988.44986434</v>
      </c>
      <c r="T12">
        <v>6278761.8297800897</v>
      </c>
      <c r="U12">
        <v>6037641.3952347301</v>
      </c>
      <c r="V12">
        <v>5861053.8343410902</v>
      </c>
      <c r="W12">
        <v>5788799.7845606003</v>
      </c>
      <c r="X12">
        <v>5846507.8873766996</v>
      </c>
      <c r="Y12">
        <v>5922474.5225546705</v>
      </c>
      <c r="Z12">
        <v>6089905.2282487601</v>
      </c>
      <c r="AA12">
        <v>6153981.9036366502</v>
      </c>
      <c r="AB12">
        <v>6156314.6634488404</v>
      </c>
      <c r="AC12">
        <v>6316931.0751951598</v>
      </c>
      <c r="AD12">
        <v>6433155.5198485898</v>
      </c>
      <c r="AE12">
        <v>6491365.4574641502</v>
      </c>
    </row>
    <row r="13" spans="1:32" x14ac:dyDescent="0.3">
      <c r="A13" t="s">
        <v>126</v>
      </c>
      <c r="B13" t="s">
        <v>222</v>
      </c>
      <c r="C13" t="s">
        <v>200</v>
      </c>
      <c r="D13" t="s">
        <v>223</v>
      </c>
      <c r="E13" t="s">
        <v>201</v>
      </c>
      <c r="F13">
        <v>11185040.743357399</v>
      </c>
      <c r="G13">
        <v>11002280.6004408</v>
      </c>
      <c r="H13">
        <v>10789363.533999501</v>
      </c>
      <c r="I13">
        <v>10536874.5268427</v>
      </c>
      <c r="J13">
        <v>10189134.9082612</v>
      </c>
      <c r="K13">
        <v>9805806.7332230099</v>
      </c>
      <c r="L13">
        <v>9575011.3439636603</v>
      </c>
      <c r="M13">
        <v>8983783.4951760098</v>
      </c>
      <c r="N13">
        <v>8284827.3935560398</v>
      </c>
      <c r="O13">
        <v>7831922.36668636</v>
      </c>
      <c r="P13">
        <v>7686913.4208470797</v>
      </c>
      <c r="Q13">
        <v>7893593.6410702402</v>
      </c>
      <c r="R13">
        <v>8337159.6986878105</v>
      </c>
      <c r="S13">
        <v>8708299.7432932593</v>
      </c>
      <c r="T13">
        <v>8615446.5370904803</v>
      </c>
      <c r="U13">
        <v>8411679.6142596304</v>
      </c>
      <c r="V13">
        <v>8202351.0740378797</v>
      </c>
      <c r="W13">
        <v>8074521.0690049296</v>
      </c>
      <c r="X13">
        <v>7924906.3441231204</v>
      </c>
      <c r="Y13">
        <v>7997622.7271718001</v>
      </c>
      <c r="Z13">
        <v>8158628.33352271</v>
      </c>
      <c r="AA13">
        <v>8254610.1151678702</v>
      </c>
      <c r="AB13">
        <v>8550527.9521375801</v>
      </c>
      <c r="AC13">
        <v>8748535.8637195602</v>
      </c>
      <c r="AD13">
        <v>9014983.7211211305</v>
      </c>
      <c r="AE13">
        <v>9059908.4586605392</v>
      </c>
    </row>
    <row r="14" spans="1:32" x14ac:dyDescent="0.3">
      <c r="A14" t="s">
        <v>126</v>
      </c>
      <c r="B14" t="s">
        <v>224</v>
      </c>
      <c r="C14" t="s">
        <v>200</v>
      </c>
      <c r="D14" t="s">
        <v>225</v>
      </c>
      <c r="E14" t="s">
        <v>201</v>
      </c>
      <c r="F14">
        <v>9972662.6436830908</v>
      </c>
      <c r="G14">
        <v>10447566.399072601</v>
      </c>
      <c r="H14">
        <v>10890863.831681</v>
      </c>
      <c r="I14">
        <v>11505621.219188301</v>
      </c>
      <c r="J14">
        <v>11679274.659793301</v>
      </c>
      <c r="K14">
        <v>12170821.600645499</v>
      </c>
      <c r="L14">
        <v>12633027.1077544</v>
      </c>
      <c r="M14">
        <v>12076906.6076157</v>
      </c>
      <c r="N14">
        <v>11628915.806052599</v>
      </c>
      <c r="O14">
        <v>11834529.6768292</v>
      </c>
      <c r="P14">
        <v>11905829.201442201</v>
      </c>
      <c r="Q14">
        <v>12469367.4356707</v>
      </c>
      <c r="R14">
        <v>12944671.564726399</v>
      </c>
      <c r="S14">
        <v>13300052.433367699</v>
      </c>
      <c r="T14">
        <v>12653255.280847499</v>
      </c>
      <c r="U14">
        <v>11779717.253872599</v>
      </c>
      <c r="V14">
        <v>11247464.8391327</v>
      </c>
      <c r="W14">
        <v>10824430.5153122</v>
      </c>
      <c r="X14">
        <v>10348971.440615101</v>
      </c>
      <c r="Y14">
        <v>10218713.585553501</v>
      </c>
      <c r="Z14">
        <v>10684383.788445599</v>
      </c>
      <c r="AA14">
        <v>10772462.894543801</v>
      </c>
      <c r="AB14">
        <v>10778247.8344588</v>
      </c>
      <c r="AC14">
        <v>11471147.204411499</v>
      </c>
      <c r="AD14">
        <v>11765167.426901801</v>
      </c>
      <c r="AE14">
        <v>12052227.327504501</v>
      </c>
    </row>
    <row r="15" spans="1:32" x14ac:dyDescent="0.3">
      <c r="A15" t="s">
        <v>126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126</v>
      </c>
      <c r="B16" t="s">
        <v>228</v>
      </c>
      <c r="C16" t="s">
        <v>200</v>
      </c>
      <c r="D16" t="s">
        <v>229</v>
      </c>
      <c r="E16" t="s">
        <v>201</v>
      </c>
      <c r="F16">
        <v>5331015.6206030101</v>
      </c>
      <c r="G16">
        <v>5743327.5256927405</v>
      </c>
      <c r="H16">
        <v>6174864.40784935</v>
      </c>
      <c r="I16">
        <v>6447558.7666909797</v>
      </c>
      <c r="J16">
        <v>6586348.0312967999</v>
      </c>
      <c r="K16">
        <v>6706076.2192897396</v>
      </c>
      <c r="L16">
        <v>6802523.4126982102</v>
      </c>
      <c r="M16">
        <v>6499349.5335276304</v>
      </c>
      <c r="N16">
        <v>6253242.8655780302</v>
      </c>
      <c r="O16">
        <v>6156723.5879784599</v>
      </c>
      <c r="P16">
        <v>6135262.7619545702</v>
      </c>
      <c r="Q16">
        <v>6287979.9272607099</v>
      </c>
      <c r="R16">
        <v>6509250.9469234804</v>
      </c>
      <c r="S16">
        <v>6413218.7355508003</v>
      </c>
      <c r="T16">
        <v>6017417.5882978104</v>
      </c>
      <c r="U16">
        <v>5653942.0055770203</v>
      </c>
      <c r="V16">
        <v>5480843.4001973504</v>
      </c>
      <c r="W16">
        <v>5263439.5514438897</v>
      </c>
      <c r="X16">
        <v>5140400.3276886595</v>
      </c>
      <c r="Y16">
        <v>5118871.3132786499</v>
      </c>
      <c r="Z16">
        <v>5249405.4458531998</v>
      </c>
      <c r="AA16">
        <v>5418801.28226454</v>
      </c>
      <c r="AB16">
        <v>5678447.5422110399</v>
      </c>
      <c r="AC16">
        <v>5874502.4694639398</v>
      </c>
      <c r="AD16">
        <v>5871506.0825916696</v>
      </c>
      <c r="AE16">
        <v>5880045.37330453</v>
      </c>
    </row>
    <row r="17" spans="1:31" x14ac:dyDescent="0.3">
      <c r="A17" t="s">
        <v>126</v>
      </c>
      <c r="B17" t="s">
        <v>230</v>
      </c>
      <c r="C17" t="s">
        <v>200</v>
      </c>
      <c r="D17" t="s">
        <v>231</v>
      </c>
      <c r="E17" t="s">
        <v>201</v>
      </c>
      <c r="F17">
        <v>8531873.8173142001</v>
      </c>
      <c r="G17">
        <v>8555764.6075451393</v>
      </c>
      <c r="H17">
        <v>8656729.37231436</v>
      </c>
      <c r="I17">
        <v>8959916.7874078806</v>
      </c>
      <c r="J17">
        <v>8870043.9387483094</v>
      </c>
      <c r="K17">
        <v>8739317.9249847699</v>
      </c>
      <c r="L17">
        <v>8595792.2451098599</v>
      </c>
      <c r="M17">
        <v>8176521.9938249895</v>
      </c>
      <c r="N17">
        <v>7835945.2216939004</v>
      </c>
      <c r="O17">
        <v>7897411.37448618</v>
      </c>
      <c r="P17">
        <v>8299221.4365643701</v>
      </c>
      <c r="Q17">
        <v>8454820.8751063906</v>
      </c>
      <c r="R17">
        <v>9139446.3851011004</v>
      </c>
      <c r="S17">
        <v>9767566.2022134792</v>
      </c>
      <c r="T17">
        <v>9520694.4115954004</v>
      </c>
      <c r="U17">
        <v>8872095.8075358309</v>
      </c>
      <c r="V17">
        <v>8552185.6024948899</v>
      </c>
      <c r="W17">
        <v>8421042.7587951906</v>
      </c>
      <c r="X17">
        <v>8213944.0177390603</v>
      </c>
      <c r="Y17">
        <v>8142932.7501856796</v>
      </c>
      <c r="Z17">
        <v>8385218.8108963501</v>
      </c>
      <c r="AA17">
        <v>8475199.9882400408</v>
      </c>
      <c r="AB17">
        <v>8234478.0222130604</v>
      </c>
      <c r="AC17">
        <v>8459550.1401747093</v>
      </c>
      <c r="AD17">
        <v>8609577.8231483493</v>
      </c>
      <c r="AE17">
        <v>8369845.8498993097</v>
      </c>
    </row>
    <row r="18" spans="1:31" x14ac:dyDescent="0.3">
      <c r="A18" t="s">
        <v>126</v>
      </c>
      <c r="B18" t="s">
        <v>232</v>
      </c>
      <c r="C18" t="s">
        <v>200</v>
      </c>
      <c r="D18" t="s">
        <v>233</v>
      </c>
      <c r="E18" t="s">
        <v>201</v>
      </c>
      <c r="F18">
        <v>12683482.3587492</v>
      </c>
      <c r="G18">
        <v>12573065.3202266</v>
      </c>
      <c r="H18">
        <v>12899475.7957571</v>
      </c>
      <c r="I18">
        <v>13435131.796845799</v>
      </c>
      <c r="J18">
        <v>13502987.3226557</v>
      </c>
      <c r="K18">
        <v>13123070.3739287</v>
      </c>
      <c r="L18">
        <v>13061173.805980699</v>
      </c>
      <c r="M18">
        <v>12863139.833044</v>
      </c>
      <c r="N18">
        <v>12973158.729104999</v>
      </c>
      <c r="O18">
        <v>12921170.025418</v>
      </c>
      <c r="P18">
        <v>13576979.2712649</v>
      </c>
      <c r="Q18">
        <v>14155375.077818099</v>
      </c>
      <c r="R18">
        <v>14952435.647388401</v>
      </c>
      <c r="S18">
        <v>15521815.4246832</v>
      </c>
      <c r="T18">
        <v>14915967.865278101</v>
      </c>
      <c r="U18">
        <v>13908420.596899999</v>
      </c>
      <c r="V18">
        <v>13198973.881753299</v>
      </c>
      <c r="W18">
        <v>12806517.773067901</v>
      </c>
      <c r="X18">
        <v>12823748.7964781</v>
      </c>
      <c r="Y18">
        <v>12985788.5325858</v>
      </c>
      <c r="Z18">
        <v>13566668.6395026</v>
      </c>
      <c r="AA18">
        <v>14373524.3843798</v>
      </c>
      <c r="AB18">
        <v>14795498.870566901</v>
      </c>
      <c r="AC18">
        <v>15368369.950921901</v>
      </c>
      <c r="AD18">
        <v>15637640.356157601</v>
      </c>
      <c r="AE18">
        <v>15565384.467260901</v>
      </c>
    </row>
    <row r="19" spans="1:31" x14ac:dyDescent="0.3">
      <c r="A19" t="s">
        <v>126</v>
      </c>
      <c r="B19" t="s">
        <v>234</v>
      </c>
      <c r="C19" t="s">
        <v>200</v>
      </c>
      <c r="D19" t="s">
        <v>235</v>
      </c>
      <c r="E19" t="s">
        <v>201</v>
      </c>
      <c r="F19">
        <v>1708930.4434790099</v>
      </c>
      <c r="G19">
        <v>1679624.8136011499</v>
      </c>
      <c r="H19">
        <v>1678995.43311666</v>
      </c>
      <c r="I19">
        <v>1704738.3087864399</v>
      </c>
      <c r="J19">
        <v>1673349.66976602</v>
      </c>
      <c r="K19">
        <v>1573722.14870336</v>
      </c>
      <c r="L19">
        <v>1536611.5950932</v>
      </c>
      <c r="M19">
        <v>1437185.7140447199</v>
      </c>
      <c r="N19">
        <v>1416719.4939649999</v>
      </c>
      <c r="O19">
        <v>1379655.51962706</v>
      </c>
      <c r="P19">
        <v>1429903.30491916</v>
      </c>
      <c r="Q19">
        <v>1491063.2077911</v>
      </c>
      <c r="R19">
        <v>1561751.6948705399</v>
      </c>
      <c r="S19">
        <v>1561138.8825380199</v>
      </c>
      <c r="T19">
        <v>1531684.4162457199</v>
      </c>
      <c r="U19">
        <v>1504889.0256221399</v>
      </c>
      <c r="V19">
        <v>1521038.78113474</v>
      </c>
      <c r="W19">
        <v>1480223.3398195901</v>
      </c>
      <c r="X19">
        <v>1498563.14365061</v>
      </c>
      <c r="Y19">
        <v>1523882.4454343501</v>
      </c>
      <c r="Z19">
        <v>1612756.2761879701</v>
      </c>
      <c r="AA19">
        <v>1661794.2249046101</v>
      </c>
      <c r="AB19">
        <v>1608414.70581561</v>
      </c>
      <c r="AC19">
        <v>1566111.2170390601</v>
      </c>
      <c r="AD19">
        <v>1551600.14958801</v>
      </c>
      <c r="AE19">
        <v>1516313.20825641</v>
      </c>
    </row>
    <row r="20" spans="1:31" x14ac:dyDescent="0.3">
      <c r="A20" t="s">
        <v>126</v>
      </c>
      <c r="B20" t="s">
        <v>236</v>
      </c>
      <c r="C20" t="s">
        <v>200</v>
      </c>
      <c r="D20" t="s">
        <v>237</v>
      </c>
      <c r="E20" t="s">
        <v>201</v>
      </c>
      <c r="F20">
        <v>16040298.9050078</v>
      </c>
      <c r="G20">
        <v>16692274.715475401</v>
      </c>
      <c r="H20">
        <v>17263800.995671801</v>
      </c>
      <c r="I20">
        <v>17682261.094712</v>
      </c>
      <c r="J20">
        <v>17885182.985837299</v>
      </c>
      <c r="K20">
        <v>17361243.252365801</v>
      </c>
      <c r="L20">
        <v>16954053.165438</v>
      </c>
      <c r="M20">
        <v>16367948.110399101</v>
      </c>
      <c r="N20">
        <v>15718832.2542968</v>
      </c>
      <c r="O20">
        <v>14799829.088085299</v>
      </c>
      <c r="P20">
        <v>14039564.0447459</v>
      </c>
      <c r="Q20">
        <v>13451736.641824201</v>
      </c>
      <c r="R20">
        <v>13109750.1417713</v>
      </c>
      <c r="S20">
        <v>13040529.5414032</v>
      </c>
      <c r="T20">
        <v>13003842.332296699</v>
      </c>
      <c r="U20">
        <v>12836486.5809082</v>
      </c>
      <c r="V20">
        <v>12646489.308945101</v>
      </c>
      <c r="W20">
        <v>12602355.3677315</v>
      </c>
      <c r="X20">
        <v>12809204.407010799</v>
      </c>
      <c r="Y20">
        <v>12862036.165499501</v>
      </c>
      <c r="Z20">
        <v>13133833.265536999</v>
      </c>
      <c r="AA20">
        <v>13301196.914925801</v>
      </c>
      <c r="AB20">
        <v>13103529.3539481</v>
      </c>
      <c r="AC20">
        <v>13196077.1411923</v>
      </c>
      <c r="AD20">
        <v>12976111.2072266</v>
      </c>
      <c r="AE20">
        <v>12761787.795914499</v>
      </c>
    </row>
    <row r="21" spans="1:31" x14ac:dyDescent="0.3">
      <c r="A21" t="s">
        <v>126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126</v>
      </c>
      <c r="B22" t="s">
        <v>240</v>
      </c>
      <c r="C22" t="s">
        <v>200</v>
      </c>
      <c r="D22" t="s">
        <v>241</v>
      </c>
      <c r="E22" t="s">
        <v>201</v>
      </c>
      <c r="F22">
        <v>2366761.6951343198</v>
      </c>
      <c r="G22">
        <v>2152523.7716964502</v>
      </c>
      <c r="H22">
        <v>1973366.3471125299</v>
      </c>
      <c r="I22">
        <v>1819821.4291656001</v>
      </c>
      <c r="J22">
        <v>1661592.93341468</v>
      </c>
      <c r="K22">
        <v>1475939.1624658599</v>
      </c>
      <c r="L22">
        <v>1348230.6397647799</v>
      </c>
      <c r="M22">
        <v>1255557.71484974</v>
      </c>
      <c r="N22">
        <v>1149192.22776427</v>
      </c>
      <c r="O22">
        <v>1036682.16006219</v>
      </c>
      <c r="P22">
        <v>943778.85549145495</v>
      </c>
      <c r="Q22">
        <v>880095.56802458898</v>
      </c>
      <c r="R22">
        <v>819904.61966284702</v>
      </c>
      <c r="S22">
        <v>780195.18157953501</v>
      </c>
      <c r="T22">
        <v>784064.22702952998</v>
      </c>
      <c r="U22">
        <v>796563.99823094299</v>
      </c>
      <c r="V22">
        <v>852258.26390460494</v>
      </c>
      <c r="W22">
        <v>907973.338751356</v>
      </c>
      <c r="X22">
        <v>1032690.89680792</v>
      </c>
      <c r="Y22">
        <v>1121320.3088187601</v>
      </c>
      <c r="Z22">
        <v>1212669.2985564</v>
      </c>
      <c r="AA22">
        <v>1298723.5752839099</v>
      </c>
      <c r="AB22">
        <v>1325602.4626915399</v>
      </c>
      <c r="AC22">
        <v>1368265.99710038</v>
      </c>
      <c r="AD22">
        <v>1439373.9712707601</v>
      </c>
      <c r="AE22">
        <v>1557408.6295567399</v>
      </c>
    </row>
    <row r="23" spans="1:31" x14ac:dyDescent="0.3">
      <c r="A23" t="s">
        <v>126</v>
      </c>
      <c r="B23" t="s">
        <v>242</v>
      </c>
      <c r="C23" t="s">
        <v>200</v>
      </c>
      <c r="D23" t="s">
        <v>243</v>
      </c>
      <c r="E23" t="s">
        <v>201</v>
      </c>
      <c r="F23">
        <v>6524601.2380096801</v>
      </c>
      <c r="G23">
        <v>6557053.6746898796</v>
      </c>
      <c r="H23">
        <v>6502315.51001128</v>
      </c>
      <c r="I23">
        <v>6427384.9449993903</v>
      </c>
      <c r="J23">
        <v>6369710.3984823497</v>
      </c>
      <c r="K23">
        <v>6346695.0855548</v>
      </c>
      <c r="L23">
        <v>6180974.5314084897</v>
      </c>
      <c r="M23">
        <v>5910273.3980625104</v>
      </c>
      <c r="N23">
        <v>5452487.3189948499</v>
      </c>
      <c r="O23">
        <v>5077034.0542159798</v>
      </c>
      <c r="P23">
        <v>4761763.1398154898</v>
      </c>
      <c r="Q23">
        <v>4581902.1044981796</v>
      </c>
      <c r="R23">
        <v>4792133.0806228202</v>
      </c>
      <c r="S23">
        <v>4804981.6637150003</v>
      </c>
      <c r="T23">
        <v>4701801.0560526596</v>
      </c>
      <c r="U23">
        <v>4742298.2909432799</v>
      </c>
      <c r="V23">
        <v>4819054.41784894</v>
      </c>
      <c r="W23">
        <v>4876131.3347095298</v>
      </c>
      <c r="X23">
        <v>5141863.2409440698</v>
      </c>
      <c r="Y23">
        <v>5398695.5519132903</v>
      </c>
      <c r="Z23">
        <v>5604424.8242182499</v>
      </c>
      <c r="AA23">
        <v>5683188.7173478603</v>
      </c>
      <c r="AB23">
        <v>5848981.8630812503</v>
      </c>
      <c r="AC23">
        <v>5943064.8534839796</v>
      </c>
      <c r="AD23">
        <v>6074647.70543963</v>
      </c>
      <c r="AE23">
        <v>6326485.9311889596</v>
      </c>
    </row>
    <row r="24" spans="1:31" x14ac:dyDescent="0.3">
      <c r="A24" t="s">
        <v>126</v>
      </c>
      <c r="B24" t="s">
        <v>244</v>
      </c>
      <c r="C24" t="s">
        <v>200</v>
      </c>
      <c r="D24" t="s">
        <v>245</v>
      </c>
      <c r="E24" t="s">
        <v>201</v>
      </c>
      <c r="F24">
        <v>10567525.086078599</v>
      </c>
      <c r="G24">
        <v>10840299.257832101</v>
      </c>
      <c r="H24">
        <v>11096309.6178982</v>
      </c>
      <c r="I24">
        <v>11121001.294695901</v>
      </c>
      <c r="J24">
        <v>11152683.126019699</v>
      </c>
      <c r="K24">
        <v>11307406.1041425</v>
      </c>
      <c r="L24">
        <v>11137082.019256501</v>
      </c>
      <c r="M24">
        <v>10823768.128234601</v>
      </c>
      <c r="N24">
        <v>10418367.4838196</v>
      </c>
      <c r="O24">
        <v>10290251.348610001</v>
      </c>
      <c r="P24">
        <v>10264441.236284399</v>
      </c>
      <c r="Q24">
        <v>10488393.698627399</v>
      </c>
      <c r="R24">
        <v>10727578.8412198</v>
      </c>
      <c r="S24">
        <v>10909008.9399924</v>
      </c>
      <c r="T24">
        <v>10946439.9597167</v>
      </c>
      <c r="U24">
        <v>10862061.753312601</v>
      </c>
      <c r="V24">
        <v>10685038.163970901</v>
      </c>
      <c r="W24">
        <v>10636752.653094601</v>
      </c>
      <c r="X24">
        <v>10846511.237478301</v>
      </c>
      <c r="Y24">
        <v>11159455.574429501</v>
      </c>
      <c r="Z24">
        <v>11543497.9301305</v>
      </c>
      <c r="AA24">
        <v>11718883.5049072</v>
      </c>
      <c r="AB24">
        <v>11690712.018750001</v>
      </c>
      <c r="AC24">
        <v>11587220.5951751</v>
      </c>
      <c r="AD24">
        <v>11804441.3155779</v>
      </c>
      <c r="AE24">
        <v>11875178.099474801</v>
      </c>
    </row>
    <row r="25" spans="1:31" x14ac:dyDescent="0.3">
      <c r="A25" t="s">
        <v>126</v>
      </c>
      <c r="B25" t="s">
        <v>246</v>
      </c>
      <c r="C25" t="s">
        <v>200</v>
      </c>
      <c r="D25" t="s">
        <v>247</v>
      </c>
      <c r="E25" t="s">
        <v>201</v>
      </c>
      <c r="F25">
        <v>835584.81874628097</v>
      </c>
      <c r="G25">
        <v>1015528.5227325601</v>
      </c>
      <c r="H25">
        <v>1139992.7259287301</v>
      </c>
      <c r="I25">
        <v>1101636.57192418</v>
      </c>
      <c r="J25">
        <v>1163717.25497109</v>
      </c>
      <c r="K25">
        <v>1257675.5730226201</v>
      </c>
      <c r="L25">
        <v>1263311.33416352</v>
      </c>
      <c r="M25">
        <v>1196438.33169527</v>
      </c>
      <c r="N25">
        <v>1155768.3562652301</v>
      </c>
      <c r="O25">
        <v>1155450.5854185999</v>
      </c>
      <c r="P25">
        <v>1202032.4792844399</v>
      </c>
      <c r="Q25">
        <v>1211159.70986052</v>
      </c>
      <c r="R25">
        <v>1214935.4164318701</v>
      </c>
      <c r="S25">
        <v>1304419.5815935701</v>
      </c>
      <c r="T25">
        <v>1328486.04433104</v>
      </c>
      <c r="U25">
        <v>1209308.59513093</v>
      </c>
      <c r="V25">
        <v>1093902.3540185001</v>
      </c>
      <c r="W25">
        <v>1002604.14551381</v>
      </c>
      <c r="X25">
        <v>954445.88299011905</v>
      </c>
      <c r="Y25">
        <v>981258.62595752405</v>
      </c>
      <c r="Z25">
        <v>951563.84030498599</v>
      </c>
      <c r="AA25">
        <v>891297.51053909794</v>
      </c>
      <c r="AB25">
        <v>837844.46020969201</v>
      </c>
      <c r="AC25">
        <v>761358.05089420301</v>
      </c>
      <c r="AD25">
        <v>821475.38915370998</v>
      </c>
      <c r="AE25">
        <v>797419.59158770205</v>
      </c>
    </row>
    <row r="26" spans="1:31" x14ac:dyDescent="0.3">
      <c r="A26" t="s">
        <v>126</v>
      </c>
      <c r="B26" t="s">
        <v>248</v>
      </c>
      <c r="C26" t="s">
        <v>200</v>
      </c>
      <c r="D26" t="s">
        <v>249</v>
      </c>
      <c r="E26" t="s">
        <v>201</v>
      </c>
      <c r="F26">
        <v>4365246.5478308201</v>
      </c>
      <c r="G26">
        <v>4395414.5508183101</v>
      </c>
      <c r="H26">
        <v>4542964.1438929699</v>
      </c>
      <c r="I26">
        <v>4536912.6304720603</v>
      </c>
      <c r="J26">
        <v>4473799.7822366003</v>
      </c>
      <c r="K26">
        <v>4361521.6922870204</v>
      </c>
      <c r="L26">
        <v>4166114.4419196201</v>
      </c>
      <c r="M26">
        <v>3998966.5027923998</v>
      </c>
      <c r="N26">
        <v>3758839.46341711</v>
      </c>
      <c r="O26">
        <v>3566225.5286570401</v>
      </c>
      <c r="P26">
        <v>3430777.3525911602</v>
      </c>
      <c r="Q26">
        <v>3450312.3428402301</v>
      </c>
      <c r="R26">
        <v>3522370.86953435</v>
      </c>
      <c r="S26">
        <v>3590886.0514065302</v>
      </c>
      <c r="T26">
        <v>3614263.58154917</v>
      </c>
      <c r="U26">
        <v>3603023.05421081</v>
      </c>
      <c r="V26">
        <v>3544012.56371069</v>
      </c>
      <c r="W26">
        <v>3516382.949759</v>
      </c>
      <c r="X26">
        <v>3549384.9219888798</v>
      </c>
      <c r="Y26">
        <v>3589781.6459073001</v>
      </c>
      <c r="Z26">
        <v>3682678.54632007</v>
      </c>
      <c r="AA26">
        <v>3699595.2612201599</v>
      </c>
      <c r="AB26">
        <v>3686163.2162444699</v>
      </c>
      <c r="AC26">
        <v>3607069.46988911</v>
      </c>
      <c r="AD26">
        <v>3554942.88158751</v>
      </c>
      <c r="AE26">
        <v>3537494.6161286701</v>
      </c>
    </row>
    <row r="27" spans="1:31" x14ac:dyDescent="0.3">
      <c r="A27" t="s">
        <v>126</v>
      </c>
      <c r="B27" t="s">
        <v>250</v>
      </c>
      <c r="C27" t="s">
        <v>200</v>
      </c>
      <c r="D27" t="s">
        <v>251</v>
      </c>
      <c r="E27" t="s">
        <v>201</v>
      </c>
      <c r="F27">
        <v>5366693.7195014702</v>
      </c>
      <c r="G27">
        <v>5429356.18428127</v>
      </c>
      <c r="H27">
        <v>5413352.7480765404</v>
      </c>
      <c r="I27">
        <v>5482452.0922996802</v>
      </c>
      <c r="J27">
        <v>5515166.0888120597</v>
      </c>
      <c r="K27">
        <v>5688208.8388328301</v>
      </c>
      <c r="L27">
        <v>5707656.2431733599</v>
      </c>
      <c r="M27">
        <v>5628363.2937468896</v>
      </c>
      <c r="N27">
        <v>5503759.66413722</v>
      </c>
      <c r="O27">
        <v>5568575.23453438</v>
      </c>
      <c r="P27">
        <v>5631631.4044088097</v>
      </c>
      <c r="Q27">
        <v>5826921.6459266897</v>
      </c>
      <c r="R27">
        <v>5990272.5552536296</v>
      </c>
      <c r="S27">
        <v>6013703.3069922803</v>
      </c>
      <c r="T27">
        <v>6003690.33383644</v>
      </c>
      <c r="U27">
        <v>6049730.1039708499</v>
      </c>
      <c r="V27">
        <v>6047123.2462417204</v>
      </c>
      <c r="W27">
        <v>6117765.5578217702</v>
      </c>
      <c r="X27">
        <v>6342680.43249927</v>
      </c>
      <c r="Y27">
        <v>6588415.3025646396</v>
      </c>
      <c r="Z27">
        <v>6909255.5435054302</v>
      </c>
      <c r="AA27">
        <v>7127990.7331479797</v>
      </c>
      <c r="AB27">
        <v>7166704.3422958804</v>
      </c>
      <c r="AC27">
        <v>7218793.0743917497</v>
      </c>
      <c r="AD27">
        <v>7428023.0448366301</v>
      </c>
      <c r="AE27">
        <v>7540263.8917583898</v>
      </c>
    </row>
    <row r="28" spans="1:31" x14ac:dyDescent="0.3">
      <c r="A28" t="s">
        <v>126</v>
      </c>
      <c r="B28" t="s">
        <v>252</v>
      </c>
      <c r="C28" t="s">
        <v>200</v>
      </c>
      <c r="D28" t="s">
        <v>253</v>
      </c>
      <c r="E28" t="s">
        <v>201</v>
      </c>
      <c r="F28">
        <v>7650363.0500460099</v>
      </c>
      <c r="G28">
        <v>7672290.0168818496</v>
      </c>
      <c r="H28">
        <v>7872576.2882130202</v>
      </c>
      <c r="I28">
        <v>7792145.70315318</v>
      </c>
      <c r="J28">
        <v>7739552.42872064</v>
      </c>
      <c r="K28">
        <v>7530421.5655299202</v>
      </c>
      <c r="L28">
        <v>7212519.8937212098</v>
      </c>
      <c r="M28">
        <v>6755421.2655032501</v>
      </c>
      <c r="N28">
        <v>6533221.18921158</v>
      </c>
      <c r="O28">
        <v>6300195.42448954</v>
      </c>
      <c r="P28">
        <v>6047190.4028994199</v>
      </c>
      <c r="Q28">
        <v>5839548.0890750904</v>
      </c>
      <c r="R28">
        <v>5868726.2007452799</v>
      </c>
      <c r="S28">
        <v>5824710.0966445999</v>
      </c>
      <c r="T28">
        <v>5819050.1557781398</v>
      </c>
      <c r="U28">
        <v>5605978.3956159502</v>
      </c>
      <c r="V28">
        <v>5325165.1743123904</v>
      </c>
      <c r="W28">
        <v>5377214.4697694797</v>
      </c>
      <c r="X28">
        <v>5392650.5747673903</v>
      </c>
      <c r="Y28">
        <v>5521209.3971982198</v>
      </c>
      <c r="Z28">
        <v>5506666.4345392399</v>
      </c>
      <c r="AA28">
        <v>5550577.2490526801</v>
      </c>
      <c r="AB28">
        <v>5600741.7639283603</v>
      </c>
      <c r="AC28">
        <v>5858439.1958546601</v>
      </c>
      <c r="AD28">
        <v>6060745.83156671</v>
      </c>
      <c r="AE28">
        <v>6297538.3744807802</v>
      </c>
    </row>
    <row r="29" spans="1:31" x14ac:dyDescent="0.3">
      <c r="A29" t="s">
        <v>126</v>
      </c>
      <c r="B29" t="s">
        <v>254</v>
      </c>
      <c r="C29" t="s">
        <v>200</v>
      </c>
      <c r="D29" t="s">
        <v>255</v>
      </c>
      <c r="E29" t="s">
        <v>201</v>
      </c>
      <c r="F29">
        <v>3909699.4495148398</v>
      </c>
      <c r="G29">
        <v>4081019.4409608901</v>
      </c>
      <c r="H29">
        <v>4444423.7175579602</v>
      </c>
      <c r="I29">
        <v>4456970.4585912405</v>
      </c>
      <c r="J29">
        <v>4403926.6986497799</v>
      </c>
      <c r="K29">
        <v>4356156.3552280096</v>
      </c>
      <c r="L29">
        <v>4156484.1356272898</v>
      </c>
      <c r="M29">
        <v>3891749.2415802898</v>
      </c>
      <c r="N29">
        <v>3734705.5561269601</v>
      </c>
      <c r="O29">
        <v>3579265.0599614698</v>
      </c>
      <c r="P29">
        <v>3474744.6168089299</v>
      </c>
      <c r="Q29">
        <v>3380340.6587206498</v>
      </c>
      <c r="R29">
        <v>3372836.4176245099</v>
      </c>
      <c r="S29">
        <v>3340589.3844887302</v>
      </c>
      <c r="T29">
        <v>3278253.4804773498</v>
      </c>
      <c r="U29">
        <v>3171734.2917562001</v>
      </c>
      <c r="V29">
        <v>3034032.02088873</v>
      </c>
      <c r="W29">
        <v>3072995.5456952802</v>
      </c>
      <c r="X29">
        <v>3124429.36202484</v>
      </c>
      <c r="Y29">
        <v>3220469.6547195101</v>
      </c>
      <c r="Z29">
        <v>3229443.7100752299</v>
      </c>
      <c r="AA29">
        <v>3252932.56303968</v>
      </c>
      <c r="AB29">
        <v>3249296.0703218598</v>
      </c>
      <c r="AC29">
        <v>3419884.7243087902</v>
      </c>
      <c r="AD29">
        <v>3624775.8466656101</v>
      </c>
      <c r="AE29">
        <v>3821045.0232114401</v>
      </c>
    </row>
    <row r="30" spans="1:31" x14ac:dyDescent="0.3">
      <c r="A30" t="s">
        <v>126</v>
      </c>
      <c r="B30" t="s">
        <v>256</v>
      </c>
      <c r="C30" t="s">
        <v>200</v>
      </c>
      <c r="D30" t="s">
        <v>257</v>
      </c>
      <c r="E30" t="s">
        <v>201</v>
      </c>
      <c r="F30">
        <v>631518.52424881596</v>
      </c>
      <c r="G30">
        <v>613552.18547587399</v>
      </c>
      <c r="H30">
        <v>572903.70324637694</v>
      </c>
      <c r="I30">
        <v>564309.74976647703</v>
      </c>
      <c r="J30">
        <v>551523.37285591499</v>
      </c>
      <c r="K30">
        <v>521767.60132204503</v>
      </c>
      <c r="L30">
        <v>538306.62834156095</v>
      </c>
      <c r="M30">
        <v>582376.32828937797</v>
      </c>
      <c r="N30">
        <v>671896.527845565</v>
      </c>
      <c r="O30">
        <v>752066.60028642998</v>
      </c>
      <c r="P30">
        <v>727193.13878361101</v>
      </c>
      <c r="Q30">
        <v>707499.67401058006</v>
      </c>
      <c r="R30">
        <v>679902.20594941301</v>
      </c>
      <c r="S30">
        <v>700343.32011786697</v>
      </c>
      <c r="T30">
        <v>756543.34851954598</v>
      </c>
      <c r="U30">
        <v>711951.06737196597</v>
      </c>
      <c r="V30">
        <v>678854.93506587099</v>
      </c>
      <c r="W30">
        <v>668322.85360824002</v>
      </c>
      <c r="X30">
        <v>668781.52057895099</v>
      </c>
      <c r="Y30">
        <v>664291.17115916999</v>
      </c>
      <c r="Z30">
        <v>661437.00846848998</v>
      </c>
      <c r="AA30">
        <v>711604.87371184095</v>
      </c>
      <c r="AB30">
        <v>775402.36565581895</v>
      </c>
      <c r="AC30">
        <v>826886.54721295799</v>
      </c>
      <c r="AD30">
        <v>820208.64045382803</v>
      </c>
      <c r="AE30">
        <v>807843.52552561206</v>
      </c>
    </row>
    <row r="31" spans="1:31" x14ac:dyDescent="0.3">
      <c r="A31" t="s">
        <v>126</v>
      </c>
      <c r="B31" t="s">
        <v>258</v>
      </c>
      <c r="C31" t="s">
        <v>200</v>
      </c>
      <c r="D31" t="s">
        <v>259</v>
      </c>
      <c r="E31" t="s">
        <v>201</v>
      </c>
      <c r="F31">
        <v>224559.35124491801</v>
      </c>
      <c r="G31">
        <v>227906.39700959201</v>
      </c>
      <c r="H31">
        <v>264891.65700556198</v>
      </c>
      <c r="I31">
        <v>273119.41670109401</v>
      </c>
      <c r="J31">
        <v>262230.96831513202</v>
      </c>
      <c r="K31">
        <v>255164.91147068801</v>
      </c>
      <c r="L31">
        <v>239704.33355857799</v>
      </c>
      <c r="M31">
        <v>216414.18025053199</v>
      </c>
      <c r="N31">
        <v>201902.544315412</v>
      </c>
      <c r="O31">
        <v>188159.183379183</v>
      </c>
      <c r="P31">
        <v>176568.81662186599</v>
      </c>
      <c r="Q31">
        <v>171706.88721523501</v>
      </c>
      <c r="R31">
        <v>185852.51134836499</v>
      </c>
      <c r="S31">
        <v>229586.766813475</v>
      </c>
      <c r="T31">
        <v>260918.68764143999</v>
      </c>
      <c r="U31">
        <v>259147.78360078699</v>
      </c>
      <c r="V31">
        <v>236481.487654219</v>
      </c>
      <c r="W31">
        <v>241359.886712053</v>
      </c>
      <c r="X31">
        <v>251490.21602518999</v>
      </c>
      <c r="Y31">
        <v>255273.43919845301</v>
      </c>
      <c r="Z31">
        <v>250182.676263167</v>
      </c>
      <c r="AA31">
        <v>255800.06969290099</v>
      </c>
      <c r="AB31">
        <v>273136.507471769</v>
      </c>
      <c r="AC31">
        <v>285277.19717249699</v>
      </c>
      <c r="AD31">
        <v>288551.46218632598</v>
      </c>
      <c r="AE31">
        <v>347487.71342794399</v>
      </c>
    </row>
    <row r="32" spans="1:31" x14ac:dyDescent="0.3">
      <c r="A32" t="s">
        <v>126</v>
      </c>
      <c r="B32" t="s">
        <v>260</v>
      </c>
      <c r="C32" t="s">
        <v>200</v>
      </c>
      <c r="D32" t="s">
        <v>261</v>
      </c>
      <c r="E32" t="s">
        <v>201</v>
      </c>
      <c r="F32">
        <v>2779083.7601673701</v>
      </c>
      <c r="G32">
        <v>2630236.59877072</v>
      </c>
      <c r="H32">
        <v>2451680.2642754102</v>
      </c>
      <c r="I32">
        <v>2352986.2919923998</v>
      </c>
      <c r="J32">
        <v>2360936.3995527602</v>
      </c>
      <c r="K32">
        <v>2241889.3358221799</v>
      </c>
      <c r="L32">
        <v>2119821.0313221398</v>
      </c>
      <c r="M32">
        <v>1916327.1596180999</v>
      </c>
      <c r="N32">
        <v>1790170.4718337399</v>
      </c>
      <c r="O32">
        <v>1660064.1052776701</v>
      </c>
      <c r="P32">
        <v>1554211.84736636</v>
      </c>
      <c r="Q32">
        <v>1451099.0223924699</v>
      </c>
      <c r="R32">
        <v>1415215.4320978799</v>
      </c>
      <c r="S32">
        <v>1366679.3456242301</v>
      </c>
      <c r="T32">
        <v>1357218.0501526301</v>
      </c>
      <c r="U32">
        <v>1315989.83655583</v>
      </c>
      <c r="V32">
        <v>1249578.9624167399</v>
      </c>
      <c r="W32">
        <v>1273053.3948250499</v>
      </c>
      <c r="X32">
        <v>1238725.34145482</v>
      </c>
      <c r="Y32">
        <v>1279822.5341594799</v>
      </c>
      <c r="Z32">
        <v>1261839.54195977</v>
      </c>
      <c r="AA32">
        <v>1229927.3134363</v>
      </c>
      <c r="AB32">
        <v>1209003.4951915899</v>
      </c>
      <c r="AC32">
        <v>1242740.8594579999</v>
      </c>
      <c r="AD32">
        <v>1253412.7128852301</v>
      </c>
      <c r="AE32">
        <v>1256424.2361834201</v>
      </c>
    </row>
    <row r="33" spans="1:31" x14ac:dyDescent="0.3">
      <c r="A33" t="s">
        <v>126</v>
      </c>
      <c r="B33" t="s">
        <v>262</v>
      </c>
      <c r="C33" t="s">
        <v>200</v>
      </c>
      <c r="D33" t="s">
        <v>263</v>
      </c>
      <c r="E33" t="s">
        <v>201</v>
      </c>
      <c r="F33">
        <v>105501.964870062</v>
      </c>
      <c r="G33">
        <v>119575.394664773</v>
      </c>
      <c r="H33">
        <v>138676.94612770801</v>
      </c>
      <c r="I33">
        <v>144759.78610197001</v>
      </c>
      <c r="J33">
        <v>160934.98934704901</v>
      </c>
      <c r="K33">
        <v>155443.361686997</v>
      </c>
      <c r="L33">
        <v>158203.76487164199</v>
      </c>
      <c r="M33">
        <v>148554.35576495199</v>
      </c>
      <c r="N33">
        <v>134546.08908990299</v>
      </c>
      <c r="O33">
        <v>120640.475584799</v>
      </c>
      <c r="P33">
        <v>114471.983318657</v>
      </c>
      <c r="Q33">
        <v>128901.846736154</v>
      </c>
      <c r="R33">
        <v>214919.63372511201</v>
      </c>
      <c r="S33">
        <v>187511.27960029201</v>
      </c>
      <c r="T33">
        <v>166116.588987175</v>
      </c>
      <c r="U33">
        <v>147155.41633117001</v>
      </c>
      <c r="V33">
        <v>126217.768286832</v>
      </c>
      <c r="W33">
        <v>121482.788928868</v>
      </c>
      <c r="X33">
        <v>109224.134683585</v>
      </c>
      <c r="Y33">
        <v>101352.597961609</v>
      </c>
      <c r="Z33">
        <v>103763.49777257899</v>
      </c>
      <c r="AA33">
        <v>100312.429171966</v>
      </c>
      <c r="AB33">
        <v>93903.325287328393</v>
      </c>
      <c r="AC33">
        <v>83649.867702413103</v>
      </c>
      <c r="AD33">
        <v>73797.169375720798</v>
      </c>
      <c r="AE33">
        <v>64737.876132357502</v>
      </c>
    </row>
    <row r="34" spans="1:31" x14ac:dyDescent="0.3">
      <c r="A34" t="s">
        <v>126</v>
      </c>
      <c r="B34" t="s">
        <v>264</v>
      </c>
      <c r="C34" t="s">
        <v>200</v>
      </c>
      <c r="D34" t="s">
        <v>265</v>
      </c>
      <c r="E34" t="s">
        <v>201</v>
      </c>
      <c r="F34">
        <v>1917680.8600848599</v>
      </c>
      <c r="G34">
        <v>2043447.0424355899</v>
      </c>
      <c r="H34">
        <v>2152635.0041555902</v>
      </c>
      <c r="I34">
        <v>2212226.6281083198</v>
      </c>
      <c r="J34">
        <v>2323350.1238392899</v>
      </c>
      <c r="K34">
        <v>2415508.3703345698</v>
      </c>
      <c r="L34">
        <v>2507053.34585685</v>
      </c>
      <c r="M34">
        <v>2506244.7840306</v>
      </c>
      <c r="N34">
        <v>2400417.9994764999</v>
      </c>
      <c r="O34">
        <v>2361581.38344931</v>
      </c>
      <c r="P34">
        <v>2306860.5253336499</v>
      </c>
      <c r="Q34">
        <v>2580632.2678952599</v>
      </c>
      <c r="R34">
        <v>2907674.1704356102</v>
      </c>
      <c r="S34">
        <v>2985970.3715313901</v>
      </c>
      <c r="T34">
        <v>2923299.9663490001</v>
      </c>
      <c r="U34">
        <v>2845747.4583624098</v>
      </c>
      <c r="V34">
        <v>2763744.2422496201</v>
      </c>
      <c r="W34">
        <v>2784704.9022435602</v>
      </c>
      <c r="X34">
        <v>2692384.4780671098</v>
      </c>
      <c r="Y34">
        <v>2740897.5132504301</v>
      </c>
      <c r="Z34">
        <v>2805726.7238185098</v>
      </c>
      <c r="AA34">
        <v>2738194.7876641802</v>
      </c>
      <c r="AB34">
        <v>2665155.9701819401</v>
      </c>
      <c r="AC34">
        <v>2614525.3859303901</v>
      </c>
      <c r="AD34">
        <v>2537609.7813256201</v>
      </c>
      <c r="AE34">
        <v>2425337.0185172502</v>
      </c>
    </row>
    <row r="35" spans="1:31" x14ac:dyDescent="0.3">
      <c r="A35" t="s">
        <v>126</v>
      </c>
      <c r="B35" t="s">
        <v>266</v>
      </c>
      <c r="C35" t="s">
        <v>200</v>
      </c>
      <c r="D35" t="s">
        <v>267</v>
      </c>
      <c r="E35" t="s">
        <v>201</v>
      </c>
      <c r="F35">
        <v>1897885.7543313</v>
      </c>
      <c r="G35">
        <v>1850417.8438532699</v>
      </c>
      <c r="H35">
        <v>1841150.95067942</v>
      </c>
      <c r="I35">
        <v>1867241.9050803101</v>
      </c>
      <c r="J35">
        <v>1937125.4029592101</v>
      </c>
      <c r="K35">
        <v>1978125.00121109</v>
      </c>
      <c r="L35">
        <v>2074222.1780924201</v>
      </c>
      <c r="M35">
        <v>2136905.1769741098</v>
      </c>
      <c r="N35">
        <v>2179501.6553955101</v>
      </c>
      <c r="O35">
        <v>2163798.42999845</v>
      </c>
      <c r="P35">
        <v>2114918.7516189199</v>
      </c>
      <c r="Q35">
        <v>2200559.0637653498</v>
      </c>
      <c r="R35">
        <v>2172471.7788243801</v>
      </c>
      <c r="S35">
        <v>2131386.4032465401</v>
      </c>
      <c r="T35">
        <v>2186804.1263472899</v>
      </c>
      <c r="U35">
        <v>2129269.7858548602</v>
      </c>
      <c r="V35">
        <v>2056835.6351900301</v>
      </c>
      <c r="W35">
        <v>2039462.49704931</v>
      </c>
      <c r="X35">
        <v>2014181.66611647</v>
      </c>
      <c r="Y35">
        <v>1985342.1277811299</v>
      </c>
      <c r="Z35">
        <v>1977862.82929136</v>
      </c>
      <c r="AA35">
        <v>1984354.8978550199</v>
      </c>
      <c r="AB35">
        <v>1978358.5791595599</v>
      </c>
      <c r="AC35">
        <v>1973572.5628238299</v>
      </c>
      <c r="AD35">
        <v>1990145.2491745499</v>
      </c>
      <c r="AE35">
        <v>1999115.1732226301</v>
      </c>
    </row>
    <row r="36" spans="1:31" x14ac:dyDescent="0.3">
      <c r="A36" t="s">
        <v>126</v>
      </c>
      <c r="B36" t="s">
        <v>268</v>
      </c>
      <c r="C36" t="s">
        <v>200</v>
      </c>
      <c r="D36" t="s">
        <v>269</v>
      </c>
      <c r="E36" t="s">
        <v>201</v>
      </c>
      <c r="F36">
        <v>482737.69672558003</v>
      </c>
      <c r="G36">
        <v>581854.51405687397</v>
      </c>
      <c r="H36">
        <v>690767.18893778499</v>
      </c>
      <c r="I36">
        <v>767223.10702444497</v>
      </c>
      <c r="J36">
        <v>883049.90799729002</v>
      </c>
      <c r="K36">
        <v>912089.70661152597</v>
      </c>
      <c r="L36">
        <v>995229.50444064802</v>
      </c>
      <c r="M36">
        <v>1071772.67252296</v>
      </c>
      <c r="N36">
        <v>1134855.24152825</v>
      </c>
      <c r="O36">
        <v>1140761.66361064</v>
      </c>
      <c r="P36">
        <v>1154541.35438726</v>
      </c>
      <c r="Q36">
        <v>1211124.7541104699</v>
      </c>
      <c r="R36">
        <v>1194580.82039751</v>
      </c>
      <c r="S36">
        <v>1137776.60872409</v>
      </c>
      <c r="T36">
        <v>1126232.70866494</v>
      </c>
      <c r="U36">
        <v>1089927.5994420501</v>
      </c>
      <c r="V36">
        <v>1044175.97447834</v>
      </c>
      <c r="W36">
        <v>1038336.99199644</v>
      </c>
      <c r="X36">
        <v>1027860.07368031</v>
      </c>
      <c r="Y36">
        <v>1022280.32609312</v>
      </c>
      <c r="Z36">
        <v>988534.97931976302</v>
      </c>
      <c r="AA36">
        <v>972110.59668002499</v>
      </c>
      <c r="AB36">
        <v>939204.71963966195</v>
      </c>
      <c r="AC36">
        <v>889258.04324297502</v>
      </c>
      <c r="AD36">
        <v>899694.49707949103</v>
      </c>
      <c r="AE36">
        <v>882152.48287269403</v>
      </c>
    </row>
    <row r="37" spans="1:31" x14ac:dyDescent="0.3">
      <c r="A37" t="s">
        <v>126</v>
      </c>
      <c r="B37" t="s">
        <v>270</v>
      </c>
      <c r="C37" t="s">
        <v>200</v>
      </c>
      <c r="D37" t="s">
        <v>271</v>
      </c>
      <c r="E37" t="s">
        <v>201</v>
      </c>
      <c r="F37">
        <v>683804.05102803896</v>
      </c>
      <c r="G37">
        <v>626519.61236752605</v>
      </c>
      <c r="H37">
        <v>579268.019608284</v>
      </c>
      <c r="I37">
        <v>567829.72039543104</v>
      </c>
      <c r="J37">
        <v>561171.99159766105</v>
      </c>
      <c r="K37">
        <v>565920.49871140497</v>
      </c>
      <c r="L37">
        <v>570495.57544317399</v>
      </c>
      <c r="M37">
        <v>545724.762976169</v>
      </c>
      <c r="N37">
        <v>516484.245254674</v>
      </c>
      <c r="O37">
        <v>479465.477885739</v>
      </c>
      <c r="P37">
        <v>448945.78303374199</v>
      </c>
      <c r="Q37">
        <v>474209.94012792199</v>
      </c>
      <c r="R37">
        <v>491165.28155297303</v>
      </c>
      <c r="S37">
        <v>511456.68020660902</v>
      </c>
      <c r="T37">
        <v>583229.47056340997</v>
      </c>
      <c r="U37">
        <v>568287.37528535898</v>
      </c>
      <c r="V37">
        <v>558487.56287565595</v>
      </c>
      <c r="W37">
        <v>575868.17526067095</v>
      </c>
      <c r="X37">
        <v>576432.40059026796</v>
      </c>
      <c r="Y37">
        <v>559843.43785558105</v>
      </c>
      <c r="Z37">
        <v>552670.28654270095</v>
      </c>
      <c r="AA37">
        <v>564798.53716140403</v>
      </c>
      <c r="AB37">
        <v>582831.82186049502</v>
      </c>
      <c r="AC37">
        <v>562060.76126661105</v>
      </c>
      <c r="AD37">
        <v>553797.51996768697</v>
      </c>
      <c r="AE37">
        <v>571362.201492719</v>
      </c>
    </row>
    <row r="38" spans="1:31" x14ac:dyDescent="0.3">
      <c r="A38" t="s">
        <v>126</v>
      </c>
      <c r="B38" t="s">
        <v>272</v>
      </c>
      <c r="C38" t="s">
        <v>200</v>
      </c>
      <c r="D38" t="s">
        <v>273</v>
      </c>
      <c r="E38" t="s">
        <v>201</v>
      </c>
      <c r="F38">
        <v>731344.00657767698</v>
      </c>
      <c r="G38">
        <v>642043.71742886503</v>
      </c>
      <c r="H38">
        <v>571115.74213335395</v>
      </c>
      <c r="I38">
        <v>532189.077660435</v>
      </c>
      <c r="J38">
        <v>492903.50336425699</v>
      </c>
      <c r="K38">
        <v>500114.79588816001</v>
      </c>
      <c r="L38">
        <v>508497.09820859402</v>
      </c>
      <c r="M38">
        <v>519407.741474971</v>
      </c>
      <c r="N38">
        <v>528162.16861259297</v>
      </c>
      <c r="O38">
        <v>543571.28850207303</v>
      </c>
      <c r="P38">
        <v>511431.61419792002</v>
      </c>
      <c r="Q38">
        <v>515224.369526956</v>
      </c>
      <c r="R38">
        <v>486725.676873894</v>
      </c>
      <c r="S38">
        <v>482153.11431584298</v>
      </c>
      <c r="T38">
        <v>477341.94711894199</v>
      </c>
      <c r="U38">
        <v>471054.81112745201</v>
      </c>
      <c r="V38">
        <v>454172.09783603699</v>
      </c>
      <c r="W38">
        <v>425257.32979220402</v>
      </c>
      <c r="X38">
        <v>409889.191845897</v>
      </c>
      <c r="Y38">
        <v>403218.36383242998</v>
      </c>
      <c r="Z38">
        <v>436657.56342889898</v>
      </c>
      <c r="AA38">
        <v>447445.76401358697</v>
      </c>
      <c r="AB38">
        <v>456322.037659408</v>
      </c>
      <c r="AC38">
        <v>522253.758314248</v>
      </c>
      <c r="AD38">
        <v>536653.23212737695</v>
      </c>
      <c r="AE38">
        <v>545600.48885721795</v>
      </c>
    </row>
    <row r="39" spans="1:31" x14ac:dyDescent="0.3">
      <c r="A39" t="s">
        <v>126</v>
      </c>
      <c r="B39" t="s">
        <v>274</v>
      </c>
      <c r="C39" t="s">
        <v>200</v>
      </c>
      <c r="D39" t="s">
        <v>275</v>
      </c>
      <c r="E39" t="s">
        <v>201</v>
      </c>
      <c r="F39">
        <v>1214196.1790352601</v>
      </c>
      <c r="G39">
        <v>1193137.40414897</v>
      </c>
      <c r="H39">
        <v>1163373.21098481</v>
      </c>
      <c r="I39">
        <v>1177075.22137564</v>
      </c>
      <c r="J39">
        <v>1152992.02879523</v>
      </c>
      <c r="K39">
        <v>1130561.5436933199</v>
      </c>
      <c r="L39">
        <v>1139539.0564185199</v>
      </c>
      <c r="M39">
        <v>1133481.46252893</v>
      </c>
      <c r="N39">
        <v>1136195.0519256301</v>
      </c>
      <c r="O39">
        <v>1118540.8275840499</v>
      </c>
      <c r="P39">
        <v>1086128.78544397</v>
      </c>
      <c r="Q39">
        <v>1069821.8977666199</v>
      </c>
      <c r="R39">
        <v>1041284.01806593</v>
      </c>
      <c r="S39">
        <v>1012980.33584885</v>
      </c>
      <c r="T39">
        <v>1027291.3746513301</v>
      </c>
      <c r="U39">
        <v>1011279.55243263</v>
      </c>
      <c r="V39">
        <v>981885.78739554598</v>
      </c>
      <c r="W39">
        <v>969333.28417846898</v>
      </c>
      <c r="X39">
        <v>988695.45083151502</v>
      </c>
      <c r="Y39">
        <v>1046764.17195134</v>
      </c>
      <c r="Z39">
        <v>1086463.09230883</v>
      </c>
      <c r="AA39">
        <v>1116559.7124638699</v>
      </c>
      <c r="AB39">
        <v>1123767.2408607099</v>
      </c>
      <c r="AC39">
        <v>1120154.73708247</v>
      </c>
      <c r="AD39">
        <v>1104794.4904068899</v>
      </c>
      <c r="AE39">
        <v>1090613.4044469199</v>
      </c>
    </row>
    <row r="40" spans="1:31" x14ac:dyDescent="0.3">
      <c r="A40" t="s">
        <v>126</v>
      </c>
      <c r="B40" t="s">
        <v>276</v>
      </c>
      <c r="C40" t="s">
        <v>200</v>
      </c>
      <c r="D40" t="s">
        <v>277</v>
      </c>
      <c r="E40" t="s">
        <v>201</v>
      </c>
      <c r="F40">
        <v>3561464.5266150199</v>
      </c>
      <c r="G40">
        <v>3668476.3888093</v>
      </c>
      <c r="H40">
        <v>3608894.5460076001</v>
      </c>
      <c r="I40">
        <v>3507979.5594763099</v>
      </c>
      <c r="J40">
        <v>3527657.0208757599</v>
      </c>
      <c r="K40">
        <v>3395902.1459970898</v>
      </c>
      <c r="L40">
        <v>3298822.3650686699</v>
      </c>
      <c r="M40">
        <v>3161053.7100404799</v>
      </c>
      <c r="N40">
        <v>2970277.0702995998</v>
      </c>
      <c r="O40">
        <v>2751873.0026203799</v>
      </c>
      <c r="P40">
        <v>2800854.4162208498</v>
      </c>
      <c r="Q40">
        <v>2756111.5471753799</v>
      </c>
      <c r="R40">
        <v>2694544.0089099202</v>
      </c>
      <c r="S40">
        <v>2650028.4896975202</v>
      </c>
      <c r="T40">
        <v>2604763.0043527698</v>
      </c>
      <c r="U40">
        <v>2581404.5227192701</v>
      </c>
      <c r="V40">
        <v>2441382.5803185198</v>
      </c>
      <c r="W40">
        <v>2321185.3771652202</v>
      </c>
      <c r="X40">
        <v>2296061.5372533901</v>
      </c>
      <c r="Y40">
        <v>2451240.1440304001</v>
      </c>
      <c r="Z40">
        <v>2604244.18250251</v>
      </c>
      <c r="AA40">
        <v>2613229.5320551801</v>
      </c>
      <c r="AB40">
        <v>2568829.5357937799</v>
      </c>
      <c r="AC40">
        <v>2717677.2212096401</v>
      </c>
      <c r="AD40">
        <v>3014015.12843712</v>
      </c>
      <c r="AE40">
        <v>3324904.3626692099</v>
      </c>
    </row>
    <row r="41" spans="1:31" x14ac:dyDescent="0.3">
      <c r="A41" t="s">
        <v>126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126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126</v>
      </c>
      <c r="B43" t="s">
        <v>282</v>
      </c>
      <c r="C43" t="s">
        <v>200</v>
      </c>
      <c r="D43" t="s">
        <v>283</v>
      </c>
      <c r="E43" t="s">
        <v>201</v>
      </c>
      <c r="F43">
        <v>9295012.6144637894</v>
      </c>
      <c r="G43">
        <v>9145782.5465811398</v>
      </c>
      <c r="H43">
        <v>9571462.0969630703</v>
      </c>
      <c r="I43">
        <v>9600407.8011642899</v>
      </c>
      <c r="J43">
        <v>9237696.0554451495</v>
      </c>
      <c r="K43">
        <v>8825987.3753750306</v>
      </c>
      <c r="L43">
        <v>8740640.9945337791</v>
      </c>
      <c r="M43">
        <v>9188618.0025712997</v>
      </c>
      <c r="N43">
        <v>9692074.2543002795</v>
      </c>
      <c r="O43">
        <v>10282411.416459501</v>
      </c>
      <c r="P43">
        <v>11147763.108017201</v>
      </c>
      <c r="Q43">
        <v>12978706.890273901</v>
      </c>
      <c r="R43">
        <v>13986615.9364565</v>
      </c>
      <c r="S43">
        <v>14126719.037747201</v>
      </c>
      <c r="T43">
        <v>13891644.217561901</v>
      </c>
      <c r="U43">
        <v>13492324.703682801</v>
      </c>
      <c r="V43">
        <v>13173211.662866</v>
      </c>
      <c r="W43">
        <v>12988603.6392451</v>
      </c>
      <c r="X43">
        <v>13133002.0245931</v>
      </c>
      <c r="Y43">
        <v>13084173.4350433</v>
      </c>
      <c r="Z43">
        <v>13341624.862784</v>
      </c>
      <c r="AA43">
        <v>13560740.097575599</v>
      </c>
      <c r="AB43">
        <v>13765580.4150593</v>
      </c>
      <c r="AC43">
        <v>14043683.559957899</v>
      </c>
      <c r="AD43">
        <v>14493858.848031599</v>
      </c>
      <c r="AE43">
        <v>14635351.4660364</v>
      </c>
    </row>
    <row r="44" spans="1:31" x14ac:dyDescent="0.3">
      <c r="A44" t="s">
        <v>126</v>
      </c>
      <c r="B44" t="s">
        <v>284</v>
      </c>
      <c r="C44" t="s">
        <v>200</v>
      </c>
      <c r="D44" t="s">
        <v>285</v>
      </c>
      <c r="E44" t="s">
        <v>201</v>
      </c>
      <c r="F44">
        <v>161118408.607943</v>
      </c>
      <c r="G44">
        <v>161439274.22418001</v>
      </c>
      <c r="H44">
        <v>163258278.82710999</v>
      </c>
      <c r="I44">
        <v>164478583.92560801</v>
      </c>
      <c r="J44">
        <v>162855920.40979299</v>
      </c>
      <c r="K44">
        <v>159592579.00141999</v>
      </c>
      <c r="L44">
        <v>157360085.75251901</v>
      </c>
      <c r="M44">
        <v>151986225.42635599</v>
      </c>
      <c r="N44">
        <v>147238457.426126</v>
      </c>
      <c r="O44">
        <v>144382056.40453899</v>
      </c>
      <c r="P44">
        <v>144671380.74465501</v>
      </c>
      <c r="Q44">
        <v>147964113.423592</v>
      </c>
      <c r="R44">
        <v>152471136.20531201</v>
      </c>
      <c r="S44">
        <v>154587310.75264099</v>
      </c>
      <c r="T44">
        <v>151314843.62131</v>
      </c>
      <c r="U44">
        <v>145891252.38135299</v>
      </c>
      <c r="V44">
        <v>141794242.051433</v>
      </c>
      <c r="W44">
        <v>139744912.56393799</v>
      </c>
      <c r="X44">
        <v>139917884.056683</v>
      </c>
      <c r="Y44">
        <v>141150274.02046701</v>
      </c>
      <c r="Z44">
        <v>144624790.026131</v>
      </c>
      <c r="AA44">
        <v>146933626.907408</v>
      </c>
      <c r="AB44">
        <v>147573267.86476001</v>
      </c>
      <c r="AC44">
        <v>150451742.737441</v>
      </c>
      <c r="AD44">
        <v>152471617.34794801</v>
      </c>
      <c r="AE44">
        <v>152632679.723281</v>
      </c>
    </row>
    <row r="45" spans="1:31" x14ac:dyDescent="0.3">
      <c r="A45" t="s">
        <v>126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126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126</v>
      </c>
      <c r="B47" t="s">
        <v>290</v>
      </c>
      <c r="C47" t="s">
        <v>200</v>
      </c>
      <c r="D47" t="s">
        <v>291</v>
      </c>
      <c r="E47" t="s">
        <v>201</v>
      </c>
      <c r="F47">
        <v>12759971.8085643</v>
      </c>
      <c r="G47">
        <v>12997506.786146199</v>
      </c>
      <c r="H47">
        <v>13200089.406625399</v>
      </c>
      <c r="I47">
        <v>13013397.470530201</v>
      </c>
      <c r="J47">
        <v>13112391.306286899</v>
      </c>
      <c r="K47">
        <v>13082239.2113612</v>
      </c>
      <c r="L47">
        <v>12776322.300117301</v>
      </c>
      <c r="M47">
        <v>12641451.5077514</v>
      </c>
      <c r="N47">
        <v>12199161.756979501</v>
      </c>
      <c r="O47">
        <v>11952746.504473001</v>
      </c>
      <c r="P47">
        <v>11451031.526071399</v>
      </c>
      <c r="Q47">
        <v>11130720.553873001</v>
      </c>
      <c r="R47">
        <v>10827654.7370732</v>
      </c>
      <c r="S47">
        <v>10570548.0198026</v>
      </c>
      <c r="T47">
        <v>10279960.551432</v>
      </c>
      <c r="U47">
        <v>10087125.151011501</v>
      </c>
      <c r="V47">
        <v>10221545.7334242</v>
      </c>
      <c r="W47">
        <v>9587950.5704242997</v>
      </c>
      <c r="X47">
        <v>9125028.1767263897</v>
      </c>
      <c r="Y47">
        <v>9359102.2442085706</v>
      </c>
      <c r="Z47">
        <v>9821063.9997364692</v>
      </c>
      <c r="AA47">
        <v>10349985.546622001</v>
      </c>
      <c r="AB47">
        <v>10685652.873076599</v>
      </c>
      <c r="AC47">
        <v>11312462.346672401</v>
      </c>
      <c r="AD47">
        <v>11797367.878779501</v>
      </c>
      <c r="AE47">
        <v>11859365.7196647</v>
      </c>
    </row>
    <row r="48" spans="1:31" x14ac:dyDescent="0.3">
      <c r="A48" t="s">
        <v>126</v>
      </c>
      <c r="B48" t="s">
        <v>292</v>
      </c>
      <c r="C48" t="s">
        <v>200</v>
      </c>
      <c r="D48" t="s">
        <v>293</v>
      </c>
      <c r="E48" t="s">
        <v>201</v>
      </c>
      <c r="F48">
        <v>22508993.176158302</v>
      </c>
      <c r="G48">
        <v>23687932.349975899</v>
      </c>
      <c r="H48">
        <v>24678431.792830199</v>
      </c>
      <c r="I48">
        <v>25224199.978257399</v>
      </c>
      <c r="J48">
        <v>26119115.019943401</v>
      </c>
      <c r="K48">
        <v>26437406.301885799</v>
      </c>
      <c r="L48">
        <v>26483160.1755418</v>
      </c>
      <c r="M48">
        <v>26497912.293822899</v>
      </c>
      <c r="N48">
        <v>25853558.340692401</v>
      </c>
      <c r="O48">
        <v>25527188.279523902</v>
      </c>
      <c r="P48">
        <v>25154010.179611102</v>
      </c>
      <c r="Q48">
        <v>24991084.754177801</v>
      </c>
      <c r="R48">
        <v>24816539.237780899</v>
      </c>
      <c r="S48">
        <v>24386672.023316801</v>
      </c>
      <c r="T48">
        <v>23972557.5102739</v>
      </c>
      <c r="U48">
        <v>23736249.408387799</v>
      </c>
      <c r="V48">
        <v>23752630.706820499</v>
      </c>
      <c r="W48">
        <v>22880968.806889001</v>
      </c>
      <c r="X48">
        <v>22518917.272816502</v>
      </c>
      <c r="Y48">
        <v>22934929.250767</v>
      </c>
      <c r="Z48">
        <v>23485394.8699813</v>
      </c>
      <c r="AA48">
        <v>24050929.384919599</v>
      </c>
      <c r="AB48">
        <v>24264757.2535109</v>
      </c>
      <c r="AC48">
        <v>24834676.577847999</v>
      </c>
      <c r="AD48">
        <v>25444849.597575601</v>
      </c>
      <c r="AE48">
        <v>25702054.934764199</v>
      </c>
    </row>
    <row r="49" spans="1:31" x14ac:dyDescent="0.3">
      <c r="A49" t="s">
        <v>126</v>
      </c>
      <c r="B49" t="s">
        <v>294</v>
      </c>
      <c r="C49" t="s">
        <v>200</v>
      </c>
      <c r="D49" t="s">
        <v>295</v>
      </c>
      <c r="E49" t="s">
        <v>201</v>
      </c>
      <c r="F49">
        <v>3334997.77544497</v>
      </c>
      <c r="G49">
        <v>3283995.3467873698</v>
      </c>
      <c r="H49">
        <v>3277435.5289165098</v>
      </c>
      <c r="I49">
        <v>3297721.1451514899</v>
      </c>
      <c r="J49">
        <v>3329690.7173267002</v>
      </c>
      <c r="K49">
        <v>3266903.5558963199</v>
      </c>
      <c r="L49">
        <v>3182603.9555168301</v>
      </c>
      <c r="M49">
        <v>3033511.51074153</v>
      </c>
      <c r="N49">
        <v>2817052.3460948202</v>
      </c>
      <c r="O49">
        <v>2609480.7693433901</v>
      </c>
      <c r="P49">
        <v>2430245.2515120599</v>
      </c>
      <c r="Q49">
        <v>2288718.6386980498</v>
      </c>
      <c r="R49">
        <v>2181290.7149001299</v>
      </c>
      <c r="S49">
        <v>2079611.948138</v>
      </c>
      <c r="T49">
        <v>2025001.7494311701</v>
      </c>
      <c r="U49">
        <v>1979640.2213009</v>
      </c>
      <c r="V49">
        <v>1905800.1965423899</v>
      </c>
      <c r="W49">
        <v>1840909.7547105199</v>
      </c>
      <c r="X49">
        <v>1839847.77802134</v>
      </c>
      <c r="Y49">
        <v>1855564.4713987999</v>
      </c>
      <c r="Z49">
        <v>1843578.67961203</v>
      </c>
      <c r="AA49">
        <v>1792622.8466157699</v>
      </c>
      <c r="AB49">
        <v>1698438.54448148</v>
      </c>
      <c r="AC49">
        <v>1610655.37259828</v>
      </c>
      <c r="AD49">
        <v>1568003.5625221899</v>
      </c>
      <c r="AE49">
        <v>1548433.95339462</v>
      </c>
    </row>
    <row r="50" spans="1:31" x14ac:dyDescent="0.3">
      <c r="A50" t="s">
        <v>126</v>
      </c>
      <c r="B50" t="s">
        <v>296</v>
      </c>
      <c r="C50" t="s">
        <v>200</v>
      </c>
      <c r="D50" t="s">
        <v>297</v>
      </c>
      <c r="E50" t="s">
        <v>201</v>
      </c>
      <c r="F50">
        <v>6414023.5921490705</v>
      </c>
      <c r="G50">
        <v>7406430.2170422897</v>
      </c>
      <c r="H50">
        <v>8200906.8572883299</v>
      </c>
      <c r="I50">
        <v>8913081.3625756595</v>
      </c>
      <c r="J50">
        <v>9677032.9963297695</v>
      </c>
      <c r="K50">
        <v>10088263.5346283</v>
      </c>
      <c r="L50">
        <v>10524233.9199077</v>
      </c>
      <c r="M50">
        <v>10822949.27533</v>
      </c>
      <c r="N50">
        <v>10837344.2376181</v>
      </c>
      <c r="O50">
        <v>10964961.005707501</v>
      </c>
      <c r="P50">
        <v>11272733.4020276</v>
      </c>
      <c r="Q50">
        <v>11571645.5616068</v>
      </c>
      <c r="R50">
        <v>11807593.7858076</v>
      </c>
      <c r="S50">
        <v>11736512.0553762</v>
      </c>
      <c r="T50">
        <v>11667595.2094108</v>
      </c>
      <c r="U50">
        <v>11669484.036075501</v>
      </c>
      <c r="V50">
        <v>11625284.7768539</v>
      </c>
      <c r="W50">
        <v>11452108.481754201</v>
      </c>
      <c r="X50">
        <v>11554041.3180688</v>
      </c>
      <c r="Y50">
        <v>11720262.535159601</v>
      </c>
      <c r="Z50">
        <v>11820752.1906328</v>
      </c>
      <c r="AA50">
        <v>11908320.991681799</v>
      </c>
      <c r="AB50">
        <v>11880665.8359529</v>
      </c>
      <c r="AC50">
        <v>11911558.8585773</v>
      </c>
      <c r="AD50">
        <v>12079478.1562739</v>
      </c>
      <c r="AE50">
        <v>12294255.261704899</v>
      </c>
    </row>
    <row r="51" spans="1:31" x14ac:dyDescent="0.3">
      <c r="A51" t="s">
        <v>126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126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126</v>
      </c>
      <c r="B53" t="s">
        <v>302</v>
      </c>
      <c r="C53" t="s">
        <v>200</v>
      </c>
      <c r="D53" t="s">
        <v>303</v>
      </c>
      <c r="E53" t="s">
        <v>201</v>
      </c>
      <c r="F53">
        <v>4182558.5805938202</v>
      </c>
      <c r="G53">
        <v>4611540.3445021398</v>
      </c>
      <c r="H53">
        <v>5007959.0453783004</v>
      </c>
      <c r="I53">
        <v>5299128.7459368203</v>
      </c>
      <c r="J53">
        <v>5498853.9348158296</v>
      </c>
      <c r="K53">
        <v>5653737.0676275501</v>
      </c>
      <c r="L53">
        <v>5988172.11412415</v>
      </c>
      <c r="M53">
        <v>6135042.41757436</v>
      </c>
      <c r="N53">
        <v>6505725.0386733599</v>
      </c>
      <c r="O53">
        <v>7050029.0138644204</v>
      </c>
      <c r="P53">
        <v>7755597.0844459999</v>
      </c>
      <c r="Q53">
        <v>8221338.6093261503</v>
      </c>
      <c r="R53">
        <v>8495584.5167433601</v>
      </c>
      <c r="S53">
        <v>8850676.0937949698</v>
      </c>
      <c r="T53">
        <v>8888199.1256037708</v>
      </c>
      <c r="U53">
        <v>8882376.7800267693</v>
      </c>
      <c r="V53">
        <v>8813297.8759649191</v>
      </c>
      <c r="W53">
        <v>8854854.1594032198</v>
      </c>
      <c r="X53">
        <v>8973280.7557172906</v>
      </c>
      <c r="Y53">
        <v>9104632.2637866791</v>
      </c>
      <c r="Z53">
        <v>9177843.1793714799</v>
      </c>
      <c r="AA53">
        <v>8967011.0404723994</v>
      </c>
      <c r="AB53">
        <v>8565771.8401559293</v>
      </c>
      <c r="AC53">
        <v>8408296.5539347492</v>
      </c>
      <c r="AD53">
        <v>8189174.9543781905</v>
      </c>
      <c r="AE53">
        <v>7549860.1242604898</v>
      </c>
    </row>
    <row r="54" spans="1:31" x14ac:dyDescent="0.3">
      <c r="A54" t="s">
        <v>126</v>
      </c>
      <c r="B54" t="s">
        <v>304</v>
      </c>
      <c r="C54" t="s">
        <v>200</v>
      </c>
      <c r="D54" t="s">
        <v>305</v>
      </c>
      <c r="E54" t="s">
        <v>201</v>
      </c>
      <c r="F54">
        <v>5401400.8517025299</v>
      </c>
      <c r="G54">
        <v>5920327.9100676496</v>
      </c>
      <c r="H54">
        <v>6394961.9879387096</v>
      </c>
      <c r="I54">
        <v>6725441.5401045503</v>
      </c>
      <c r="J54">
        <v>7028140.45288317</v>
      </c>
      <c r="K54">
        <v>7256150.0701308995</v>
      </c>
      <c r="L54">
        <v>7568337.62191494</v>
      </c>
      <c r="M54">
        <v>7629075.2027604999</v>
      </c>
      <c r="N54">
        <v>7954223.5591963204</v>
      </c>
      <c r="O54">
        <v>8532865.5777268093</v>
      </c>
      <c r="P54">
        <v>9286687.3733244501</v>
      </c>
      <c r="Q54">
        <v>9755704.8575341906</v>
      </c>
      <c r="R54">
        <v>10152415.0471242</v>
      </c>
      <c r="S54">
        <v>10598797.346993299</v>
      </c>
      <c r="T54">
        <v>10646167.685932999</v>
      </c>
      <c r="U54">
        <v>10726027.825311</v>
      </c>
      <c r="V54">
        <v>10698116.6950194</v>
      </c>
      <c r="W54">
        <v>10783698.1556866</v>
      </c>
      <c r="X54">
        <v>11040707.7469576</v>
      </c>
      <c r="Y54">
        <v>11228082.991292801</v>
      </c>
      <c r="Z54">
        <v>11323532.8148045</v>
      </c>
      <c r="AA54">
        <v>11090387.721298501</v>
      </c>
      <c r="AB54">
        <v>10662261.570945499</v>
      </c>
      <c r="AC54">
        <v>10466601.889726499</v>
      </c>
      <c r="AD54">
        <v>10206686.040598501</v>
      </c>
      <c r="AE54">
        <v>9685710.5915393308</v>
      </c>
    </row>
    <row r="55" spans="1:31" x14ac:dyDescent="0.3">
      <c r="A55" t="s">
        <v>126</v>
      </c>
      <c r="B55" t="s">
        <v>306</v>
      </c>
      <c r="C55" t="s">
        <v>200</v>
      </c>
      <c r="D55" t="s">
        <v>307</v>
      </c>
      <c r="E55" t="s">
        <v>201</v>
      </c>
      <c r="F55">
        <v>1218842.27110871</v>
      </c>
      <c r="G55">
        <v>1308787.56556551</v>
      </c>
      <c r="H55">
        <v>1387002.9425604099</v>
      </c>
      <c r="I55">
        <v>1426312.79416773</v>
      </c>
      <c r="J55">
        <v>1529286.5180673399</v>
      </c>
      <c r="K55">
        <v>1602413.0025033499</v>
      </c>
      <c r="L55">
        <v>1580165.5077907899</v>
      </c>
      <c r="M55">
        <v>1494032.7851861501</v>
      </c>
      <c r="N55">
        <v>1448498.52052297</v>
      </c>
      <c r="O55">
        <v>1482836.5638623899</v>
      </c>
      <c r="P55">
        <v>1531090.2888784499</v>
      </c>
      <c r="Q55">
        <v>1534366.2482080399</v>
      </c>
      <c r="R55">
        <v>1656830.53038088</v>
      </c>
      <c r="S55">
        <v>1748121.2531983501</v>
      </c>
      <c r="T55">
        <v>1757968.5603292801</v>
      </c>
      <c r="U55">
        <v>1843651.04528422</v>
      </c>
      <c r="V55">
        <v>1884818.8190544699</v>
      </c>
      <c r="W55">
        <v>1928843.99628334</v>
      </c>
      <c r="X55">
        <v>2067426.99124029</v>
      </c>
      <c r="Y55">
        <v>2123450.7275061398</v>
      </c>
      <c r="Z55">
        <v>2145689.6354329898</v>
      </c>
      <c r="AA55">
        <v>2123376.6808260502</v>
      </c>
      <c r="AB55">
        <v>2096489.7307895799</v>
      </c>
      <c r="AC55">
        <v>2058305.3357917201</v>
      </c>
      <c r="AD55">
        <v>2017511.08622026</v>
      </c>
      <c r="AE55">
        <v>2135850.46727884</v>
      </c>
    </row>
    <row r="56" spans="1:31" x14ac:dyDescent="0.3">
      <c r="A56" t="s">
        <v>126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126</v>
      </c>
      <c r="B57" t="s">
        <v>310</v>
      </c>
      <c r="C57" t="s">
        <v>200</v>
      </c>
      <c r="D57" t="s">
        <v>311</v>
      </c>
      <c r="E57" t="s">
        <v>201</v>
      </c>
      <c r="F57">
        <v>187188866.310716</v>
      </c>
      <c r="G57">
        <v>188795682.96296501</v>
      </c>
      <c r="H57">
        <v>191545605.165948</v>
      </c>
      <c r="I57">
        <v>193210763.46334201</v>
      </c>
      <c r="J57">
        <v>192502692.45061201</v>
      </c>
      <c r="K57">
        <v>189425887.449303</v>
      </c>
      <c r="L57">
        <v>187142068.29313001</v>
      </c>
      <c r="M57">
        <v>181645191.43022001</v>
      </c>
      <c r="N57">
        <v>176062292.837118</v>
      </c>
      <c r="O57">
        <v>172661117.68668401</v>
      </c>
      <c r="P57">
        <v>172626245.340487</v>
      </c>
      <c r="Q57">
        <v>175711309.72494501</v>
      </c>
      <c r="R57">
        <v>179982219.45200199</v>
      </c>
      <c r="S57">
        <v>181624011.26565501</v>
      </c>
      <c r="T57">
        <v>177892164.13593701</v>
      </c>
      <c r="U57">
        <v>172208906.31246001</v>
      </c>
      <c r="V57">
        <v>167988255.338572</v>
      </c>
      <c r="W57">
        <v>164947066.74799201</v>
      </c>
      <c r="X57">
        <v>164732862.86675301</v>
      </c>
      <c r="Y57">
        <v>166536443.41526401</v>
      </c>
      <c r="Z57">
        <v>170714429.07861501</v>
      </c>
      <c r="AA57">
        <v>173597785.82438299</v>
      </c>
      <c r="AB57">
        <v>174406854.65406501</v>
      </c>
      <c r="AC57">
        <v>178004096.53649899</v>
      </c>
      <c r="AD57">
        <v>180930482.07396099</v>
      </c>
      <c r="AE57">
        <v>181659639.020715</v>
      </c>
    </row>
    <row r="58" spans="1:31" x14ac:dyDescent="0.3">
      <c r="A58" t="s">
        <v>126</v>
      </c>
      <c r="B58" t="s">
        <v>312</v>
      </c>
      <c r="C58" t="s">
        <v>200</v>
      </c>
      <c r="D58" t="s">
        <v>313</v>
      </c>
      <c r="E58" t="s">
        <v>201</v>
      </c>
      <c r="F58">
        <v>187188866.310716</v>
      </c>
      <c r="G58">
        <v>188795682.96296501</v>
      </c>
      <c r="H58">
        <v>191545605.165948</v>
      </c>
      <c r="I58">
        <v>193210763.46334201</v>
      </c>
      <c r="J58">
        <v>192502692.45061201</v>
      </c>
      <c r="K58">
        <v>189425887.449303</v>
      </c>
      <c r="L58">
        <v>187142068.29313001</v>
      </c>
      <c r="M58">
        <v>181645191.43022001</v>
      </c>
      <c r="N58">
        <v>176062292.837118</v>
      </c>
      <c r="O58">
        <v>172661117.68668401</v>
      </c>
      <c r="P58">
        <v>172626245.340487</v>
      </c>
      <c r="Q58">
        <v>175711309.72494501</v>
      </c>
      <c r="R58">
        <v>179982219.45200199</v>
      </c>
      <c r="S58">
        <v>181624011.26565501</v>
      </c>
      <c r="T58">
        <v>177892164.13593701</v>
      </c>
      <c r="U58">
        <v>172208906.31246001</v>
      </c>
      <c r="V58">
        <v>167988255.338572</v>
      </c>
      <c r="W58">
        <v>164947066.74799201</v>
      </c>
      <c r="X58">
        <v>164732862.86675301</v>
      </c>
      <c r="Y58">
        <v>166536443.41526401</v>
      </c>
      <c r="Z58">
        <v>170714429.07861501</v>
      </c>
      <c r="AA58">
        <v>173597785.82438299</v>
      </c>
      <c r="AB58">
        <v>174406854.65406501</v>
      </c>
      <c r="AC58">
        <v>178004096.53649899</v>
      </c>
      <c r="AD58">
        <v>180930482.07396099</v>
      </c>
      <c r="AE58">
        <v>181659639.020715</v>
      </c>
    </row>
    <row r="59" spans="1:31" x14ac:dyDescent="0.3">
      <c r="A59" t="s">
        <v>126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128</v>
      </c>
      <c r="B2" t="s">
        <v>197</v>
      </c>
      <c r="C2" t="s">
        <v>200</v>
      </c>
      <c r="D2" t="s">
        <v>198</v>
      </c>
      <c r="E2" t="s">
        <v>201</v>
      </c>
      <c r="F2">
        <v>11978863.268050799</v>
      </c>
      <c r="G2">
        <v>11993666.1540929</v>
      </c>
      <c r="H2">
        <v>12096989.8101581</v>
      </c>
      <c r="I2">
        <v>12493259.244950101</v>
      </c>
      <c r="J2">
        <v>12141041.3743484</v>
      </c>
      <c r="K2">
        <v>11477789.1787419</v>
      </c>
      <c r="L2">
        <v>11111061.667996399</v>
      </c>
      <c r="M2">
        <v>10593002.661406999</v>
      </c>
      <c r="N2">
        <v>10194864.082913101</v>
      </c>
      <c r="O2">
        <v>9971827.6735900696</v>
      </c>
      <c r="P2">
        <v>9781490.7414380293</v>
      </c>
      <c r="Q2">
        <v>9478207.8564272709</v>
      </c>
      <c r="R2">
        <v>9169255.5784919895</v>
      </c>
      <c r="S2">
        <v>8870721.2541070096</v>
      </c>
      <c r="T2">
        <v>8695017.7575911302</v>
      </c>
      <c r="U2">
        <v>8023590.1847430598</v>
      </c>
      <c r="V2">
        <v>7502722.1871055104</v>
      </c>
      <c r="W2">
        <v>7362463.3716725297</v>
      </c>
      <c r="X2">
        <v>7133893.5126004396</v>
      </c>
      <c r="Y2">
        <v>6935488.2340539098</v>
      </c>
      <c r="Z2">
        <v>6991451.8431075104</v>
      </c>
      <c r="AA2">
        <v>6784513.1497564297</v>
      </c>
      <c r="AB2">
        <v>6856926.2785536004</v>
      </c>
      <c r="AC2">
        <v>6792815.5697442396</v>
      </c>
      <c r="AD2">
        <v>6595773.0708551202</v>
      </c>
      <c r="AE2">
        <v>6421690.5807463098</v>
      </c>
    </row>
    <row r="3" spans="1:32" x14ac:dyDescent="0.3">
      <c r="A3" t="s">
        <v>128</v>
      </c>
      <c r="B3" t="s">
        <v>202</v>
      </c>
      <c r="C3" t="s">
        <v>200</v>
      </c>
      <c r="D3" t="s">
        <v>203</v>
      </c>
      <c r="E3" t="s">
        <v>201</v>
      </c>
      <c r="F3">
        <v>2091705.9792607899</v>
      </c>
      <c r="G3">
        <v>2038752.17147818</v>
      </c>
      <c r="H3">
        <v>2001445.9686529499</v>
      </c>
      <c r="I3">
        <v>1990208.12227699</v>
      </c>
      <c r="J3">
        <v>1905312.31483715</v>
      </c>
      <c r="K3">
        <v>1826137.49097784</v>
      </c>
      <c r="L3">
        <v>1789893.80621171</v>
      </c>
      <c r="M3">
        <v>1752480.5867765101</v>
      </c>
      <c r="N3">
        <v>1702240.2223606999</v>
      </c>
      <c r="O3">
        <v>1687349.36326714</v>
      </c>
      <c r="P3">
        <v>1692867.79228942</v>
      </c>
      <c r="Q3">
        <v>1716020.4349026601</v>
      </c>
      <c r="R3">
        <v>1737052.5949492799</v>
      </c>
      <c r="S3">
        <v>1757990.87097033</v>
      </c>
      <c r="T3">
        <v>1828208.0695537601</v>
      </c>
      <c r="U3">
        <v>1768892.54729787</v>
      </c>
      <c r="V3">
        <v>1760504.84741203</v>
      </c>
      <c r="W3">
        <v>1760158.8648332399</v>
      </c>
      <c r="X3">
        <v>1785711.7041565501</v>
      </c>
      <c r="Y3">
        <v>1834893.9772238999</v>
      </c>
      <c r="Z3">
        <v>1934972.49114767</v>
      </c>
      <c r="AA3">
        <v>1995587.9379571399</v>
      </c>
      <c r="AB3">
        <v>2051168.3799522601</v>
      </c>
      <c r="AC3">
        <v>2087353.92895235</v>
      </c>
      <c r="AD3">
        <v>2109699.3352824301</v>
      </c>
      <c r="AE3">
        <v>2120797.9744013501</v>
      </c>
    </row>
    <row r="4" spans="1:32" x14ac:dyDescent="0.3">
      <c r="A4" t="s">
        <v>128</v>
      </c>
      <c r="B4" t="s">
        <v>204</v>
      </c>
      <c r="C4" t="s">
        <v>200</v>
      </c>
      <c r="D4" t="s">
        <v>205</v>
      </c>
      <c r="E4" t="s">
        <v>201</v>
      </c>
      <c r="F4">
        <v>101053689.647542</v>
      </c>
      <c r="G4">
        <v>100752029.75838999</v>
      </c>
      <c r="H4">
        <v>101165269.593082</v>
      </c>
      <c r="I4">
        <v>103302179.036525</v>
      </c>
      <c r="J4">
        <v>100946032.85706601</v>
      </c>
      <c r="K4">
        <v>99598162.707501099</v>
      </c>
      <c r="L4">
        <v>100382336.394503</v>
      </c>
      <c r="M4">
        <v>98963074.5105021</v>
      </c>
      <c r="N4">
        <v>97608687.095840797</v>
      </c>
      <c r="O4">
        <v>97666382.749404699</v>
      </c>
      <c r="P4">
        <v>99126934.070395499</v>
      </c>
      <c r="Q4">
        <v>100974020.253297</v>
      </c>
      <c r="R4">
        <v>103256294.606306</v>
      </c>
      <c r="S4">
        <v>105335104.714388</v>
      </c>
      <c r="T4">
        <v>108914835.641597</v>
      </c>
      <c r="U4">
        <v>105133399.447385</v>
      </c>
      <c r="V4">
        <v>104325550.064459</v>
      </c>
      <c r="W4">
        <v>105181829.790093</v>
      </c>
      <c r="X4">
        <v>104301284.361425</v>
      </c>
      <c r="Y4">
        <v>104441217.048783</v>
      </c>
      <c r="Z4">
        <v>106640032.008902</v>
      </c>
      <c r="AA4">
        <v>107607986.303749</v>
      </c>
      <c r="AB4">
        <v>106609548.06945799</v>
      </c>
      <c r="AC4">
        <v>108094063.403451</v>
      </c>
      <c r="AD4">
        <v>109395202.606804</v>
      </c>
      <c r="AE4">
        <v>110350123.93739299</v>
      </c>
    </row>
    <row r="5" spans="1:32" x14ac:dyDescent="0.3">
      <c r="A5" t="s">
        <v>128</v>
      </c>
      <c r="B5" t="s">
        <v>206</v>
      </c>
      <c r="C5" t="s">
        <v>200</v>
      </c>
      <c r="D5" t="s">
        <v>207</v>
      </c>
      <c r="E5" t="s">
        <v>201</v>
      </c>
      <c r="F5">
        <v>8429718.1742169894</v>
      </c>
      <c r="G5">
        <v>8716433.6761275195</v>
      </c>
      <c r="H5">
        <v>9084402.6626935806</v>
      </c>
      <c r="I5">
        <v>9611221.1390140504</v>
      </c>
      <c r="J5">
        <v>9685451.9674926009</v>
      </c>
      <c r="K5">
        <v>9876690.6030895095</v>
      </c>
      <c r="L5">
        <v>10174369.330510899</v>
      </c>
      <c r="M5">
        <v>10262782.6650455</v>
      </c>
      <c r="N5">
        <v>10196234.685132699</v>
      </c>
      <c r="O5">
        <v>10258362.890055399</v>
      </c>
      <c r="P5">
        <v>10438505.140373699</v>
      </c>
      <c r="Q5">
        <v>10721668.622837299</v>
      </c>
      <c r="R5">
        <v>11017780.370059101</v>
      </c>
      <c r="S5">
        <v>11187226.4920587</v>
      </c>
      <c r="T5">
        <v>11670637.0245733</v>
      </c>
      <c r="U5">
        <v>11387421.650361899</v>
      </c>
      <c r="V5">
        <v>11529295.147610201</v>
      </c>
      <c r="W5">
        <v>11781121.094883701</v>
      </c>
      <c r="X5">
        <v>11786935.208172601</v>
      </c>
      <c r="Y5">
        <v>11949397.634908</v>
      </c>
      <c r="Z5">
        <v>12278607.1139715</v>
      </c>
      <c r="AA5">
        <v>12508422.668976299</v>
      </c>
      <c r="AB5">
        <v>12598262.196931699</v>
      </c>
      <c r="AC5">
        <v>12940814.065744899</v>
      </c>
      <c r="AD5">
        <v>13212003.573718</v>
      </c>
      <c r="AE5">
        <v>13398479.763346801</v>
      </c>
    </row>
    <row r="6" spans="1:32" x14ac:dyDescent="0.3">
      <c r="A6" t="s">
        <v>128</v>
      </c>
      <c r="B6" t="s">
        <v>208</v>
      </c>
      <c r="C6" t="s">
        <v>200</v>
      </c>
      <c r="D6" t="s">
        <v>209</v>
      </c>
      <c r="E6" t="s">
        <v>201</v>
      </c>
      <c r="F6">
        <v>3288229.8498370298</v>
      </c>
      <c r="G6">
        <v>3165705.3504771502</v>
      </c>
      <c r="H6">
        <v>3066018.4550703499</v>
      </c>
      <c r="I6">
        <v>3005056.7006409098</v>
      </c>
      <c r="J6">
        <v>2852064.5697895801</v>
      </c>
      <c r="K6">
        <v>2711857.9002892599</v>
      </c>
      <c r="L6">
        <v>2639080.9732115902</v>
      </c>
      <c r="M6">
        <v>2528166.33218943</v>
      </c>
      <c r="N6">
        <v>2411830.5175280902</v>
      </c>
      <c r="O6">
        <v>2333950.3699522498</v>
      </c>
      <c r="P6">
        <v>2280585.4584534499</v>
      </c>
      <c r="Q6">
        <v>2243131.2448249999</v>
      </c>
      <c r="R6">
        <v>2222576.76508275</v>
      </c>
      <c r="S6">
        <v>2204493.1306739701</v>
      </c>
      <c r="T6">
        <v>2228801.2900664802</v>
      </c>
      <c r="U6">
        <v>2113839.3589923498</v>
      </c>
      <c r="V6">
        <v>2064522.9695649</v>
      </c>
      <c r="W6">
        <v>2038211.5521672801</v>
      </c>
      <c r="X6">
        <v>1988249.8983905499</v>
      </c>
      <c r="Y6">
        <v>1950981.4605666499</v>
      </c>
      <c r="Z6">
        <v>1946150.87556931</v>
      </c>
      <c r="AA6">
        <v>1907358.74378449</v>
      </c>
      <c r="AB6">
        <v>1838830.36510985</v>
      </c>
      <c r="AC6">
        <v>1811649.80435863</v>
      </c>
      <c r="AD6">
        <v>1794915.5078215499</v>
      </c>
      <c r="AE6">
        <v>1774642.8886281899</v>
      </c>
    </row>
    <row r="7" spans="1:32" x14ac:dyDescent="0.3">
      <c r="A7" t="s">
        <v>128</v>
      </c>
      <c r="B7" t="s">
        <v>210</v>
      </c>
      <c r="C7" t="s">
        <v>200</v>
      </c>
      <c r="D7" t="s">
        <v>211</v>
      </c>
      <c r="E7" t="s">
        <v>201</v>
      </c>
      <c r="F7">
        <v>6412413.9738881802</v>
      </c>
      <c r="G7">
        <v>6428471.1831921004</v>
      </c>
      <c r="H7">
        <v>6468918.3643872496</v>
      </c>
      <c r="I7">
        <v>6599424.5616477001</v>
      </c>
      <c r="J7">
        <v>6427539.4548419202</v>
      </c>
      <c r="K7">
        <v>6320688.7378543196</v>
      </c>
      <c r="L7">
        <v>6333205.4806106603</v>
      </c>
      <c r="M7">
        <v>6236691.69360385</v>
      </c>
      <c r="N7">
        <v>6118793.4659712603</v>
      </c>
      <c r="O7">
        <v>6081253.2894793404</v>
      </c>
      <c r="P7">
        <v>6186451.2245343598</v>
      </c>
      <c r="Q7">
        <v>6376622.2022552798</v>
      </c>
      <c r="R7">
        <v>6618882.7476812499</v>
      </c>
      <c r="S7">
        <v>6766052.3665153701</v>
      </c>
      <c r="T7">
        <v>7002091.6102826996</v>
      </c>
      <c r="U7">
        <v>6799980.8568987204</v>
      </c>
      <c r="V7">
        <v>6765750.37368795</v>
      </c>
      <c r="W7">
        <v>6807425.2276052004</v>
      </c>
      <c r="X7">
        <v>6817566.6426611701</v>
      </c>
      <c r="Y7">
        <v>6885882.4824039498</v>
      </c>
      <c r="Z7">
        <v>7104956.8296216801</v>
      </c>
      <c r="AA7">
        <v>7235954.3843951495</v>
      </c>
      <c r="AB7">
        <v>7201007.3831087202</v>
      </c>
      <c r="AC7">
        <v>7326175.0299194297</v>
      </c>
      <c r="AD7">
        <v>7425959.8379513798</v>
      </c>
      <c r="AE7">
        <v>7552966.1275920197</v>
      </c>
    </row>
    <row r="8" spans="1:32" x14ac:dyDescent="0.3">
      <c r="A8" t="s">
        <v>128</v>
      </c>
      <c r="B8" t="s">
        <v>212</v>
      </c>
      <c r="C8" t="s">
        <v>200</v>
      </c>
      <c r="D8" t="s">
        <v>213</v>
      </c>
      <c r="E8" t="s">
        <v>201</v>
      </c>
      <c r="F8">
        <v>5173154.7240064098</v>
      </c>
      <c r="G8">
        <v>5248214.6094877003</v>
      </c>
      <c r="H8">
        <v>5271752.11983521</v>
      </c>
      <c r="I8">
        <v>5395496.0201063603</v>
      </c>
      <c r="J8">
        <v>5243915.5538069</v>
      </c>
      <c r="K8">
        <v>5064627.5904278802</v>
      </c>
      <c r="L8">
        <v>4984737.5144352401</v>
      </c>
      <c r="M8">
        <v>4860131.9201989602</v>
      </c>
      <c r="N8">
        <v>4724710.2387418197</v>
      </c>
      <c r="O8">
        <v>4669843.9199234601</v>
      </c>
      <c r="P8">
        <v>4635824.57617353</v>
      </c>
      <c r="Q8">
        <v>4655725.4514071802</v>
      </c>
      <c r="R8">
        <v>4665226.7400165098</v>
      </c>
      <c r="S8">
        <v>4694827.5468499102</v>
      </c>
      <c r="T8">
        <v>4838202.6747409496</v>
      </c>
      <c r="U8">
        <v>4622881.0549152102</v>
      </c>
      <c r="V8">
        <v>4492980.2277704095</v>
      </c>
      <c r="W8">
        <v>4441698.2040413897</v>
      </c>
      <c r="X8">
        <v>4356907.2679452701</v>
      </c>
      <c r="Y8">
        <v>4319722.5269167703</v>
      </c>
      <c r="Z8">
        <v>4376921.8975380603</v>
      </c>
      <c r="AA8">
        <v>4342063.8008694397</v>
      </c>
      <c r="AB8">
        <v>4239966.6138065802</v>
      </c>
      <c r="AC8">
        <v>4226081.6484840699</v>
      </c>
      <c r="AD8">
        <v>4209549.5115441401</v>
      </c>
      <c r="AE8">
        <v>4211387.9088066397</v>
      </c>
    </row>
    <row r="9" spans="1:32" x14ac:dyDescent="0.3">
      <c r="A9" t="s">
        <v>128</v>
      </c>
      <c r="B9" t="s">
        <v>214</v>
      </c>
      <c r="C9" t="s">
        <v>200</v>
      </c>
      <c r="D9" t="s">
        <v>215</v>
      </c>
      <c r="E9" t="s">
        <v>201</v>
      </c>
      <c r="F9">
        <v>14182976.5608081</v>
      </c>
      <c r="G9">
        <v>14222893.034417</v>
      </c>
      <c r="H9">
        <v>14369111.479108799</v>
      </c>
      <c r="I9">
        <v>14722104.071887</v>
      </c>
      <c r="J9">
        <v>14450887.596697699</v>
      </c>
      <c r="K9">
        <v>14209896.3728322</v>
      </c>
      <c r="L9">
        <v>14314698.513092799</v>
      </c>
      <c r="M9">
        <v>14127991.074147001</v>
      </c>
      <c r="N9">
        <v>13932130.374323299</v>
      </c>
      <c r="O9">
        <v>13890318.522974299</v>
      </c>
      <c r="P9">
        <v>14075264.3363792</v>
      </c>
      <c r="Q9">
        <v>14230434.789331</v>
      </c>
      <c r="R9">
        <v>14453762.120851699</v>
      </c>
      <c r="S9">
        <v>14803593.413170001</v>
      </c>
      <c r="T9">
        <v>15344058.1250783</v>
      </c>
      <c r="U9">
        <v>14871497.248807199</v>
      </c>
      <c r="V9">
        <v>14731673.3155345</v>
      </c>
      <c r="W9">
        <v>14703074.499613</v>
      </c>
      <c r="X9">
        <v>14451151.620245701</v>
      </c>
      <c r="Y9">
        <v>14356146.719693501</v>
      </c>
      <c r="Z9">
        <v>14514676.635513499</v>
      </c>
      <c r="AA9">
        <v>14394898.830508901</v>
      </c>
      <c r="AB9">
        <v>14036985.866388399</v>
      </c>
      <c r="AC9">
        <v>14084131.3720151</v>
      </c>
      <c r="AD9">
        <v>14213057.2165964</v>
      </c>
      <c r="AE9">
        <v>14287259.6142396</v>
      </c>
    </row>
    <row r="10" spans="1:32" x14ac:dyDescent="0.3">
      <c r="A10" t="s">
        <v>128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128</v>
      </c>
      <c r="B11" t="s">
        <v>218</v>
      </c>
      <c r="C11" t="s">
        <v>200</v>
      </c>
      <c r="D11" t="s">
        <v>219</v>
      </c>
      <c r="E11" t="s">
        <v>201</v>
      </c>
      <c r="F11">
        <v>3332687.72039406</v>
      </c>
      <c r="G11">
        <v>3433284.0069309799</v>
      </c>
      <c r="H11">
        <v>3575784.8964955602</v>
      </c>
      <c r="I11">
        <v>3749527.9837750699</v>
      </c>
      <c r="J11">
        <v>3755904.9343664502</v>
      </c>
      <c r="K11">
        <v>3795826.1489215698</v>
      </c>
      <c r="L11">
        <v>3944107.6021560798</v>
      </c>
      <c r="M11">
        <v>4041957.9956028201</v>
      </c>
      <c r="N11">
        <v>4129343.7205548901</v>
      </c>
      <c r="O11">
        <v>4258935.9875919297</v>
      </c>
      <c r="P11">
        <v>4414108.9017004399</v>
      </c>
      <c r="Q11">
        <v>4603540.3503149403</v>
      </c>
      <c r="R11">
        <v>4773861.4726035502</v>
      </c>
      <c r="S11">
        <v>4920904.0092202201</v>
      </c>
      <c r="T11">
        <v>5205947.4641351402</v>
      </c>
      <c r="U11">
        <v>5105839.9511517398</v>
      </c>
      <c r="V11">
        <v>5178618.6035518898</v>
      </c>
      <c r="W11">
        <v>5491430.9487418998</v>
      </c>
      <c r="X11">
        <v>5710991.6910797302</v>
      </c>
      <c r="Y11">
        <v>5915704.9136041803</v>
      </c>
      <c r="Z11">
        <v>6162209.7974307798</v>
      </c>
      <c r="AA11">
        <v>6440459.9541041702</v>
      </c>
      <c r="AB11">
        <v>6530287.6572830398</v>
      </c>
      <c r="AC11">
        <v>6745054.2820604304</v>
      </c>
      <c r="AD11">
        <v>6949887.5005278802</v>
      </c>
      <c r="AE11">
        <v>7154870.3915643496</v>
      </c>
    </row>
    <row r="12" spans="1:32" x14ac:dyDescent="0.3">
      <c r="A12" t="s">
        <v>128</v>
      </c>
      <c r="B12" t="s">
        <v>220</v>
      </c>
      <c r="C12" t="s">
        <v>200</v>
      </c>
      <c r="D12" t="s">
        <v>221</v>
      </c>
      <c r="E12" t="s">
        <v>201</v>
      </c>
      <c r="F12">
        <v>8989286.9754364304</v>
      </c>
      <c r="G12">
        <v>8887380.7268013395</v>
      </c>
      <c r="H12">
        <v>8845445.7514195498</v>
      </c>
      <c r="I12">
        <v>8919021.2913826201</v>
      </c>
      <c r="J12">
        <v>8606302.5511829294</v>
      </c>
      <c r="K12">
        <v>8369825.7109689303</v>
      </c>
      <c r="L12">
        <v>8351440.1295424895</v>
      </c>
      <c r="M12">
        <v>8133798.2464007298</v>
      </c>
      <c r="N12">
        <v>8030252.9918716699</v>
      </c>
      <c r="O12">
        <v>8062193.7018102398</v>
      </c>
      <c r="P12">
        <v>8196449.3156937696</v>
      </c>
      <c r="Q12">
        <v>8406252.0438441597</v>
      </c>
      <c r="R12">
        <v>8581857.57270189</v>
      </c>
      <c r="S12">
        <v>8712195.7089602891</v>
      </c>
      <c r="T12">
        <v>8959758.1032494791</v>
      </c>
      <c r="U12">
        <v>8559023.4086496904</v>
      </c>
      <c r="V12">
        <v>8377267.36548582</v>
      </c>
      <c r="W12">
        <v>8334466.27714918</v>
      </c>
      <c r="X12">
        <v>8163957.4509452796</v>
      </c>
      <c r="Y12">
        <v>8087883.1318991901</v>
      </c>
      <c r="Z12">
        <v>8168735.7818662804</v>
      </c>
      <c r="AA12">
        <v>8113729.8100790801</v>
      </c>
      <c r="AB12">
        <v>7949907.46037535</v>
      </c>
      <c r="AC12">
        <v>7999492.3083616104</v>
      </c>
      <c r="AD12">
        <v>8014733.3151136898</v>
      </c>
      <c r="AE12">
        <v>8036151.2856444297</v>
      </c>
    </row>
    <row r="13" spans="1:32" x14ac:dyDescent="0.3">
      <c r="A13" t="s">
        <v>128</v>
      </c>
      <c r="B13" t="s">
        <v>222</v>
      </c>
      <c r="C13" t="s">
        <v>200</v>
      </c>
      <c r="D13" t="s">
        <v>223</v>
      </c>
      <c r="E13" t="s">
        <v>201</v>
      </c>
      <c r="F13">
        <v>21731812.8414216</v>
      </c>
      <c r="G13">
        <v>21458270.604659598</v>
      </c>
      <c r="H13">
        <v>21275229.463854201</v>
      </c>
      <c r="I13">
        <v>21352024.562531501</v>
      </c>
      <c r="J13">
        <v>20604473.194405898</v>
      </c>
      <c r="K13">
        <v>20083794.880469002</v>
      </c>
      <c r="L13">
        <v>20035553.138037302</v>
      </c>
      <c r="M13">
        <v>19521507.3254335</v>
      </c>
      <c r="N13">
        <v>18953171.238784101</v>
      </c>
      <c r="O13">
        <v>18725317.512698598</v>
      </c>
      <c r="P13">
        <v>18754978.6464529</v>
      </c>
      <c r="Q13">
        <v>18962063.3762099</v>
      </c>
      <c r="R13">
        <v>19369541.8108413</v>
      </c>
      <c r="S13">
        <v>19732396.214169901</v>
      </c>
      <c r="T13">
        <v>20447331.8527335</v>
      </c>
      <c r="U13">
        <v>19766005.634486001</v>
      </c>
      <c r="V13">
        <v>19621051.3615877</v>
      </c>
      <c r="W13">
        <v>19742506.403402202</v>
      </c>
      <c r="X13">
        <v>19489412.1179231</v>
      </c>
      <c r="Y13">
        <v>19472203.610881802</v>
      </c>
      <c r="Z13">
        <v>19813145.235382799</v>
      </c>
      <c r="AA13">
        <v>19871144.105625201</v>
      </c>
      <c r="AB13">
        <v>19742136.230714299</v>
      </c>
      <c r="AC13">
        <v>19969878.201046001</v>
      </c>
      <c r="AD13">
        <v>20209520.8881795</v>
      </c>
      <c r="AE13">
        <v>20361394.602217901</v>
      </c>
    </row>
    <row r="14" spans="1:32" x14ac:dyDescent="0.3">
      <c r="A14" t="s">
        <v>128</v>
      </c>
      <c r="B14" t="s">
        <v>224</v>
      </c>
      <c r="C14" t="s">
        <v>200</v>
      </c>
      <c r="D14" t="s">
        <v>225</v>
      </c>
      <c r="E14" t="s">
        <v>201</v>
      </c>
      <c r="F14">
        <v>7164220.4708152702</v>
      </c>
      <c r="G14">
        <v>7079572.7679485101</v>
      </c>
      <c r="H14">
        <v>7067909.1756810304</v>
      </c>
      <c r="I14">
        <v>7269446.0164940599</v>
      </c>
      <c r="J14">
        <v>7131646.8652131101</v>
      </c>
      <c r="K14">
        <v>7217753.2601918001</v>
      </c>
      <c r="L14">
        <v>7411948.1669041198</v>
      </c>
      <c r="M14">
        <v>7281106.4768012799</v>
      </c>
      <c r="N14">
        <v>7189008.5009579202</v>
      </c>
      <c r="O14">
        <v>7267333.3036857499</v>
      </c>
      <c r="P14">
        <v>7421977.6170217302</v>
      </c>
      <c r="Q14">
        <v>7625976.3197232196</v>
      </c>
      <c r="R14">
        <v>7812781.4888180802</v>
      </c>
      <c r="S14">
        <v>8088689.9427805496</v>
      </c>
      <c r="T14">
        <v>8327331.9245881904</v>
      </c>
      <c r="U14">
        <v>8084339.6087019397</v>
      </c>
      <c r="V14">
        <v>8104303.2498495104</v>
      </c>
      <c r="W14">
        <v>8253216.6461133203</v>
      </c>
      <c r="X14">
        <v>8149856.2654666305</v>
      </c>
      <c r="Y14">
        <v>8135177.44015963</v>
      </c>
      <c r="Z14">
        <v>8303299.6771115502</v>
      </c>
      <c r="AA14">
        <v>8398171.9740833007</v>
      </c>
      <c r="AB14">
        <v>8283726.38254146</v>
      </c>
      <c r="AC14">
        <v>8454298.6382779796</v>
      </c>
      <c r="AD14">
        <v>8569383.42071281</v>
      </c>
      <c r="AE14">
        <v>8635591.9424663298</v>
      </c>
    </row>
    <row r="15" spans="1:32" x14ac:dyDescent="0.3">
      <c r="A15" t="s">
        <v>128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128</v>
      </c>
      <c r="B16" t="s">
        <v>228</v>
      </c>
      <c r="C16" t="s">
        <v>200</v>
      </c>
      <c r="D16" t="s">
        <v>229</v>
      </c>
      <c r="E16" t="s">
        <v>201</v>
      </c>
      <c r="F16">
        <v>4473205.9173153499</v>
      </c>
      <c r="G16">
        <v>4405814.2342713</v>
      </c>
      <c r="H16">
        <v>4398503.0624417402</v>
      </c>
      <c r="I16">
        <v>4483913.1204861496</v>
      </c>
      <c r="J16">
        <v>4395322.11597283</v>
      </c>
      <c r="K16">
        <v>4417626.6497337203</v>
      </c>
      <c r="L16">
        <v>4496391.23973577</v>
      </c>
      <c r="M16">
        <v>4447951.8346438603</v>
      </c>
      <c r="N16">
        <v>4437925.03756571</v>
      </c>
      <c r="O16">
        <v>4493182.3410028499</v>
      </c>
      <c r="P16">
        <v>4582541.7770134797</v>
      </c>
      <c r="Q16">
        <v>4665970.0614721598</v>
      </c>
      <c r="R16">
        <v>4776265.4589390298</v>
      </c>
      <c r="S16">
        <v>4853651.9382652696</v>
      </c>
      <c r="T16">
        <v>4967956.9117066404</v>
      </c>
      <c r="U16">
        <v>4797532.6201507598</v>
      </c>
      <c r="V16">
        <v>4783826.6868335502</v>
      </c>
      <c r="W16">
        <v>4838604.1025647903</v>
      </c>
      <c r="X16">
        <v>4787869.27676511</v>
      </c>
      <c r="Y16">
        <v>4763484.6131074904</v>
      </c>
      <c r="Z16">
        <v>4808997.1552922297</v>
      </c>
      <c r="AA16">
        <v>4841173.34003188</v>
      </c>
      <c r="AB16">
        <v>4787972.2479211204</v>
      </c>
      <c r="AC16">
        <v>4817807.73248755</v>
      </c>
      <c r="AD16">
        <v>4820540.2027973197</v>
      </c>
      <c r="AE16">
        <v>4806262.8001763299</v>
      </c>
    </row>
    <row r="17" spans="1:31" x14ac:dyDescent="0.3">
      <c r="A17" t="s">
        <v>128</v>
      </c>
      <c r="B17" t="s">
        <v>230</v>
      </c>
      <c r="C17" t="s">
        <v>200</v>
      </c>
      <c r="D17" t="s">
        <v>231</v>
      </c>
      <c r="E17" t="s">
        <v>201</v>
      </c>
      <c r="F17">
        <v>3862723.5221405202</v>
      </c>
      <c r="G17">
        <v>3859363.0227656402</v>
      </c>
      <c r="H17">
        <v>3887226.1380918999</v>
      </c>
      <c r="I17">
        <v>4030329.9989352799</v>
      </c>
      <c r="J17">
        <v>3984970.26984974</v>
      </c>
      <c r="K17">
        <v>4001828.0787001802</v>
      </c>
      <c r="L17">
        <v>4086743.9770560302</v>
      </c>
      <c r="M17">
        <v>4076575.9627181399</v>
      </c>
      <c r="N17">
        <v>4079963.7097437098</v>
      </c>
      <c r="O17">
        <v>4169973.2138179499</v>
      </c>
      <c r="P17">
        <v>4328434.51461099</v>
      </c>
      <c r="Q17">
        <v>4422782.7082649004</v>
      </c>
      <c r="R17">
        <v>4621843.8662559297</v>
      </c>
      <c r="S17">
        <v>4817096.3849419998</v>
      </c>
      <c r="T17">
        <v>4986340.4339554198</v>
      </c>
      <c r="U17">
        <v>4766264.2084330404</v>
      </c>
      <c r="V17">
        <v>4715799.4073468903</v>
      </c>
      <c r="W17">
        <v>4790398.4626261704</v>
      </c>
      <c r="X17">
        <v>4745857.7571119303</v>
      </c>
      <c r="Y17">
        <v>4735431.0969767999</v>
      </c>
      <c r="Z17">
        <v>4868738.4934380101</v>
      </c>
      <c r="AA17">
        <v>4921954.9267814104</v>
      </c>
      <c r="AB17">
        <v>4827022.43622577</v>
      </c>
      <c r="AC17">
        <v>4885756.1671442203</v>
      </c>
      <c r="AD17">
        <v>4932302.7767713396</v>
      </c>
      <c r="AE17">
        <v>4925440.4401938403</v>
      </c>
    </row>
    <row r="18" spans="1:31" x14ac:dyDescent="0.3">
      <c r="A18" t="s">
        <v>128</v>
      </c>
      <c r="B18" t="s">
        <v>232</v>
      </c>
      <c r="C18" t="s">
        <v>200</v>
      </c>
      <c r="D18" t="s">
        <v>233</v>
      </c>
      <c r="E18" t="s">
        <v>201</v>
      </c>
      <c r="F18">
        <v>12351981.504659601</v>
      </c>
      <c r="G18">
        <v>12182347.5194337</v>
      </c>
      <c r="H18">
        <v>12182579.2977714</v>
      </c>
      <c r="I18">
        <v>12452831.9791927</v>
      </c>
      <c r="J18">
        <v>12140662.7166289</v>
      </c>
      <c r="K18">
        <v>11915977.867205</v>
      </c>
      <c r="L18">
        <v>11998398.809277199</v>
      </c>
      <c r="M18">
        <v>11879772.5588845</v>
      </c>
      <c r="N18">
        <v>11858653.175862299</v>
      </c>
      <c r="O18">
        <v>11927902.757950399</v>
      </c>
      <c r="P18">
        <v>12268665.7031096</v>
      </c>
      <c r="Q18">
        <v>12487560.299508199</v>
      </c>
      <c r="R18">
        <v>12741531.9625913</v>
      </c>
      <c r="S18">
        <v>12950642.650959499</v>
      </c>
      <c r="T18">
        <v>13296701.394586001</v>
      </c>
      <c r="U18">
        <v>12679993.327336</v>
      </c>
      <c r="V18">
        <v>12393816.201579999</v>
      </c>
      <c r="W18">
        <v>12390154.556658501</v>
      </c>
      <c r="X18">
        <v>12295046.760927999</v>
      </c>
      <c r="Y18">
        <v>12317204.599622101</v>
      </c>
      <c r="Z18">
        <v>12692274.125264799</v>
      </c>
      <c r="AA18">
        <v>13008755.6527292</v>
      </c>
      <c r="AB18">
        <v>12979071.9491813</v>
      </c>
      <c r="AC18">
        <v>13234102.725190399</v>
      </c>
      <c r="AD18">
        <v>13429971.8208098</v>
      </c>
      <c r="AE18">
        <v>13578250.627689701</v>
      </c>
    </row>
    <row r="19" spans="1:31" x14ac:dyDescent="0.3">
      <c r="A19" t="s">
        <v>128</v>
      </c>
      <c r="B19" t="s">
        <v>234</v>
      </c>
      <c r="C19" t="s">
        <v>200</v>
      </c>
      <c r="D19" t="s">
        <v>235</v>
      </c>
      <c r="E19" t="s">
        <v>201</v>
      </c>
      <c r="F19">
        <v>1661277.41260267</v>
      </c>
      <c r="G19">
        <v>1664279.0218775801</v>
      </c>
      <c r="H19">
        <v>1672388.72623124</v>
      </c>
      <c r="I19">
        <v>1711781.59043148</v>
      </c>
      <c r="J19">
        <v>1666891.06681792</v>
      </c>
      <c r="K19">
        <v>1611768.9068177301</v>
      </c>
      <c r="L19">
        <v>1611661.5199332901</v>
      </c>
      <c r="M19">
        <v>1564640.4248325301</v>
      </c>
      <c r="N19">
        <v>1546669.43880331</v>
      </c>
      <c r="O19">
        <v>1527814.9384622199</v>
      </c>
      <c r="P19">
        <v>1543146.85887825</v>
      </c>
      <c r="Q19">
        <v>1572292.78330417</v>
      </c>
      <c r="R19">
        <v>1600382.2298632399</v>
      </c>
      <c r="S19">
        <v>1603334.91582222</v>
      </c>
      <c r="T19">
        <v>1639676.8319012399</v>
      </c>
      <c r="U19">
        <v>1578780.51850023</v>
      </c>
      <c r="V19">
        <v>1566645.1540554301</v>
      </c>
      <c r="W19">
        <v>1569521.8145266201</v>
      </c>
      <c r="X19">
        <v>1557482.40379006</v>
      </c>
      <c r="Y19">
        <v>1551996.8180426499</v>
      </c>
      <c r="Z19">
        <v>1601318.3909011099</v>
      </c>
      <c r="AA19">
        <v>1623898.1117806199</v>
      </c>
      <c r="AB19">
        <v>1594371.2798701001</v>
      </c>
      <c r="AC19">
        <v>1598821.4283603299</v>
      </c>
      <c r="AD19">
        <v>1613377.03425973</v>
      </c>
      <c r="AE19">
        <v>1627425.5448271099</v>
      </c>
    </row>
    <row r="20" spans="1:31" x14ac:dyDescent="0.3">
      <c r="A20" t="s">
        <v>128</v>
      </c>
      <c r="B20" t="s">
        <v>236</v>
      </c>
      <c r="C20" t="s">
        <v>200</v>
      </c>
      <c r="D20" t="s">
        <v>237</v>
      </c>
      <c r="E20" t="s">
        <v>201</v>
      </c>
      <c r="F20">
        <v>85493963.215234697</v>
      </c>
      <c r="G20">
        <v>89087192.182560503</v>
      </c>
      <c r="H20">
        <v>92388359.350546002</v>
      </c>
      <c r="I20">
        <v>96523906.191530496</v>
      </c>
      <c r="J20">
        <v>97812905.475374103</v>
      </c>
      <c r="K20">
        <v>98460182.551516294</v>
      </c>
      <c r="L20">
        <v>100901233.098481</v>
      </c>
      <c r="M20">
        <v>101239796.159666</v>
      </c>
      <c r="N20">
        <v>101046683.125632</v>
      </c>
      <c r="O20">
        <v>101723704.729041</v>
      </c>
      <c r="P20">
        <v>103158373.44344901</v>
      </c>
      <c r="Q20">
        <v>105018397.310314</v>
      </c>
      <c r="R20">
        <v>107110831.26463699</v>
      </c>
      <c r="S20">
        <v>109017824.236618</v>
      </c>
      <c r="T20">
        <v>113998408.838844</v>
      </c>
      <c r="U20">
        <v>110927431.743113</v>
      </c>
      <c r="V20">
        <v>110176042.33732501</v>
      </c>
      <c r="W20">
        <v>110675224.516247</v>
      </c>
      <c r="X20">
        <v>110199575.839894</v>
      </c>
      <c r="Y20">
        <v>111040822.93886299</v>
      </c>
      <c r="Z20">
        <v>114135292.160761</v>
      </c>
      <c r="AA20">
        <v>115134326.48069499</v>
      </c>
      <c r="AB20">
        <v>114169930.14701401</v>
      </c>
      <c r="AC20">
        <v>115932063.122981</v>
      </c>
      <c r="AD20">
        <v>117585290.740188</v>
      </c>
      <c r="AE20">
        <v>119206792.216013</v>
      </c>
    </row>
    <row r="21" spans="1:31" x14ac:dyDescent="0.3">
      <c r="A21" t="s">
        <v>128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128</v>
      </c>
      <c r="B22" t="s">
        <v>240</v>
      </c>
      <c r="C22" t="s">
        <v>200</v>
      </c>
      <c r="D22" t="s">
        <v>241</v>
      </c>
      <c r="E22" t="s">
        <v>201</v>
      </c>
      <c r="F22">
        <v>55785568.248880997</v>
      </c>
      <c r="G22">
        <v>58734001.4196072</v>
      </c>
      <c r="H22">
        <v>61618917.315062098</v>
      </c>
      <c r="I22">
        <v>65316103.265294403</v>
      </c>
      <c r="J22">
        <v>66968870.078534998</v>
      </c>
      <c r="K22">
        <v>67890269.929317802</v>
      </c>
      <c r="L22">
        <v>70038269.359419793</v>
      </c>
      <c r="M22">
        <v>70982298.143711701</v>
      </c>
      <c r="N22">
        <v>71398225.695307896</v>
      </c>
      <c r="O22">
        <v>72263834.523893401</v>
      </c>
      <c r="P22">
        <v>73260347.104438305</v>
      </c>
      <c r="Q22">
        <v>74532608.422137097</v>
      </c>
      <c r="R22">
        <v>75621881.963937595</v>
      </c>
      <c r="S22">
        <v>76615279.454883993</v>
      </c>
      <c r="T22">
        <v>80035823.5572813</v>
      </c>
      <c r="U22">
        <v>77788618.105400994</v>
      </c>
      <c r="V22">
        <v>77448364.197155103</v>
      </c>
      <c r="W22">
        <v>78089899.905466497</v>
      </c>
      <c r="X22">
        <v>78449531.602301195</v>
      </c>
      <c r="Y22">
        <v>79511440.411629394</v>
      </c>
      <c r="Z22">
        <v>82158525.086759806</v>
      </c>
      <c r="AA22">
        <v>83538994.342273697</v>
      </c>
      <c r="AB22">
        <v>83311823.233664498</v>
      </c>
      <c r="AC22">
        <v>84939754.437262699</v>
      </c>
      <c r="AD22">
        <v>86835200.671641797</v>
      </c>
      <c r="AE22">
        <v>89146610.619577199</v>
      </c>
    </row>
    <row r="23" spans="1:31" x14ac:dyDescent="0.3">
      <c r="A23" t="s">
        <v>128</v>
      </c>
      <c r="B23" t="s">
        <v>242</v>
      </c>
      <c r="C23" t="s">
        <v>200</v>
      </c>
      <c r="D23" t="s">
        <v>243</v>
      </c>
      <c r="E23" t="s">
        <v>201</v>
      </c>
      <c r="F23">
        <v>13089692.7224159</v>
      </c>
      <c r="G23">
        <v>13047285.8321415</v>
      </c>
      <c r="H23">
        <v>13020174.602820899</v>
      </c>
      <c r="I23">
        <v>13098966.1351675</v>
      </c>
      <c r="J23">
        <v>12653655.6429065</v>
      </c>
      <c r="K23">
        <v>12257812.1403371</v>
      </c>
      <c r="L23">
        <v>12066955.331306901</v>
      </c>
      <c r="M23">
        <v>11727702.945959199</v>
      </c>
      <c r="N23">
        <v>11306796.7574277</v>
      </c>
      <c r="O23">
        <v>11067264.453668701</v>
      </c>
      <c r="P23">
        <v>10928819.926782001</v>
      </c>
      <c r="Q23">
        <v>10850556.063701499</v>
      </c>
      <c r="R23">
        <v>10923864.2648254</v>
      </c>
      <c r="S23">
        <v>10816748.509837801</v>
      </c>
      <c r="T23">
        <v>10950365.4289949</v>
      </c>
      <c r="U23">
        <v>10429017.6662794</v>
      </c>
      <c r="V23">
        <v>10133747.7223952</v>
      </c>
      <c r="W23">
        <v>10031825.245592101</v>
      </c>
      <c r="X23">
        <v>9853527.5086926408</v>
      </c>
      <c r="Y23">
        <v>9761679.9540242497</v>
      </c>
      <c r="Z23">
        <v>9846873.6151494998</v>
      </c>
      <c r="AA23">
        <v>9798945.8753946405</v>
      </c>
      <c r="AB23">
        <v>9701128.48350925</v>
      </c>
      <c r="AC23">
        <v>9764034.7943106908</v>
      </c>
      <c r="AD23">
        <v>9814924.6936906409</v>
      </c>
      <c r="AE23">
        <v>9924291.1163608003</v>
      </c>
    </row>
    <row r="24" spans="1:31" x14ac:dyDescent="0.3">
      <c r="A24" t="s">
        <v>128</v>
      </c>
      <c r="B24" t="s">
        <v>244</v>
      </c>
      <c r="C24" t="s">
        <v>200</v>
      </c>
      <c r="D24" t="s">
        <v>245</v>
      </c>
      <c r="E24" t="s">
        <v>201</v>
      </c>
      <c r="F24">
        <v>43419332.148194999</v>
      </c>
      <c r="G24">
        <v>43654108.493576303</v>
      </c>
      <c r="H24">
        <v>44224249.118727602</v>
      </c>
      <c r="I24">
        <v>45038957.470487602</v>
      </c>
      <c r="J24">
        <v>44153060.0955576</v>
      </c>
      <c r="K24">
        <v>43971707.525234804</v>
      </c>
      <c r="L24">
        <v>43873489.659755297</v>
      </c>
      <c r="M24">
        <v>43038843.718722999</v>
      </c>
      <c r="N24">
        <v>42100491.3802047</v>
      </c>
      <c r="O24">
        <v>41854560.013346799</v>
      </c>
      <c r="P24">
        <v>41843383.716797397</v>
      </c>
      <c r="Q24">
        <v>42483182.605615698</v>
      </c>
      <c r="R24">
        <v>42866081.797194697</v>
      </c>
      <c r="S24">
        <v>43040362.427660502</v>
      </c>
      <c r="T24">
        <v>44146426.435714103</v>
      </c>
      <c r="U24">
        <v>42376683.522801504</v>
      </c>
      <c r="V24">
        <v>41779923.514552802</v>
      </c>
      <c r="W24">
        <v>42475409.807142101</v>
      </c>
      <c r="X24">
        <v>42470735.1010883</v>
      </c>
      <c r="Y24">
        <v>43003286.928410999</v>
      </c>
      <c r="Z24">
        <v>44504932.400489599</v>
      </c>
      <c r="AA24">
        <v>45471580.1105325</v>
      </c>
      <c r="AB24">
        <v>45701058.1313015</v>
      </c>
      <c r="AC24">
        <v>46473221.428738602</v>
      </c>
      <c r="AD24">
        <v>47207549.604576796</v>
      </c>
      <c r="AE24">
        <v>47868844.658008203</v>
      </c>
    </row>
    <row r="25" spans="1:31" x14ac:dyDescent="0.3">
      <c r="A25" t="s">
        <v>128</v>
      </c>
      <c r="B25" t="s">
        <v>246</v>
      </c>
      <c r="C25" t="s">
        <v>200</v>
      </c>
      <c r="D25" t="s">
        <v>247</v>
      </c>
      <c r="E25" t="s">
        <v>201</v>
      </c>
      <c r="F25">
        <v>770955.77196187503</v>
      </c>
      <c r="G25">
        <v>826498.05111906899</v>
      </c>
      <c r="H25">
        <v>900056.47009725403</v>
      </c>
      <c r="I25">
        <v>912861.61834021797</v>
      </c>
      <c r="J25">
        <v>929049.38455485995</v>
      </c>
      <c r="K25">
        <v>986265.74294486898</v>
      </c>
      <c r="L25">
        <v>1043848.52983089</v>
      </c>
      <c r="M25">
        <v>1055768.7454516599</v>
      </c>
      <c r="N25">
        <v>1073975.97658313</v>
      </c>
      <c r="O25">
        <v>1125982.6413606899</v>
      </c>
      <c r="P25">
        <v>1177721.9221318399</v>
      </c>
      <c r="Q25">
        <v>1228523.52264767</v>
      </c>
      <c r="R25">
        <v>1228194.8370683</v>
      </c>
      <c r="S25">
        <v>1247695.2697592599</v>
      </c>
      <c r="T25">
        <v>1251979.5338530701</v>
      </c>
      <c r="U25">
        <v>1152713.5797637601</v>
      </c>
      <c r="V25">
        <v>1078677.2978992099</v>
      </c>
      <c r="W25">
        <v>1035613.95395926</v>
      </c>
      <c r="X25">
        <v>975950.06678287406</v>
      </c>
      <c r="Y25">
        <v>935513.05666350701</v>
      </c>
      <c r="Z25">
        <v>910189.77551804797</v>
      </c>
      <c r="AA25">
        <v>870312.66973486904</v>
      </c>
      <c r="AB25">
        <v>822465.766134448</v>
      </c>
      <c r="AC25">
        <v>792487.27692755905</v>
      </c>
      <c r="AD25">
        <v>779220.27807411202</v>
      </c>
      <c r="AE25">
        <v>759561.89954397804</v>
      </c>
    </row>
    <row r="26" spans="1:31" x14ac:dyDescent="0.3">
      <c r="A26" t="s">
        <v>128</v>
      </c>
      <c r="B26" t="s">
        <v>248</v>
      </c>
      <c r="C26" t="s">
        <v>200</v>
      </c>
      <c r="D26" t="s">
        <v>249</v>
      </c>
      <c r="E26" t="s">
        <v>201</v>
      </c>
      <c r="F26">
        <v>23174180.300391801</v>
      </c>
      <c r="G26">
        <v>23561956.365214098</v>
      </c>
      <c r="H26">
        <v>24272230.999583799</v>
      </c>
      <c r="I26">
        <v>24911533.050986499</v>
      </c>
      <c r="J26">
        <v>24456533.166120902</v>
      </c>
      <c r="K26">
        <v>24154663.878782399</v>
      </c>
      <c r="L26">
        <v>23932524.337466601</v>
      </c>
      <c r="M26">
        <v>23412923.843180899</v>
      </c>
      <c r="N26">
        <v>22771267.385427501</v>
      </c>
      <c r="O26">
        <v>22409712.1972766</v>
      </c>
      <c r="P26">
        <v>22222048.2738459</v>
      </c>
      <c r="Q26">
        <v>22428191.605150599</v>
      </c>
      <c r="R26">
        <v>22593312.933754802</v>
      </c>
      <c r="S26">
        <v>22708676.343061201</v>
      </c>
      <c r="T26">
        <v>23323906.664281301</v>
      </c>
      <c r="U26">
        <v>22349193.670555301</v>
      </c>
      <c r="V26">
        <v>21954106.4428716</v>
      </c>
      <c r="W26">
        <v>22176163.641277201</v>
      </c>
      <c r="X26">
        <v>22000586.7308098</v>
      </c>
      <c r="Y26">
        <v>22095601.4606589</v>
      </c>
      <c r="Z26">
        <v>22676947.212961301</v>
      </c>
      <c r="AA26">
        <v>22917600.164921999</v>
      </c>
      <c r="AB26">
        <v>22869147.751051702</v>
      </c>
      <c r="AC26">
        <v>23011733.3364367</v>
      </c>
      <c r="AD26">
        <v>23073660.231307399</v>
      </c>
      <c r="AE26">
        <v>23201594.259265602</v>
      </c>
    </row>
    <row r="27" spans="1:31" x14ac:dyDescent="0.3">
      <c r="A27" t="s">
        <v>128</v>
      </c>
      <c r="B27" t="s">
        <v>250</v>
      </c>
      <c r="C27" t="s">
        <v>200</v>
      </c>
      <c r="D27" t="s">
        <v>251</v>
      </c>
      <c r="E27" t="s">
        <v>201</v>
      </c>
      <c r="F27">
        <v>19474196.075841401</v>
      </c>
      <c r="G27">
        <v>19265654.077243101</v>
      </c>
      <c r="H27">
        <v>19051961.6490466</v>
      </c>
      <c r="I27">
        <v>19214562.801160902</v>
      </c>
      <c r="J27">
        <v>18767477.544881798</v>
      </c>
      <c r="K27">
        <v>18830777.903507501</v>
      </c>
      <c r="L27">
        <v>18897116.7924578</v>
      </c>
      <c r="M27">
        <v>18570151.130090401</v>
      </c>
      <c r="N27">
        <v>18255248.018194001</v>
      </c>
      <c r="O27">
        <v>18318865.174709599</v>
      </c>
      <c r="P27">
        <v>18443613.520819601</v>
      </c>
      <c r="Q27">
        <v>18826467.477817401</v>
      </c>
      <c r="R27">
        <v>19044574.026371598</v>
      </c>
      <c r="S27">
        <v>19083990.814840101</v>
      </c>
      <c r="T27">
        <v>19570540.2375797</v>
      </c>
      <c r="U27">
        <v>18874776.272482499</v>
      </c>
      <c r="V27">
        <v>18747139.773782</v>
      </c>
      <c r="W27">
        <v>19263632.211905599</v>
      </c>
      <c r="X27">
        <v>19494198.303495601</v>
      </c>
      <c r="Y27">
        <v>19972172.411088601</v>
      </c>
      <c r="Z27">
        <v>20917795.4120102</v>
      </c>
      <c r="AA27">
        <v>21683667.275875598</v>
      </c>
      <c r="AB27">
        <v>22009444.614115302</v>
      </c>
      <c r="AC27">
        <v>22669000.8153743</v>
      </c>
      <c r="AD27">
        <v>23354669.095195301</v>
      </c>
      <c r="AE27">
        <v>23907688.499198601</v>
      </c>
    </row>
    <row r="28" spans="1:31" x14ac:dyDescent="0.3">
      <c r="A28" t="s">
        <v>128</v>
      </c>
      <c r="B28" t="s">
        <v>252</v>
      </c>
      <c r="C28" t="s">
        <v>200</v>
      </c>
      <c r="D28" t="s">
        <v>253</v>
      </c>
      <c r="E28" t="s">
        <v>201</v>
      </c>
      <c r="F28">
        <v>99368857.766464502</v>
      </c>
      <c r="G28">
        <v>102916180.662159</v>
      </c>
      <c r="H28">
        <v>106401752.384185</v>
      </c>
      <c r="I28">
        <v>109969232.697459</v>
      </c>
      <c r="J28">
        <v>110410686.95586599</v>
      </c>
      <c r="K28">
        <v>109974097.309256</v>
      </c>
      <c r="L28">
        <v>111919855.634968</v>
      </c>
      <c r="M28">
        <v>112072678.81306</v>
      </c>
      <c r="N28">
        <v>112181976.91191299</v>
      </c>
      <c r="O28">
        <v>113429399.357512</v>
      </c>
      <c r="P28">
        <v>114431733.53839201</v>
      </c>
      <c r="Q28">
        <v>116302312.11252201</v>
      </c>
      <c r="R28">
        <v>118636132.63813099</v>
      </c>
      <c r="S28">
        <v>120705724.42742699</v>
      </c>
      <c r="T28">
        <v>126545357.87239601</v>
      </c>
      <c r="U28">
        <v>123337043.52913</v>
      </c>
      <c r="V28">
        <v>123039952.5319</v>
      </c>
      <c r="W28">
        <v>124320593.335126</v>
      </c>
      <c r="X28">
        <v>124654000.75083899</v>
      </c>
      <c r="Y28">
        <v>126394057.903119</v>
      </c>
      <c r="Z28">
        <v>130716595.489703</v>
      </c>
      <c r="AA28">
        <v>132902663.493644</v>
      </c>
      <c r="AB28">
        <v>133105232.17286</v>
      </c>
      <c r="AC28">
        <v>136709844.291051</v>
      </c>
      <c r="AD28">
        <v>140493524.63627601</v>
      </c>
      <c r="AE28">
        <v>144663300.98984101</v>
      </c>
    </row>
    <row r="29" spans="1:31" x14ac:dyDescent="0.3">
      <c r="A29" t="s">
        <v>128</v>
      </c>
      <c r="B29" t="s">
        <v>254</v>
      </c>
      <c r="C29" t="s">
        <v>200</v>
      </c>
      <c r="D29" t="s">
        <v>255</v>
      </c>
      <c r="E29" t="s">
        <v>201</v>
      </c>
      <c r="F29">
        <v>62209360.191198803</v>
      </c>
      <c r="G29">
        <v>63127180.358234003</v>
      </c>
      <c r="H29">
        <v>64483343.103589997</v>
      </c>
      <c r="I29">
        <v>65396101.2610294</v>
      </c>
      <c r="J29">
        <v>64198851.529004797</v>
      </c>
      <c r="K29">
        <v>62953708.320589803</v>
      </c>
      <c r="L29">
        <v>62947437.245219</v>
      </c>
      <c r="M29">
        <v>62212533.230866201</v>
      </c>
      <c r="N29">
        <v>61485129.190879799</v>
      </c>
      <c r="O29">
        <v>61546895.911330298</v>
      </c>
      <c r="P29">
        <v>61772950.0310307</v>
      </c>
      <c r="Q29">
        <v>62376312.5149808</v>
      </c>
      <c r="R29">
        <v>63021499.990610398</v>
      </c>
      <c r="S29">
        <v>63579213.642077401</v>
      </c>
      <c r="T29">
        <v>65920534.724443398</v>
      </c>
      <c r="U29">
        <v>63883511.700055003</v>
      </c>
      <c r="V29">
        <v>63501471.564466</v>
      </c>
      <c r="W29">
        <v>63832830.560452498</v>
      </c>
      <c r="X29">
        <v>63904641.0463809</v>
      </c>
      <c r="Y29">
        <v>64486966.812275097</v>
      </c>
      <c r="Z29">
        <v>66498340.5595695</v>
      </c>
      <c r="AA29">
        <v>67456348.892193407</v>
      </c>
      <c r="AB29">
        <v>67242189.891759604</v>
      </c>
      <c r="AC29">
        <v>68750657.576235399</v>
      </c>
      <c r="AD29">
        <v>70685030.986982197</v>
      </c>
      <c r="AE29">
        <v>72721657.030778095</v>
      </c>
    </row>
    <row r="30" spans="1:31" x14ac:dyDescent="0.3">
      <c r="A30" t="s">
        <v>128</v>
      </c>
      <c r="B30" t="s">
        <v>256</v>
      </c>
      <c r="C30" t="s">
        <v>200</v>
      </c>
      <c r="D30" t="s">
        <v>257</v>
      </c>
      <c r="E30" t="s">
        <v>201</v>
      </c>
      <c r="F30">
        <v>5519339.8793773698</v>
      </c>
      <c r="G30">
        <v>5949548.4702299004</v>
      </c>
      <c r="H30">
        <v>6170154.80528217</v>
      </c>
      <c r="I30">
        <v>6566306.53748638</v>
      </c>
      <c r="J30">
        <v>6674599.9001708496</v>
      </c>
      <c r="K30">
        <v>6720020.7271911995</v>
      </c>
      <c r="L30">
        <v>7002678.8659427399</v>
      </c>
      <c r="M30">
        <v>7310200.0417641504</v>
      </c>
      <c r="N30">
        <v>7566431.81305023</v>
      </c>
      <c r="O30">
        <v>7816458.1481230296</v>
      </c>
      <c r="P30">
        <v>7810037.0971745104</v>
      </c>
      <c r="Q30">
        <v>7870158.2565621203</v>
      </c>
      <c r="R30">
        <v>7897250.8021985097</v>
      </c>
      <c r="S30">
        <v>8017060.8486370603</v>
      </c>
      <c r="T30">
        <v>8449141.0670737606</v>
      </c>
      <c r="U30">
        <v>8157290.5128945298</v>
      </c>
      <c r="V30">
        <v>8098712.7389658103</v>
      </c>
      <c r="W30">
        <v>8112423.2879226403</v>
      </c>
      <c r="X30">
        <v>8092232.53087964</v>
      </c>
      <c r="Y30">
        <v>8129864.8373159403</v>
      </c>
      <c r="Z30">
        <v>8360239.2461019401</v>
      </c>
      <c r="AA30">
        <v>8558316.9725504108</v>
      </c>
      <c r="AB30">
        <v>8665529.8695168607</v>
      </c>
      <c r="AC30">
        <v>8935640.7606968693</v>
      </c>
      <c r="AD30">
        <v>9114793.7809382901</v>
      </c>
      <c r="AE30">
        <v>9284321.6789412592</v>
      </c>
    </row>
    <row r="31" spans="1:31" x14ac:dyDescent="0.3">
      <c r="A31" t="s">
        <v>128</v>
      </c>
      <c r="B31" t="s">
        <v>258</v>
      </c>
      <c r="C31" t="s">
        <v>200</v>
      </c>
      <c r="D31" t="s">
        <v>259</v>
      </c>
      <c r="E31" t="s">
        <v>201</v>
      </c>
      <c r="F31">
        <v>3406635.4137428198</v>
      </c>
      <c r="G31">
        <v>3495443.04196567</v>
      </c>
      <c r="H31">
        <v>3737380.3482826301</v>
      </c>
      <c r="I31">
        <v>3893483.9410492401</v>
      </c>
      <c r="J31">
        <v>3840216.9876253898</v>
      </c>
      <c r="K31">
        <v>3812367.1253383001</v>
      </c>
      <c r="L31">
        <v>3845540.618859</v>
      </c>
      <c r="M31">
        <v>3813617.1575578102</v>
      </c>
      <c r="N31">
        <v>3805674.15852731</v>
      </c>
      <c r="O31">
        <v>3858471.9847246399</v>
      </c>
      <c r="P31">
        <v>3914832.1741607999</v>
      </c>
      <c r="Q31">
        <v>4028175.24566834</v>
      </c>
      <c r="R31">
        <v>4194185.4739137599</v>
      </c>
      <c r="S31">
        <v>4570909.5313206101</v>
      </c>
      <c r="T31">
        <v>5044981.1716174297</v>
      </c>
      <c r="U31">
        <v>5011009.7129978202</v>
      </c>
      <c r="V31">
        <v>4990845.5928795598</v>
      </c>
      <c r="W31">
        <v>5095065.5560139399</v>
      </c>
      <c r="X31">
        <v>5209916.7413845798</v>
      </c>
      <c r="Y31">
        <v>5327106.4870934002</v>
      </c>
      <c r="Z31">
        <v>5542303.8944248296</v>
      </c>
      <c r="AA31">
        <v>5727676.6483531399</v>
      </c>
      <c r="AB31">
        <v>5901990.11633702</v>
      </c>
      <c r="AC31">
        <v>6165833.65567296</v>
      </c>
      <c r="AD31">
        <v>6393155.9849913996</v>
      </c>
      <c r="AE31">
        <v>6949013.1920421598</v>
      </c>
    </row>
    <row r="32" spans="1:31" x14ac:dyDescent="0.3">
      <c r="A32" t="s">
        <v>128</v>
      </c>
      <c r="B32" t="s">
        <v>260</v>
      </c>
      <c r="C32" t="s">
        <v>200</v>
      </c>
      <c r="D32" t="s">
        <v>261</v>
      </c>
      <c r="E32" t="s">
        <v>201</v>
      </c>
      <c r="F32">
        <v>26751109.423436102</v>
      </c>
      <c r="G32">
        <v>28565684.065999601</v>
      </c>
      <c r="H32">
        <v>29835557.1888461</v>
      </c>
      <c r="I32">
        <v>31614222.378352799</v>
      </c>
      <c r="J32">
        <v>32817800.7563008</v>
      </c>
      <c r="K32">
        <v>33408280.339672301</v>
      </c>
      <c r="L32">
        <v>34686977.826796599</v>
      </c>
      <c r="M32">
        <v>35114128.702860899</v>
      </c>
      <c r="N32">
        <v>35670927.612969898</v>
      </c>
      <c r="O32">
        <v>36514113.416832902</v>
      </c>
      <c r="P32">
        <v>37167325.109456398</v>
      </c>
      <c r="Q32">
        <v>38010953.950567096</v>
      </c>
      <c r="R32">
        <v>38935104.626779102</v>
      </c>
      <c r="S32">
        <v>39961443.6188884</v>
      </c>
      <c r="T32">
        <v>42433038.748840198</v>
      </c>
      <c r="U32">
        <v>41795228.482752502</v>
      </c>
      <c r="V32">
        <v>42080388.784107901</v>
      </c>
      <c r="W32">
        <v>42930318.984995902</v>
      </c>
      <c r="X32">
        <v>43191488.792280197</v>
      </c>
      <c r="Y32">
        <v>44238299.295791499</v>
      </c>
      <c r="Z32">
        <v>46041151.407849401</v>
      </c>
      <c r="AA32">
        <v>46913754.578967497</v>
      </c>
      <c r="AB32">
        <v>47155064.293116301</v>
      </c>
      <c r="AC32">
        <v>48751683.249072</v>
      </c>
      <c r="AD32">
        <v>50229191.047581099</v>
      </c>
      <c r="AE32">
        <v>51670578.611647598</v>
      </c>
    </row>
    <row r="33" spans="1:31" x14ac:dyDescent="0.3">
      <c r="A33" t="s">
        <v>128</v>
      </c>
      <c r="B33" t="s">
        <v>262</v>
      </c>
      <c r="C33" t="s">
        <v>200</v>
      </c>
      <c r="D33" t="s">
        <v>263</v>
      </c>
      <c r="E33" t="s">
        <v>201</v>
      </c>
      <c r="F33">
        <v>1482412.85870938</v>
      </c>
      <c r="G33">
        <v>1778324.72572973</v>
      </c>
      <c r="H33">
        <v>2175316.9381845701</v>
      </c>
      <c r="I33">
        <v>2499118.5795408199</v>
      </c>
      <c r="J33">
        <v>2879217.7827636502</v>
      </c>
      <c r="K33">
        <v>3079720.7964641</v>
      </c>
      <c r="L33">
        <v>3437221.0781507799</v>
      </c>
      <c r="M33">
        <v>3622199.68001117</v>
      </c>
      <c r="N33">
        <v>3653814.1364856199</v>
      </c>
      <c r="O33">
        <v>3693459.8965014401</v>
      </c>
      <c r="P33">
        <v>3766589.1265692702</v>
      </c>
      <c r="Q33">
        <v>4016712.1447433201</v>
      </c>
      <c r="R33">
        <v>4588091.7446296299</v>
      </c>
      <c r="S33">
        <v>4577096.7865036102</v>
      </c>
      <c r="T33">
        <v>4697662.1604210399</v>
      </c>
      <c r="U33">
        <v>4490003.12043049</v>
      </c>
      <c r="V33">
        <v>4368533.85148085</v>
      </c>
      <c r="W33">
        <v>4349954.9457409801</v>
      </c>
      <c r="X33">
        <v>4255721.6399131296</v>
      </c>
      <c r="Y33">
        <v>4211820.4706426403</v>
      </c>
      <c r="Z33">
        <v>4274560.3817574698</v>
      </c>
      <c r="AA33">
        <v>4246566.4015795197</v>
      </c>
      <c r="AB33">
        <v>4140458.0021305601</v>
      </c>
      <c r="AC33">
        <v>4106029.04937403</v>
      </c>
      <c r="AD33">
        <v>4071352.8357831598</v>
      </c>
      <c r="AE33">
        <v>4037730.4764320999</v>
      </c>
    </row>
    <row r="34" spans="1:31" x14ac:dyDescent="0.3">
      <c r="A34" t="s">
        <v>128</v>
      </c>
      <c r="B34" t="s">
        <v>264</v>
      </c>
      <c r="C34" t="s">
        <v>200</v>
      </c>
      <c r="D34" t="s">
        <v>265</v>
      </c>
      <c r="E34" t="s">
        <v>201</v>
      </c>
      <c r="F34">
        <v>14238574.0730567</v>
      </c>
      <c r="G34">
        <v>14442530.1552334</v>
      </c>
      <c r="H34">
        <v>14546047.078752199</v>
      </c>
      <c r="I34">
        <v>14548015.0006632</v>
      </c>
      <c r="J34">
        <v>14142311.945989801</v>
      </c>
      <c r="K34">
        <v>13778464.0432487</v>
      </c>
      <c r="L34">
        <v>13686754.614441499</v>
      </c>
      <c r="M34">
        <v>13276040.621257201</v>
      </c>
      <c r="N34">
        <v>12756254.5472038</v>
      </c>
      <c r="O34">
        <v>12487787.683894999</v>
      </c>
      <c r="P34">
        <v>12215273.9772933</v>
      </c>
      <c r="Q34">
        <v>12732778.320166901</v>
      </c>
      <c r="R34">
        <v>13205575.571964299</v>
      </c>
      <c r="S34">
        <v>13285076.244325601</v>
      </c>
      <c r="T34">
        <v>13348335.6711204</v>
      </c>
      <c r="U34">
        <v>12597687.729749899</v>
      </c>
      <c r="V34">
        <v>12159182.446824901</v>
      </c>
      <c r="W34">
        <v>12236791.9158177</v>
      </c>
      <c r="X34">
        <v>11781270.856954699</v>
      </c>
      <c r="Y34">
        <v>11675254.207132099</v>
      </c>
      <c r="Z34">
        <v>11753163.355668999</v>
      </c>
      <c r="AA34">
        <v>11544514.498514101</v>
      </c>
      <c r="AB34">
        <v>11254837.640992399</v>
      </c>
      <c r="AC34">
        <v>11198554.5140938</v>
      </c>
      <c r="AD34">
        <v>11059678.8946664</v>
      </c>
      <c r="AE34">
        <v>10852987.386179101</v>
      </c>
    </row>
    <row r="35" spans="1:31" x14ac:dyDescent="0.3">
      <c r="A35" t="s">
        <v>128</v>
      </c>
      <c r="B35" t="s">
        <v>266</v>
      </c>
      <c r="C35" t="s">
        <v>200</v>
      </c>
      <c r="D35" t="s">
        <v>267</v>
      </c>
      <c r="E35" t="s">
        <v>201</v>
      </c>
      <c r="F35">
        <v>24750572.670294899</v>
      </c>
      <c r="G35">
        <v>26141503.415775701</v>
      </c>
      <c r="H35">
        <v>27762128.525461901</v>
      </c>
      <c r="I35">
        <v>30061698.648535401</v>
      </c>
      <c r="J35">
        <v>30977812.059850499</v>
      </c>
      <c r="K35">
        <v>32509739.063660201</v>
      </c>
      <c r="L35">
        <v>34099699.124865003</v>
      </c>
      <c r="M35">
        <v>34873411.705304302</v>
      </c>
      <c r="N35">
        <v>35408308.016861103</v>
      </c>
      <c r="O35">
        <v>36269159.3720771</v>
      </c>
      <c r="P35">
        <v>37077157.115136303</v>
      </c>
      <c r="Q35">
        <v>38181646.566851698</v>
      </c>
      <c r="R35">
        <v>39125704.161949404</v>
      </c>
      <c r="S35">
        <v>39862883.503934197</v>
      </c>
      <c r="T35">
        <v>41993422.2138265</v>
      </c>
      <c r="U35">
        <v>41052677.438090697</v>
      </c>
      <c r="V35">
        <v>41135577.6339145</v>
      </c>
      <c r="W35">
        <v>41477924.776791699</v>
      </c>
      <c r="X35">
        <v>41514228.635187902</v>
      </c>
      <c r="Y35">
        <v>41784287.197477102</v>
      </c>
      <c r="Z35">
        <v>42856618.554177299</v>
      </c>
      <c r="AA35">
        <v>43202984.145891398</v>
      </c>
      <c r="AB35">
        <v>42776626.090946198</v>
      </c>
      <c r="AC35">
        <v>43403058.549169503</v>
      </c>
      <c r="AD35">
        <v>44045751.867175303</v>
      </c>
      <c r="AE35">
        <v>44693484.0169321</v>
      </c>
    </row>
    <row r="36" spans="1:31" x14ac:dyDescent="0.3">
      <c r="A36" t="s">
        <v>128</v>
      </c>
      <c r="B36" t="s">
        <v>268</v>
      </c>
      <c r="C36" t="s">
        <v>200</v>
      </c>
      <c r="D36" t="s">
        <v>269</v>
      </c>
      <c r="E36" t="s">
        <v>201</v>
      </c>
      <c r="F36">
        <v>1528252.9870962</v>
      </c>
      <c r="G36">
        <v>1860984.8570966299</v>
      </c>
      <c r="H36">
        <v>2096382.4973383499</v>
      </c>
      <c r="I36">
        <v>2311582.7085388899</v>
      </c>
      <c r="J36">
        <v>2437234.15743369</v>
      </c>
      <c r="K36">
        <v>2541429.1302312398</v>
      </c>
      <c r="L36">
        <v>2692256.86093021</v>
      </c>
      <c r="M36">
        <v>2789660.0067402399</v>
      </c>
      <c r="N36">
        <v>3033591.5760165001</v>
      </c>
      <c r="O36">
        <v>3194526.5743231298</v>
      </c>
      <c r="P36">
        <v>3394032.6761816698</v>
      </c>
      <c r="Q36">
        <v>3615483.0930523998</v>
      </c>
      <c r="R36">
        <v>3778881.1863465002</v>
      </c>
      <c r="S36">
        <v>3880992.0251077702</v>
      </c>
      <c r="T36">
        <v>4164790.4977472601</v>
      </c>
      <c r="U36">
        <v>4163170.7646171101</v>
      </c>
      <c r="V36">
        <v>4262996.7464067098</v>
      </c>
      <c r="W36">
        <v>4322555.0947837597</v>
      </c>
      <c r="X36">
        <v>4374013.0366156502</v>
      </c>
      <c r="Y36">
        <v>4445287.7372348597</v>
      </c>
      <c r="Z36">
        <v>4588320.5848155003</v>
      </c>
      <c r="AA36">
        <v>4650316.6581605403</v>
      </c>
      <c r="AB36">
        <v>4638430.5154745299</v>
      </c>
      <c r="AC36">
        <v>4744341.7295600204</v>
      </c>
      <c r="AD36">
        <v>4939444.8212592704</v>
      </c>
      <c r="AE36">
        <v>5034413.5604852401</v>
      </c>
    </row>
    <row r="37" spans="1:31" x14ac:dyDescent="0.3">
      <c r="A37" t="s">
        <v>128</v>
      </c>
      <c r="B37" t="s">
        <v>270</v>
      </c>
      <c r="C37" t="s">
        <v>200</v>
      </c>
      <c r="D37" t="s">
        <v>271</v>
      </c>
      <c r="E37" t="s">
        <v>201</v>
      </c>
      <c r="F37">
        <v>21578739.5178703</v>
      </c>
      <c r="G37">
        <v>22611298.943601701</v>
      </c>
      <c r="H37">
        <v>23972173.7275103</v>
      </c>
      <c r="I37">
        <v>26009830.740238201</v>
      </c>
      <c r="J37">
        <v>26838482.8600697</v>
      </c>
      <c r="K37">
        <v>28266598.4074471</v>
      </c>
      <c r="L37">
        <v>29659605.504381899</v>
      </c>
      <c r="M37">
        <v>30278401.477410998</v>
      </c>
      <c r="N37">
        <v>30487997.883216001</v>
      </c>
      <c r="O37">
        <v>31016470.0648316</v>
      </c>
      <c r="P37">
        <v>31532132.367126901</v>
      </c>
      <c r="Q37">
        <v>32339801.908059299</v>
      </c>
      <c r="R37">
        <v>33114789.336793698</v>
      </c>
      <c r="S37">
        <v>33740183.217210099</v>
      </c>
      <c r="T37">
        <v>35543688.190864801</v>
      </c>
      <c r="U37">
        <v>34690844.907293797</v>
      </c>
      <c r="V37">
        <v>34728208.046002202</v>
      </c>
      <c r="W37">
        <v>35042790.444222003</v>
      </c>
      <c r="X37">
        <v>35080766.4988418</v>
      </c>
      <c r="Y37">
        <v>35300668.358833797</v>
      </c>
      <c r="Z37">
        <v>36192104.041674398</v>
      </c>
      <c r="AA37">
        <v>36491696.770977601</v>
      </c>
      <c r="AB37">
        <v>36127782.531746201</v>
      </c>
      <c r="AC37">
        <v>36584130.761832103</v>
      </c>
      <c r="AD37">
        <v>37014161.403149404</v>
      </c>
      <c r="AE37">
        <v>37559166.106172502</v>
      </c>
    </row>
    <row r="38" spans="1:31" x14ac:dyDescent="0.3">
      <c r="A38" t="s">
        <v>128</v>
      </c>
      <c r="B38" t="s">
        <v>272</v>
      </c>
      <c r="C38" t="s">
        <v>200</v>
      </c>
      <c r="D38" t="s">
        <v>273</v>
      </c>
      <c r="E38" t="s">
        <v>201</v>
      </c>
      <c r="F38">
        <v>1643580.1653283299</v>
      </c>
      <c r="G38">
        <v>1669219.6150773601</v>
      </c>
      <c r="H38">
        <v>1693572.30061332</v>
      </c>
      <c r="I38">
        <v>1740285.1997583001</v>
      </c>
      <c r="J38">
        <v>1702095.0423470701</v>
      </c>
      <c r="K38">
        <v>1701711.52598185</v>
      </c>
      <c r="L38">
        <v>1747836.7595529</v>
      </c>
      <c r="M38">
        <v>1805350.22115311</v>
      </c>
      <c r="N38">
        <v>1886718.55762862</v>
      </c>
      <c r="O38">
        <v>2058162.73292246</v>
      </c>
      <c r="P38">
        <v>2150992.0718276598</v>
      </c>
      <c r="Q38">
        <v>2226361.5657400298</v>
      </c>
      <c r="R38">
        <v>2232033.6388091701</v>
      </c>
      <c r="S38">
        <v>2241708.2616163599</v>
      </c>
      <c r="T38">
        <v>2284943.5252144299</v>
      </c>
      <c r="U38">
        <v>2198661.7661798298</v>
      </c>
      <c r="V38">
        <v>2144372.8415055801</v>
      </c>
      <c r="W38">
        <v>2112579.2377859098</v>
      </c>
      <c r="X38">
        <v>2059449.09973048</v>
      </c>
      <c r="Y38">
        <v>2038331.10140848</v>
      </c>
      <c r="Z38">
        <v>2076193.92768738</v>
      </c>
      <c r="AA38">
        <v>2060970.7167533</v>
      </c>
      <c r="AB38">
        <v>2010413.0437254801</v>
      </c>
      <c r="AC38">
        <v>2074586.0577774299</v>
      </c>
      <c r="AD38">
        <v>2092145.64276661</v>
      </c>
      <c r="AE38">
        <v>2099904.3502743398</v>
      </c>
    </row>
    <row r="39" spans="1:31" x14ac:dyDescent="0.3">
      <c r="A39" t="s">
        <v>128</v>
      </c>
      <c r="B39" t="s">
        <v>274</v>
      </c>
      <c r="C39" t="s">
        <v>200</v>
      </c>
      <c r="D39" t="s">
        <v>275</v>
      </c>
      <c r="E39" t="s">
        <v>201</v>
      </c>
      <c r="F39">
        <v>2748439.4120722301</v>
      </c>
      <c r="G39">
        <v>2668179.1109649399</v>
      </c>
      <c r="H39">
        <v>2582065.0982932402</v>
      </c>
      <c r="I39">
        <v>2530700.93005133</v>
      </c>
      <c r="J39">
        <v>2369613.846899</v>
      </c>
      <c r="K39">
        <v>2222600.85145223</v>
      </c>
      <c r="L39">
        <v>2137038.6763837798</v>
      </c>
      <c r="M39">
        <v>2031607.6920793799</v>
      </c>
      <c r="N39">
        <v>1947818.8860992801</v>
      </c>
      <c r="O39">
        <v>1877154.7485174299</v>
      </c>
      <c r="P39">
        <v>1814545.32228141</v>
      </c>
      <c r="Q39">
        <v>1787590.50933053</v>
      </c>
      <c r="R39">
        <v>1775228.9172718199</v>
      </c>
      <c r="S39">
        <v>1773722.2802737399</v>
      </c>
      <c r="T39">
        <v>1834295.4884907</v>
      </c>
      <c r="U39">
        <v>1769734.2159556199</v>
      </c>
      <c r="V39">
        <v>1748399.71970793</v>
      </c>
      <c r="W39">
        <v>1794075.77747053</v>
      </c>
      <c r="X39">
        <v>1807584.40584024</v>
      </c>
      <c r="Y39">
        <v>1867734.2462657201</v>
      </c>
      <c r="Z39">
        <v>1951268.4351369899</v>
      </c>
      <c r="AA39">
        <v>2011854.73740798</v>
      </c>
      <c r="AB39">
        <v>2047688.6042626</v>
      </c>
      <c r="AC39">
        <v>2116665.3967448301</v>
      </c>
      <c r="AD39">
        <v>2154264.4487699</v>
      </c>
      <c r="AE39">
        <v>2193621.35109552</v>
      </c>
    </row>
    <row r="40" spans="1:31" x14ac:dyDescent="0.3">
      <c r="A40" t="s">
        <v>128</v>
      </c>
      <c r="B40" t="s">
        <v>276</v>
      </c>
      <c r="C40" t="s">
        <v>200</v>
      </c>
      <c r="D40" t="s">
        <v>277</v>
      </c>
      <c r="E40" t="s">
        <v>201</v>
      </c>
      <c r="F40">
        <v>50193401.133748099</v>
      </c>
      <c r="G40">
        <v>50764726.935893402</v>
      </c>
      <c r="H40">
        <v>50965346.950678498</v>
      </c>
      <c r="I40">
        <v>51470717.309885502</v>
      </c>
      <c r="J40">
        <v>50208402.051761501</v>
      </c>
      <c r="K40">
        <v>49204504.5112473</v>
      </c>
      <c r="L40">
        <v>49022660.8327775</v>
      </c>
      <c r="M40">
        <v>47914601.020534799</v>
      </c>
      <c r="N40">
        <v>46578887.938043498</v>
      </c>
      <c r="O40">
        <v>45703158.873478502</v>
      </c>
      <c r="P40">
        <v>46407846.157011896</v>
      </c>
      <c r="Q40">
        <v>46767029.981268801</v>
      </c>
      <c r="R40">
        <v>46769694.6779617</v>
      </c>
      <c r="S40">
        <v>46883951.274550803</v>
      </c>
      <c r="T40">
        <v>48196462.177270196</v>
      </c>
      <c r="U40">
        <v>46761988.3885113</v>
      </c>
      <c r="V40">
        <v>45895046.8930149</v>
      </c>
      <c r="W40">
        <v>46158012.897364102</v>
      </c>
      <c r="X40">
        <v>45674213.263325602</v>
      </c>
      <c r="Y40">
        <v>46530733.848849498</v>
      </c>
      <c r="Z40">
        <v>48143829.276564702</v>
      </c>
      <c r="AA40">
        <v>48495971.074035399</v>
      </c>
      <c r="AB40">
        <v>48227878.279324196</v>
      </c>
      <c r="AC40">
        <v>49991648.992771603</v>
      </c>
      <c r="AD40">
        <v>52427905.618172698</v>
      </c>
      <c r="AE40">
        <v>55122850.782220997</v>
      </c>
    </row>
    <row r="41" spans="1:31" x14ac:dyDescent="0.3">
      <c r="A41" t="s">
        <v>128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128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128</v>
      </c>
      <c r="B43" t="s">
        <v>282</v>
      </c>
      <c r="C43" t="s">
        <v>200</v>
      </c>
      <c r="D43" t="s">
        <v>283</v>
      </c>
      <c r="E43" t="s">
        <v>201</v>
      </c>
      <c r="F43">
        <v>2593564.9384822501</v>
      </c>
      <c r="G43">
        <v>2653726.7688601902</v>
      </c>
      <c r="H43">
        <v>2809671.4645286198</v>
      </c>
      <c r="I43">
        <v>2919402.4309723</v>
      </c>
      <c r="J43">
        <v>2830975.9219587501</v>
      </c>
      <c r="K43">
        <v>2745773.9962205398</v>
      </c>
      <c r="L43">
        <v>2793667.8845628002</v>
      </c>
      <c r="M43">
        <v>2857275.89052227</v>
      </c>
      <c r="N43">
        <v>2960457.25848667</v>
      </c>
      <c r="O43">
        <v>3079093.1009447998</v>
      </c>
      <c r="P43">
        <v>3228893.8465390801</v>
      </c>
      <c r="Q43">
        <v>3621785.18320267</v>
      </c>
      <c r="R43">
        <v>3873082.5449158498</v>
      </c>
      <c r="S43">
        <v>4029754.0766655598</v>
      </c>
      <c r="T43">
        <v>4348908.8344086204</v>
      </c>
      <c r="U43">
        <v>4408926.8477343796</v>
      </c>
      <c r="V43">
        <v>4674113.9980481798</v>
      </c>
      <c r="W43">
        <v>5042960.5682748398</v>
      </c>
      <c r="X43">
        <v>5454538.2655714201</v>
      </c>
      <c r="Y43">
        <v>5812283.2645324199</v>
      </c>
      <c r="Z43">
        <v>6449291.9263535701</v>
      </c>
      <c r="AA43">
        <v>7230408.4491951102</v>
      </c>
      <c r="AB43">
        <v>8012260.21171021</v>
      </c>
      <c r="AC43">
        <v>8940754.6431434099</v>
      </c>
      <c r="AD43">
        <v>9806265.8913835101</v>
      </c>
      <c r="AE43">
        <v>10402513.5177394</v>
      </c>
    </row>
    <row r="44" spans="1:31" x14ac:dyDescent="0.3">
      <c r="A44" t="s">
        <v>128</v>
      </c>
      <c r="B44" t="s">
        <v>284</v>
      </c>
      <c r="C44" t="s">
        <v>200</v>
      </c>
      <c r="D44" t="s">
        <v>285</v>
      </c>
      <c r="E44" t="s">
        <v>201</v>
      </c>
      <c r="F44">
        <v>478541959.00785398</v>
      </c>
      <c r="G44">
        <v>490353535.19431001</v>
      </c>
      <c r="H44">
        <v>503414599.439834</v>
      </c>
      <c r="I44">
        <v>520989321.76401103</v>
      </c>
      <c r="J44">
        <v>520290301.47512197</v>
      </c>
      <c r="K44">
        <v>519690078.31839502</v>
      </c>
      <c r="L44">
        <v>528289950.756998</v>
      </c>
      <c r="M44">
        <v>526630390.14160103</v>
      </c>
      <c r="N44">
        <v>523815670.89587802</v>
      </c>
      <c r="O44">
        <v>527044622.38929701</v>
      </c>
      <c r="P44">
        <v>532396167.96366501</v>
      </c>
      <c r="Q44">
        <v>541860691.46725297</v>
      </c>
      <c r="R44">
        <v>551286398.75494504</v>
      </c>
      <c r="S44">
        <v>559230636.04512799</v>
      </c>
      <c r="T44">
        <v>580838037.19932401</v>
      </c>
      <c r="U44">
        <v>562283703.31180799</v>
      </c>
      <c r="V44">
        <v>557440491.30205798</v>
      </c>
      <c r="W44">
        <v>561431068.45070398</v>
      </c>
      <c r="X44">
        <v>559624039.80504501</v>
      </c>
      <c r="Y44">
        <v>563838629.37280703</v>
      </c>
      <c r="Z44">
        <v>579643589.15043497</v>
      </c>
      <c r="AA44">
        <v>586554557.19125795</v>
      </c>
      <c r="AB44">
        <v>584385796.08725595</v>
      </c>
      <c r="AC44">
        <v>595244782.05621898</v>
      </c>
      <c r="AD44">
        <v>605874756.09888303</v>
      </c>
      <c r="AE44">
        <v>616403878.42890298</v>
      </c>
    </row>
    <row r="45" spans="1:31" x14ac:dyDescent="0.3">
      <c r="A45" t="s">
        <v>128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128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128</v>
      </c>
      <c r="B47" t="s">
        <v>290</v>
      </c>
      <c r="C47" t="s">
        <v>200</v>
      </c>
      <c r="D47" t="s">
        <v>291</v>
      </c>
      <c r="E47" t="s">
        <v>201</v>
      </c>
      <c r="F47">
        <v>283108023.52266997</v>
      </c>
      <c r="G47">
        <v>294844770.66354001</v>
      </c>
      <c r="H47">
        <v>305555230.926916</v>
      </c>
      <c r="I47">
        <v>319095440.856273</v>
      </c>
      <c r="J47">
        <v>324032945.611682</v>
      </c>
      <c r="K47">
        <v>325758558.490309</v>
      </c>
      <c r="L47">
        <v>334296813.463736</v>
      </c>
      <c r="M47">
        <v>337039368.21291298</v>
      </c>
      <c r="N47">
        <v>337532846.33945501</v>
      </c>
      <c r="O47">
        <v>341627878.74409002</v>
      </c>
      <c r="P47">
        <v>347271073.40939599</v>
      </c>
      <c r="Q47">
        <v>354681690.88699502</v>
      </c>
      <c r="R47">
        <v>362387734.69356698</v>
      </c>
      <c r="S47">
        <v>368789571.90358001</v>
      </c>
      <c r="T47">
        <v>386975983.939551</v>
      </c>
      <c r="U47">
        <v>378087739.78144699</v>
      </c>
      <c r="V47">
        <v>377439657.73018903</v>
      </c>
      <c r="W47">
        <v>381532035.18296599</v>
      </c>
      <c r="X47">
        <v>383303946.31144899</v>
      </c>
      <c r="Y47">
        <v>389104881.339118</v>
      </c>
      <c r="Z47">
        <v>401398447.91972899</v>
      </c>
      <c r="AA47">
        <v>406673301.41807801</v>
      </c>
      <c r="AB47">
        <v>405140277.434389</v>
      </c>
      <c r="AC47">
        <v>412958544.55841798</v>
      </c>
      <c r="AD47">
        <v>422086712.06896597</v>
      </c>
      <c r="AE47">
        <v>432209920.19996601</v>
      </c>
    </row>
    <row r="48" spans="1:31" x14ac:dyDescent="0.3">
      <c r="A48" t="s">
        <v>128</v>
      </c>
      <c r="B48" t="s">
        <v>292</v>
      </c>
      <c r="C48" t="s">
        <v>200</v>
      </c>
      <c r="D48" t="s">
        <v>293</v>
      </c>
      <c r="E48" t="s">
        <v>201</v>
      </c>
      <c r="F48">
        <v>318968961.724168</v>
      </c>
      <c r="G48">
        <v>331860402.608558</v>
      </c>
      <c r="H48">
        <v>343455547.51036298</v>
      </c>
      <c r="I48">
        <v>358340388.54493999</v>
      </c>
      <c r="J48">
        <v>363333800.82529002</v>
      </c>
      <c r="K48">
        <v>364747229.800861</v>
      </c>
      <c r="L48">
        <v>373535118.39061397</v>
      </c>
      <c r="M48">
        <v>376216196.76285201</v>
      </c>
      <c r="N48">
        <v>376492669.92576498</v>
      </c>
      <c r="O48">
        <v>380998267.609088</v>
      </c>
      <c r="P48">
        <v>387223356.924447</v>
      </c>
      <c r="Q48">
        <v>395265842.28126103</v>
      </c>
      <c r="R48">
        <v>403349861.373276</v>
      </c>
      <c r="S48">
        <v>409977543.79281503</v>
      </c>
      <c r="T48">
        <v>429635854.50415897</v>
      </c>
      <c r="U48">
        <v>420349823.49896502</v>
      </c>
      <c r="V48">
        <v>420248323.78276098</v>
      </c>
      <c r="W48">
        <v>426268359.70406002</v>
      </c>
      <c r="X48">
        <v>429209717.05618697</v>
      </c>
      <c r="Y48">
        <v>436455322.894467</v>
      </c>
      <c r="Z48">
        <v>450202394.19202101</v>
      </c>
      <c r="AA48">
        <v>456053260.08980697</v>
      </c>
      <c r="AB48">
        <v>454557320.47757697</v>
      </c>
      <c r="AC48">
        <v>462679539.18172902</v>
      </c>
      <c r="AD48">
        <v>472286063.15200198</v>
      </c>
      <c r="AE48">
        <v>482895786.628766</v>
      </c>
    </row>
    <row r="49" spans="1:31" x14ac:dyDescent="0.3">
      <c r="A49" t="s">
        <v>128</v>
      </c>
      <c r="B49" t="s">
        <v>294</v>
      </c>
      <c r="C49" t="s">
        <v>200</v>
      </c>
      <c r="D49" t="s">
        <v>295</v>
      </c>
      <c r="E49" t="s">
        <v>201</v>
      </c>
      <c r="F49">
        <v>21991272.849360999</v>
      </c>
      <c r="G49">
        <v>22249228.545932699</v>
      </c>
      <c r="H49">
        <v>22337474.912117802</v>
      </c>
      <c r="I49">
        <v>22614558.168349601</v>
      </c>
      <c r="J49">
        <v>22113110.202824902</v>
      </c>
      <c r="K49">
        <v>21431812.649957899</v>
      </c>
      <c r="L49">
        <v>21302075.521132302</v>
      </c>
      <c r="M49">
        <v>20867328.5695967</v>
      </c>
      <c r="N49">
        <v>20515279.931435902</v>
      </c>
      <c r="O49">
        <v>20440181.0025342</v>
      </c>
      <c r="P49">
        <v>20604806.720992401</v>
      </c>
      <c r="Q49">
        <v>20851870.147406101</v>
      </c>
      <c r="R49">
        <v>20987072.7261126</v>
      </c>
      <c r="S49">
        <v>21084977.541368201</v>
      </c>
      <c r="T49">
        <v>21944406.818558801</v>
      </c>
      <c r="U49">
        <v>21525896.003291599</v>
      </c>
      <c r="V49">
        <v>21277633.545662299</v>
      </c>
      <c r="W49">
        <v>21804101.163733799</v>
      </c>
      <c r="X49">
        <v>22052151.3276501</v>
      </c>
      <c r="Y49">
        <v>22449501.6078474</v>
      </c>
      <c r="Z49">
        <v>22943036.8910884</v>
      </c>
      <c r="AA49">
        <v>22948293.434320699</v>
      </c>
      <c r="AB49">
        <v>22586653.059548099</v>
      </c>
      <c r="AC49">
        <v>22545702.381713402</v>
      </c>
      <c r="AD49">
        <v>22709692.926815901</v>
      </c>
      <c r="AE49">
        <v>23047638.121772699</v>
      </c>
    </row>
    <row r="50" spans="1:31" x14ac:dyDescent="0.3">
      <c r="A50" t="s">
        <v>128</v>
      </c>
      <c r="B50" t="s">
        <v>296</v>
      </c>
      <c r="C50" t="s">
        <v>200</v>
      </c>
      <c r="D50" t="s">
        <v>297</v>
      </c>
      <c r="E50" t="s">
        <v>201</v>
      </c>
      <c r="F50">
        <v>13869665.3521368</v>
      </c>
      <c r="G50">
        <v>14766403.399085401</v>
      </c>
      <c r="H50">
        <v>15562841.671329699</v>
      </c>
      <c r="I50">
        <v>16630389.5203174</v>
      </c>
      <c r="J50">
        <v>17187745.010783501</v>
      </c>
      <c r="K50">
        <v>17556858.6605944</v>
      </c>
      <c r="L50">
        <v>17936229.405745801</v>
      </c>
      <c r="M50">
        <v>18309499.980342802</v>
      </c>
      <c r="N50">
        <v>18444543.654873502</v>
      </c>
      <c r="O50">
        <v>18930207.862463601</v>
      </c>
      <c r="P50">
        <v>19347476.7940589</v>
      </c>
      <c r="Q50">
        <v>19732281.246860001</v>
      </c>
      <c r="R50">
        <v>19975053.9535967</v>
      </c>
      <c r="S50">
        <v>20102994.347866599</v>
      </c>
      <c r="T50">
        <v>20715463.746049501</v>
      </c>
      <c r="U50">
        <v>20736187.7142267</v>
      </c>
      <c r="V50">
        <v>21531032.5069093</v>
      </c>
      <c r="W50">
        <v>22932223.357360899</v>
      </c>
      <c r="X50">
        <v>23853619.417088501</v>
      </c>
      <c r="Y50">
        <v>24900939.947501499</v>
      </c>
      <c r="Z50">
        <v>25860909.381203402</v>
      </c>
      <c r="AA50">
        <v>26431665.237408899</v>
      </c>
      <c r="AB50">
        <v>26830389.983639698</v>
      </c>
      <c r="AC50">
        <v>27175292.241597898</v>
      </c>
      <c r="AD50">
        <v>27489658.15622</v>
      </c>
      <c r="AE50">
        <v>27638228.307027299</v>
      </c>
    </row>
    <row r="51" spans="1:31" x14ac:dyDescent="0.3">
      <c r="A51" t="s">
        <v>128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128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128</v>
      </c>
      <c r="B53" t="s">
        <v>302</v>
      </c>
      <c r="C53" t="s">
        <v>200</v>
      </c>
      <c r="D53" t="s">
        <v>303</v>
      </c>
      <c r="E53" t="s">
        <v>201</v>
      </c>
      <c r="F53">
        <v>15162516.3449391</v>
      </c>
      <c r="G53">
        <v>15202572.8166466</v>
      </c>
      <c r="H53">
        <v>15506795.8989708</v>
      </c>
      <c r="I53">
        <v>15642982.6295301</v>
      </c>
      <c r="J53">
        <v>15234929.251342</v>
      </c>
      <c r="K53">
        <v>15102868.846801501</v>
      </c>
      <c r="L53">
        <v>15455592.482463799</v>
      </c>
      <c r="M53">
        <v>15343769.0542161</v>
      </c>
      <c r="N53">
        <v>15257591.1121403</v>
      </c>
      <c r="O53">
        <v>15363580.130717801</v>
      </c>
      <c r="P53">
        <v>15270631.652791999</v>
      </c>
      <c r="Q53">
        <v>15433696.55587</v>
      </c>
      <c r="R53">
        <v>15147639.6007683</v>
      </c>
      <c r="S53">
        <v>14984074.6872591</v>
      </c>
      <c r="T53">
        <v>14844002.395150499</v>
      </c>
      <c r="U53">
        <v>13754260.830869</v>
      </c>
      <c r="V53">
        <v>12969102.705810901</v>
      </c>
      <c r="W53">
        <v>12510492.422738999</v>
      </c>
      <c r="X53">
        <v>11943001.496966399</v>
      </c>
      <c r="Y53">
        <v>11534376.9127614</v>
      </c>
      <c r="Z53">
        <v>11432566.877670901</v>
      </c>
      <c r="AA53">
        <v>11150720.6533003</v>
      </c>
      <c r="AB53">
        <v>10745469.6153067</v>
      </c>
      <c r="AC53">
        <v>10721486.407008899</v>
      </c>
      <c r="AD53">
        <v>10732029.224545401</v>
      </c>
      <c r="AE53">
        <v>10527010.740826899</v>
      </c>
    </row>
    <row r="54" spans="1:31" x14ac:dyDescent="0.3">
      <c r="A54" t="s">
        <v>128</v>
      </c>
      <c r="B54" t="s">
        <v>304</v>
      </c>
      <c r="C54" t="s">
        <v>200</v>
      </c>
      <c r="D54" t="s">
        <v>305</v>
      </c>
      <c r="E54" t="s">
        <v>201</v>
      </c>
      <c r="F54">
        <v>21929134.917902999</v>
      </c>
      <c r="G54">
        <v>22224379.0694708</v>
      </c>
      <c r="H54">
        <v>22797529.129563302</v>
      </c>
      <c r="I54">
        <v>23196692.5900978</v>
      </c>
      <c r="J54">
        <v>22978022.905933701</v>
      </c>
      <c r="K54">
        <v>22977341.5309305</v>
      </c>
      <c r="L54">
        <v>23489695.504101399</v>
      </c>
      <c r="M54">
        <v>23222176.692632101</v>
      </c>
      <c r="N54">
        <v>23202866.915627401</v>
      </c>
      <c r="O54">
        <v>23667104.620138999</v>
      </c>
      <c r="P54">
        <v>23836347.368434101</v>
      </c>
      <c r="Q54">
        <v>24181585.828783501</v>
      </c>
      <c r="R54">
        <v>23985412.850371201</v>
      </c>
      <c r="S54">
        <v>24119444.044036798</v>
      </c>
      <c r="T54">
        <v>24198631.3895051</v>
      </c>
      <c r="U54">
        <v>22670000.3341261</v>
      </c>
      <c r="V54">
        <v>21556410.101257998</v>
      </c>
      <c r="W54">
        <v>20981910.5761769</v>
      </c>
      <c r="X54">
        <v>20218157.260493301</v>
      </c>
      <c r="Y54">
        <v>19776183.0612933</v>
      </c>
      <c r="Z54">
        <v>19704571.783078101</v>
      </c>
      <c r="AA54">
        <v>19330197.6662466</v>
      </c>
      <c r="AB54">
        <v>18787568.643032201</v>
      </c>
      <c r="AC54">
        <v>18792597.9765759</v>
      </c>
      <c r="AD54">
        <v>18771629.6375736</v>
      </c>
      <c r="AE54">
        <v>18558820.064615499</v>
      </c>
    </row>
    <row r="55" spans="1:31" x14ac:dyDescent="0.3">
      <c r="A55" t="s">
        <v>128</v>
      </c>
      <c r="B55" t="s">
        <v>306</v>
      </c>
      <c r="C55" t="s">
        <v>200</v>
      </c>
      <c r="D55" t="s">
        <v>307</v>
      </c>
      <c r="E55" t="s">
        <v>201</v>
      </c>
      <c r="F55">
        <v>6766618.5729639595</v>
      </c>
      <c r="G55">
        <v>7021806.2528242096</v>
      </c>
      <c r="H55">
        <v>7290733.2305924501</v>
      </c>
      <c r="I55">
        <v>7553709.9605677295</v>
      </c>
      <c r="J55">
        <v>7743093.6545916302</v>
      </c>
      <c r="K55">
        <v>7874472.6841289997</v>
      </c>
      <c r="L55">
        <v>8034103.0216375999</v>
      </c>
      <c r="M55">
        <v>7878407.6384160304</v>
      </c>
      <c r="N55">
        <v>7945275.8034870801</v>
      </c>
      <c r="O55">
        <v>8303524.4894212503</v>
      </c>
      <c r="P55">
        <v>8565715.7156421207</v>
      </c>
      <c r="Q55">
        <v>8747889.2729135007</v>
      </c>
      <c r="R55">
        <v>8837773.2496029604</v>
      </c>
      <c r="S55">
        <v>9135369.3567777406</v>
      </c>
      <c r="T55">
        <v>9354628.9943546001</v>
      </c>
      <c r="U55">
        <v>8915739.5032571908</v>
      </c>
      <c r="V55">
        <v>8587307.3954470605</v>
      </c>
      <c r="W55">
        <v>8471418.1534378398</v>
      </c>
      <c r="X55">
        <v>8275155.7635268103</v>
      </c>
      <c r="Y55">
        <v>8241806.1485318998</v>
      </c>
      <c r="Z55">
        <v>8272004.9054071903</v>
      </c>
      <c r="AA55">
        <v>8179477.0129463002</v>
      </c>
      <c r="AB55">
        <v>8042099.0277255103</v>
      </c>
      <c r="AC55">
        <v>8071111.5695670098</v>
      </c>
      <c r="AD55">
        <v>8039600.4130282104</v>
      </c>
      <c r="AE55">
        <v>8031809.3237885702</v>
      </c>
    </row>
    <row r="56" spans="1:31" x14ac:dyDescent="0.3">
      <c r="A56" t="s">
        <v>128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128</v>
      </c>
      <c r="B57" t="s">
        <v>310</v>
      </c>
      <c r="C57" t="s">
        <v>200</v>
      </c>
      <c r="D57" t="s">
        <v>311</v>
      </c>
      <c r="E57" t="s">
        <v>201</v>
      </c>
      <c r="F57">
        <v>847704321.86576998</v>
      </c>
      <c r="G57">
        <v>872978664.73876202</v>
      </c>
      <c r="H57">
        <v>897835493.90087605</v>
      </c>
      <c r="I57">
        <v>930800427.61883605</v>
      </c>
      <c r="J57">
        <v>933832504.35217404</v>
      </c>
      <c r="K57">
        <v>933641812.63050306</v>
      </c>
      <c r="L57">
        <v>950847729.980389</v>
      </c>
      <c r="M57">
        <v>950761187.92498803</v>
      </c>
      <c r="N57">
        <v>946887228.75968599</v>
      </c>
      <c r="O57">
        <v>953746048.87186301</v>
      </c>
      <c r="P57">
        <v>966027371.04512501</v>
      </c>
      <c r="Q57">
        <v>983893563.72978306</v>
      </c>
      <c r="R57">
        <v>1001405954.80618</v>
      </c>
      <c r="S57">
        <v>1016092131.1124901</v>
      </c>
      <c r="T57">
        <v>1058670353.8807499</v>
      </c>
      <c r="U57">
        <v>1029395515.19928</v>
      </c>
      <c r="V57">
        <v>1023583861.9778301</v>
      </c>
      <c r="W57">
        <v>1033857441.05213</v>
      </c>
      <c r="X57">
        <v>1034507970.12456</v>
      </c>
      <c r="Y57">
        <v>1046824686.11612</v>
      </c>
      <c r="Z57">
        <v>1077989812.61902</v>
      </c>
      <c r="AA57">
        <v>1091103788.3550999</v>
      </c>
      <c r="AB57">
        <v>1087170994.8441601</v>
      </c>
      <c r="AC57">
        <v>1107915970.23072</v>
      </c>
      <c r="AD57">
        <v>1130588724.86906</v>
      </c>
      <c r="AE57">
        <v>1154422515.83989</v>
      </c>
    </row>
    <row r="58" spans="1:31" x14ac:dyDescent="0.3">
      <c r="A58" t="s">
        <v>128</v>
      </c>
      <c r="B58" t="s">
        <v>312</v>
      </c>
      <c r="C58" t="s">
        <v>200</v>
      </c>
      <c r="D58" t="s">
        <v>313</v>
      </c>
      <c r="E58" t="s">
        <v>201</v>
      </c>
      <c r="F58">
        <v>847704321.86576998</v>
      </c>
      <c r="G58">
        <v>872978664.73876202</v>
      </c>
      <c r="H58">
        <v>897835493.90087605</v>
      </c>
      <c r="I58">
        <v>930800427.61883605</v>
      </c>
      <c r="J58">
        <v>933832504.35217404</v>
      </c>
      <c r="K58">
        <v>933641812.63050306</v>
      </c>
      <c r="L58">
        <v>950847729.980389</v>
      </c>
      <c r="M58">
        <v>950761187.92498803</v>
      </c>
      <c r="N58">
        <v>946887228.75968599</v>
      </c>
      <c r="O58">
        <v>953746048.87186301</v>
      </c>
      <c r="P58">
        <v>966027371.04512501</v>
      </c>
      <c r="Q58">
        <v>983893563.72978306</v>
      </c>
      <c r="R58">
        <v>1001405954.80618</v>
      </c>
      <c r="S58">
        <v>1016092131.1124901</v>
      </c>
      <c r="T58">
        <v>1058670353.8807499</v>
      </c>
      <c r="U58">
        <v>1029395515.19928</v>
      </c>
      <c r="V58">
        <v>1023583861.9778301</v>
      </c>
      <c r="W58">
        <v>1033857441.05213</v>
      </c>
      <c r="X58">
        <v>1034507970.12456</v>
      </c>
      <c r="Y58">
        <v>1046824686.11612</v>
      </c>
      <c r="Z58">
        <v>1077989812.61902</v>
      </c>
      <c r="AA58">
        <v>1091103788.3550999</v>
      </c>
      <c r="AB58">
        <v>1087170994.8441601</v>
      </c>
      <c r="AC58">
        <v>1107915970.23072</v>
      </c>
      <c r="AD58">
        <v>1130588724.86906</v>
      </c>
      <c r="AE58">
        <v>1154422515.83989</v>
      </c>
    </row>
    <row r="59" spans="1:31" x14ac:dyDescent="0.3">
      <c r="A59" t="s">
        <v>128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130</v>
      </c>
      <c r="B2" t="s">
        <v>197</v>
      </c>
      <c r="C2" t="s">
        <v>200</v>
      </c>
      <c r="D2" t="s">
        <v>198</v>
      </c>
      <c r="E2" t="s">
        <v>201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130</v>
      </c>
      <c r="B3" t="s">
        <v>202</v>
      </c>
      <c r="C3" t="s">
        <v>200</v>
      </c>
      <c r="D3" t="s">
        <v>203</v>
      </c>
      <c r="E3" t="s">
        <v>201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130</v>
      </c>
      <c r="B4" t="s">
        <v>204</v>
      </c>
      <c r="C4" t="s">
        <v>200</v>
      </c>
      <c r="D4" t="s">
        <v>205</v>
      </c>
      <c r="E4" t="s">
        <v>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130</v>
      </c>
      <c r="B5" t="s">
        <v>206</v>
      </c>
      <c r="C5" t="s">
        <v>200</v>
      </c>
      <c r="D5" t="s">
        <v>207</v>
      </c>
      <c r="E5" t="s">
        <v>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130</v>
      </c>
      <c r="B6" t="s">
        <v>208</v>
      </c>
      <c r="C6" t="s">
        <v>200</v>
      </c>
      <c r="D6" t="s">
        <v>209</v>
      </c>
      <c r="E6" t="s">
        <v>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130</v>
      </c>
      <c r="B7" t="s">
        <v>210</v>
      </c>
      <c r="C7" t="s">
        <v>200</v>
      </c>
      <c r="D7" t="s">
        <v>211</v>
      </c>
      <c r="E7" t="s">
        <v>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130</v>
      </c>
      <c r="B8" t="s">
        <v>212</v>
      </c>
      <c r="C8" t="s">
        <v>200</v>
      </c>
      <c r="D8" t="s">
        <v>213</v>
      </c>
      <c r="E8" t="s">
        <v>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130</v>
      </c>
      <c r="B9" t="s">
        <v>214</v>
      </c>
      <c r="C9" t="s">
        <v>200</v>
      </c>
      <c r="D9" t="s">
        <v>215</v>
      </c>
      <c r="E9" t="s">
        <v>201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130</v>
      </c>
      <c r="B10" t="s">
        <v>216</v>
      </c>
      <c r="C10" t="s">
        <v>200</v>
      </c>
      <c r="D10" t="s">
        <v>217</v>
      </c>
      <c r="E10" t="s">
        <v>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130</v>
      </c>
      <c r="B11" t="s">
        <v>218</v>
      </c>
      <c r="C11" t="s">
        <v>200</v>
      </c>
      <c r="D11" t="s">
        <v>219</v>
      </c>
      <c r="E11" t="s">
        <v>201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130</v>
      </c>
      <c r="B12" t="s">
        <v>220</v>
      </c>
      <c r="C12" t="s">
        <v>200</v>
      </c>
      <c r="D12" t="s">
        <v>221</v>
      </c>
      <c r="E12" t="s">
        <v>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130</v>
      </c>
      <c r="B13" t="s">
        <v>222</v>
      </c>
      <c r="C13" t="s">
        <v>200</v>
      </c>
      <c r="D13" t="s">
        <v>223</v>
      </c>
      <c r="E13" t="s">
        <v>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130</v>
      </c>
      <c r="B14" t="s">
        <v>224</v>
      </c>
      <c r="C14" t="s">
        <v>200</v>
      </c>
      <c r="D14" t="s">
        <v>225</v>
      </c>
      <c r="E14" t="s">
        <v>201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130</v>
      </c>
      <c r="B15" t="s">
        <v>226</v>
      </c>
      <c r="C15" t="s">
        <v>200</v>
      </c>
      <c r="D15" t="s">
        <v>227</v>
      </c>
      <c r="E15" t="s">
        <v>201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130</v>
      </c>
      <c r="B16" t="s">
        <v>228</v>
      </c>
      <c r="C16" t="s">
        <v>200</v>
      </c>
      <c r="D16" t="s">
        <v>229</v>
      </c>
      <c r="E16" t="s">
        <v>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130</v>
      </c>
      <c r="B17" t="s">
        <v>230</v>
      </c>
      <c r="C17" t="s">
        <v>200</v>
      </c>
      <c r="D17" t="s">
        <v>231</v>
      </c>
      <c r="E17" t="s">
        <v>201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130</v>
      </c>
      <c r="B18" t="s">
        <v>232</v>
      </c>
      <c r="C18" t="s">
        <v>200</v>
      </c>
      <c r="D18" t="s">
        <v>233</v>
      </c>
      <c r="E18" t="s">
        <v>201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130</v>
      </c>
      <c r="B19" t="s">
        <v>234</v>
      </c>
      <c r="C19" t="s">
        <v>200</v>
      </c>
      <c r="D19" t="s">
        <v>235</v>
      </c>
      <c r="E19" t="s">
        <v>201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130</v>
      </c>
      <c r="B20" t="s">
        <v>236</v>
      </c>
      <c r="C20" t="s">
        <v>200</v>
      </c>
      <c r="D20" t="s">
        <v>237</v>
      </c>
      <c r="E20" t="s">
        <v>201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130</v>
      </c>
      <c r="B21" t="s">
        <v>238</v>
      </c>
      <c r="C21" t="s">
        <v>200</v>
      </c>
      <c r="D21" t="s">
        <v>239</v>
      </c>
      <c r="E21" t="s">
        <v>201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130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130</v>
      </c>
      <c r="B23" t="s">
        <v>242</v>
      </c>
      <c r="C23" t="s">
        <v>200</v>
      </c>
      <c r="D23" t="s">
        <v>243</v>
      </c>
      <c r="E23" t="s">
        <v>201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130</v>
      </c>
      <c r="B24" t="s">
        <v>244</v>
      </c>
      <c r="C24" t="s">
        <v>200</v>
      </c>
      <c r="D24" t="s">
        <v>245</v>
      </c>
      <c r="E24" t="s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130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130</v>
      </c>
      <c r="B26" t="s">
        <v>248</v>
      </c>
      <c r="C26" t="s">
        <v>200</v>
      </c>
      <c r="D26" t="s">
        <v>249</v>
      </c>
      <c r="E26" t="s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130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130</v>
      </c>
      <c r="B28" t="s">
        <v>252</v>
      </c>
      <c r="C28" t="s">
        <v>200</v>
      </c>
      <c r="D28" t="s">
        <v>253</v>
      </c>
      <c r="E28" t="s">
        <v>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130</v>
      </c>
      <c r="B29" t="s">
        <v>254</v>
      </c>
      <c r="C29" t="s">
        <v>200</v>
      </c>
      <c r="D29" t="s">
        <v>255</v>
      </c>
      <c r="E29" t="s">
        <v>201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130</v>
      </c>
      <c r="B30" t="s">
        <v>256</v>
      </c>
      <c r="C30" t="s">
        <v>200</v>
      </c>
      <c r="D30" t="s">
        <v>257</v>
      </c>
      <c r="E30" t="s">
        <v>201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130</v>
      </c>
      <c r="B31" t="s">
        <v>258</v>
      </c>
      <c r="C31" t="s">
        <v>200</v>
      </c>
      <c r="D31" t="s">
        <v>259</v>
      </c>
      <c r="E31" t="s">
        <v>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130</v>
      </c>
      <c r="B32" t="s">
        <v>260</v>
      </c>
      <c r="C32" t="s">
        <v>200</v>
      </c>
      <c r="D32" t="s">
        <v>261</v>
      </c>
      <c r="E32" t="s">
        <v>201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130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130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130</v>
      </c>
      <c r="B35" t="s">
        <v>266</v>
      </c>
      <c r="C35" t="s">
        <v>200</v>
      </c>
      <c r="D35" t="s">
        <v>267</v>
      </c>
      <c r="E35" t="s">
        <v>201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130</v>
      </c>
      <c r="B36" t="s">
        <v>268</v>
      </c>
      <c r="C36" t="s">
        <v>200</v>
      </c>
      <c r="D36" t="s">
        <v>269</v>
      </c>
      <c r="E36" t="s">
        <v>201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130</v>
      </c>
      <c r="B37" t="s">
        <v>270</v>
      </c>
      <c r="C37" t="s">
        <v>200</v>
      </c>
      <c r="D37" t="s">
        <v>271</v>
      </c>
      <c r="E37" t="s">
        <v>201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130</v>
      </c>
      <c r="B38" t="s">
        <v>272</v>
      </c>
      <c r="C38" t="s">
        <v>200</v>
      </c>
      <c r="D38" t="s">
        <v>273</v>
      </c>
      <c r="E38" t="s">
        <v>201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130</v>
      </c>
      <c r="B39" t="s">
        <v>274</v>
      </c>
      <c r="C39" t="s">
        <v>200</v>
      </c>
      <c r="D39" t="s">
        <v>275</v>
      </c>
      <c r="E39" t="s">
        <v>201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130</v>
      </c>
      <c r="B40" t="s">
        <v>276</v>
      </c>
      <c r="C40" t="s">
        <v>200</v>
      </c>
      <c r="D40" t="s">
        <v>277</v>
      </c>
      <c r="E40" t="s">
        <v>201</v>
      </c>
      <c r="F40">
        <v>387558409.253102</v>
      </c>
      <c r="G40">
        <v>396725659.453807</v>
      </c>
      <c r="H40">
        <v>406397052.23555702</v>
      </c>
      <c r="I40">
        <v>416726016.135746</v>
      </c>
      <c r="J40">
        <v>412516724.76345301</v>
      </c>
      <c r="K40">
        <v>410424046.37948501</v>
      </c>
      <c r="L40">
        <v>412162658.85747701</v>
      </c>
      <c r="M40">
        <v>408989202.27925497</v>
      </c>
      <c r="N40">
        <v>404792245.35621703</v>
      </c>
      <c r="O40">
        <v>405328925.73833799</v>
      </c>
      <c r="P40">
        <v>407399173.65982801</v>
      </c>
      <c r="Q40">
        <v>409840027.10866398</v>
      </c>
      <c r="R40">
        <v>414313623.48440599</v>
      </c>
      <c r="S40">
        <v>419765602.12005597</v>
      </c>
      <c r="T40">
        <v>424328145.13890898</v>
      </c>
      <c r="U40">
        <v>409238067.66683602</v>
      </c>
      <c r="V40">
        <v>400895791.124663</v>
      </c>
      <c r="W40">
        <v>397268348.722965</v>
      </c>
      <c r="X40">
        <v>392496643.30791003</v>
      </c>
      <c r="Y40">
        <v>397193776.68623698</v>
      </c>
      <c r="Z40">
        <v>408209485.45260602</v>
      </c>
      <c r="AA40">
        <v>410717303.17886603</v>
      </c>
      <c r="AB40">
        <v>407305668.55854601</v>
      </c>
      <c r="AC40">
        <v>411568529.15190899</v>
      </c>
      <c r="AD40">
        <v>416565297.83115399</v>
      </c>
      <c r="AE40">
        <v>418310835.14791501</v>
      </c>
      <c r="AF40">
        <v>0</v>
      </c>
    </row>
    <row r="41" spans="1:32" x14ac:dyDescent="0.3">
      <c r="A41" t="s">
        <v>130</v>
      </c>
      <c r="B41" t="s">
        <v>278</v>
      </c>
      <c r="C41" t="s">
        <v>200</v>
      </c>
      <c r="D41" t="s">
        <v>279</v>
      </c>
      <c r="E41" t="s">
        <v>201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130</v>
      </c>
      <c r="B42" t="s">
        <v>280</v>
      </c>
      <c r="C42" t="s">
        <v>200</v>
      </c>
      <c r="D42" t="s">
        <v>281</v>
      </c>
      <c r="E42" t="s">
        <v>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130</v>
      </c>
      <c r="B43" t="s">
        <v>282</v>
      </c>
      <c r="C43" t="s">
        <v>200</v>
      </c>
      <c r="D43" t="s">
        <v>283</v>
      </c>
      <c r="E43" t="s">
        <v>201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130</v>
      </c>
      <c r="B44" t="s">
        <v>284</v>
      </c>
      <c r="C44" t="s">
        <v>200</v>
      </c>
      <c r="D44" t="s">
        <v>285</v>
      </c>
      <c r="E44" t="s">
        <v>201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">
      <c r="A45" t="s">
        <v>130</v>
      </c>
      <c r="B45" t="s">
        <v>286</v>
      </c>
      <c r="C45" t="s">
        <v>200</v>
      </c>
      <c r="D45" t="s">
        <v>287</v>
      </c>
      <c r="E45" t="s">
        <v>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130</v>
      </c>
      <c r="B46" t="s">
        <v>288</v>
      </c>
      <c r="C46" t="s">
        <v>200</v>
      </c>
      <c r="D46" t="s">
        <v>289</v>
      </c>
      <c r="E46" t="s">
        <v>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130</v>
      </c>
      <c r="B47" t="s">
        <v>290</v>
      </c>
      <c r="C47" t="s">
        <v>200</v>
      </c>
      <c r="D47" t="s">
        <v>291</v>
      </c>
      <c r="E47" t="s">
        <v>201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130</v>
      </c>
      <c r="B48" t="s">
        <v>292</v>
      </c>
      <c r="C48" t="s">
        <v>200</v>
      </c>
      <c r="D48" t="s">
        <v>293</v>
      </c>
      <c r="E48" t="s">
        <v>201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130</v>
      </c>
      <c r="B49" t="s">
        <v>294</v>
      </c>
      <c r="C49" t="s">
        <v>200</v>
      </c>
      <c r="D49" t="s">
        <v>295</v>
      </c>
      <c r="E49" t="s">
        <v>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130</v>
      </c>
      <c r="B50" t="s">
        <v>296</v>
      </c>
      <c r="C50" t="s">
        <v>200</v>
      </c>
      <c r="D50" t="s">
        <v>297</v>
      </c>
      <c r="E50" t="s">
        <v>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130</v>
      </c>
      <c r="B51" t="s">
        <v>298</v>
      </c>
      <c r="C51" t="s">
        <v>200</v>
      </c>
      <c r="D51" t="s">
        <v>299</v>
      </c>
      <c r="E51" t="s">
        <v>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130</v>
      </c>
      <c r="B52" t="s">
        <v>300</v>
      </c>
      <c r="C52" t="s">
        <v>200</v>
      </c>
      <c r="D52" t="s">
        <v>301</v>
      </c>
      <c r="E52" t="s">
        <v>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130</v>
      </c>
      <c r="B53" t="s">
        <v>302</v>
      </c>
      <c r="C53" t="s">
        <v>200</v>
      </c>
      <c r="D53" t="s">
        <v>303</v>
      </c>
      <c r="E53" t="s">
        <v>201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130</v>
      </c>
      <c r="B54" t="s">
        <v>304</v>
      </c>
      <c r="C54" t="s">
        <v>200</v>
      </c>
      <c r="D54" t="s">
        <v>305</v>
      </c>
      <c r="E54" t="s">
        <v>201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130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130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130</v>
      </c>
      <c r="B57" t="s">
        <v>310</v>
      </c>
      <c r="C57" t="s">
        <v>200</v>
      </c>
      <c r="D57" t="s">
        <v>311</v>
      </c>
      <c r="E57" t="s">
        <v>201</v>
      </c>
      <c r="F57">
        <v>387558409.253102</v>
      </c>
      <c r="G57">
        <v>396725659.453807</v>
      </c>
      <c r="H57">
        <v>406397052.23555702</v>
      </c>
      <c r="I57">
        <v>416726016.135746</v>
      </c>
      <c r="J57">
        <v>412516724.76345301</v>
      </c>
      <c r="K57">
        <v>410424046.37948501</v>
      </c>
      <c r="L57">
        <v>412162658.85747701</v>
      </c>
      <c r="M57">
        <v>408989202.27925497</v>
      </c>
      <c r="N57">
        <v>404792245.35621703</v>
      </c>
      <c r="O57">
        <v>405328925.73833799</v>
      </c>
      <c r="P57">
        <v>407399173.65982801</v>
      </c>
      <c r="Q57">
        <v>409840027.10866398</v>
      </c>
      <c r="R57">
        <v>414313623.48440599</v>
      </c>
      <c r="S57">
        <v>419765602.12005597</v>
      </c>
      <c r="T57">
        <v>424328145.13890898</v>
      </c>
      <c r="U57">
        <v>409238067.66683602</v>
      </c>
      <c r="V57">
        <v>400895791.124663</v>
      </c>
      <c r="W57">
        <v>397268348.722965</v>
      </c>
      <c r="X57">
        <v>392496643.30791003</v>
      </c>
      <c r="Y57">
        <v>397193776.68623698</v>
      </c>
      <c r="Z57">
        <v>408209485.45260602</v>
      </c>
      <c r="AA57">
        <v>410717303.17886603</v>
      </c>
      <c r="AB57">
        <v>407305668.55854601</v>
      </c>
      <c r="AC57">
        <v>411568529.15190899</v>
      </c>
      <c r="AD57">
        <v>416565297.83115399</v>
      </c>
      <c r="AE57">
        <v>418310835.14791501</v>
      </c>
      <c r="AF57">
        <v>0</v>
      </c>
    </row>
    <row r="58" spans="1:32" x14ac:dyDescent="0.3">
      <c r="A58" t="s">
        <v>130</v>
      </c>
      <c r="B58" t="s">
        <v>312</v>
      </c>
      <c r="C58" t="s">
        <v>200</v>
      </c>
      <c r="D58" t="s">
        <v>313</v>
      </c>
      <c r="E58" t="s">
        <v>201</v>
      </c>
      <c r="F58">
        <v>387558409.253102</v>
      </c>
      <c r="G58">
        <v>396725659.453807</v>
      </c>
      <c r="H58">
        <v>406397052.23555702</v>
      </c>
      <c r="I58">
        <v>416726016.135746</v>
      </c>
      <c r="J58">
        <v>412516724.76345301</v>
      </c>
      <c r="K58">
        <v>410424046.37948501</v>
      </c>
      <c r="L58">
        <v>412162658.85747701</v>
      </c>
      <c r="M58">
        <v>408989202.27925497</v>
      </c>
      <c r="N58">
        <v>404792245.35621703</v>
      </c>
      <c r="O58">
        <v>405328925.73833799</v>
      </c>
      <c r="P58">
        <v>407399173.65982801</v>
      </c>
      <c r="Q58">
        <v>409840027.10866398</v>
      </c>
      <c r="R58">
        <v>414313623.48440599</v>
      </c>
      <c r="S58">
        <v>419765602.12005597</v>
      </c>
      <c r="T58">
        <v>424328145.13890898</v>
      </c>
      <c r="U58">
        <v>409238067.66683602</v>
      </c>
      <c r="V58">
        <v>400895791.124663</v>
      </c>
      <c r="W58">
        <v>397268348.722965</v>
      </c>
      <c r="X58">
        <v>392496643.30791003</v>
      </c>
      <c r="Y58">
        <v>397193776.68623698</v>
      </c>
      <c r="Z58">
        <v>408209485.45260602</v>
      </c>
      <c r="AA58">
        <v>410717303.17886603</v>
      </c>
      <c r="AB58">
        <v>407305668.55854601</v>
      </c>
      <c r="AC58">
        <v>411568529.15190899</v>
      </c>
      <c r="AD58">
        <v>416565297.83115399</v>
      </c>
      <c r="AE58">
        <v>418310835.14791501</v>
      </c>
      <c r="AF58">
        <v>0</v>
      </c>
    </row>
    <row r="59" spans="1:32" x14ac:dyDescent="0.3">
      <c r="A59" t="s">
        <v>130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132</v>
      </c>
      <c r="B2" t="s">
        <v>197</v>
      </c>
      <c r="C2" t="s">
        <v>200</v>
      </c>
      <c r="D2" t="s">
        <v>198</v>
      </c>
      <c r="E2" t="s">
        <v>201</v>
      </c>
      <c r="F2">
        <v>818290.74381037999</v>
      </c>
      <c r="G2">
        <v>783506.58114523103</v>
      </c>
      <c r="H2">
        <v>785168.01294492104</v>
      </c>
      <c r="I2">
        <v>749389.65811433201</v>
      </c>
      <c r="J2">
        <v>650541.81499258196</v>
      </c>
      <c r="K2">
        <v>608526.924913225</v>
      </c>
      <c r="L2">
        <v>610827.63336095703</v>
      </c>
      <c r="M2">
        <v>666118.18520126003</v>
      </c>
      <c r="N2">
        <v>567767.51712428301</v>
      </c>
      <c r="O2">
        <v>598061.36692826601</v>
      </c>
      <c r="P2">
        <v>627720.25817867997</v>
      </c>
      <c r="Q2">
        <v>637887.21406454605</v>
      </c>
      <c r="R2">
        <v>645206.32429261704</v>
      </c>
      <c r="S2">
        <v>629269.16579121398</v>
      </c>
      <c r="T2">
        <v>553512.442871248</v>
      </c>
      <c r="U2">
        <v>540700.67285085795</v>
      </c>
      <c r="V2">
        <v>578499.55979993497</v>
      </c>
      <c r="W2">
        <v>586892.73633036204</v>
      </c>
      <c r="X2">
        <v>546356.85791333602</v>
      </c>
      <c r="Y2">
        <v>584163.59840901196</v>
      </c>
      <c r="Z2">
        <v>596970.42510071199</v>
      </c>
      <c r="AA2">
        <v>640492.79951367702</v>
      </c>
      <c r="AB2">
        <v>763484.89798063005</v>
      </c>
      <c r="AC2">
        <v>789790.47797514999</v>
      </c>
      <c r="AD2">
        <v>794909.93459337705</v>
      </c>
      <c r="AE2">
        <v>794166.48673541204</v>
      </c>
    </row>
    <row r="3" spans="1:32" x14ac:dyDescent="0.3">
      <c r="A3" t="s">
        <v>132</v>
      </c>
      <c r="B3" t="s">
        <v>202</v>
      </c>
      <c r="C3" t="s">
        <v>200</v>
      </c>
      <c r="D3" t="s">
        <v>203</v>
      </c>
      <c r="E3" t="s">
        <v>201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132</v>
      </c>
      <c r="B4" t="s">
        <v>204</v>
      </c>
      <c r="C4" t="s">
        <v>200</v>
      </c>
      <c r="D4" t="s">
        <v>205</v>
      </c>
      <c r="E4" t="s">
        <v>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132</v>
      </c>
      <c r="B5" t="s">
        <v>206</v>
      </c>
      <c r="C5" t="s">
        <v>200</v>
      </c>
      <c r="D5" t="s">
        <v>207</v>
      </c>
      <c r="E5" t="s">
        <v>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132</v>
      </c>
      <c r="B6" t="s">
        <v>208</v>
      </c>
      <c r="C6" t="s">
        <v>200</v>
      </c>
      <c r="D6" t="s">
        <v>209</v>
      </c>
      <c r="E6" t="s">
        <v>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132</v>
      </c>
      <c r="B7" t="s">
        <v>210</v>
      </c>
      <c r="C7" t="s">
        <v>200</v>
      </c>
      <c r="D7" t="s">
        <v>211</v>
      </c>
      <c r="E7" t="s">
        <v>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132</v>
      </c>
      <c r="B8" t="s">
        <v>212</v>
      </c>
      <c r="C8" t="s">
        <v>200</v>
      </c>
      <c r="D8" t="s">
        <v>213</v>
      </c>
      <c r="E8" t="s">
        <v>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132</v>
      </c>
      <c r="B9" t="s">
        <v>214</v>
      </c>
      <c r="C9" t="s">
        <v>200</v>
      </c>
      <c r="D9" t="s">
        <v>215</v>
      </c>
      <c r="E9" t="s">
        <v>201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132</v>
      </c>
      <c r="B10" t="s">
        <v>216</v>
      </c>
      <c r="C10" t="s">
        <v>200</v>
      </c>
      <c r="D10" t="s">
        <v>217</v>
      </c>
      <c r="E10" t="s">
        <v>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132</v>
      </c>
      <c r="B11" t="s">
        <v>218</v>
      </c>
      <c r="C11" t="s">
        <v>200</v>
      </c>
      <c r="D11" t="s">
        <v>219</v>
      </c>
      <c r="E11" t="s">
        <v>201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132</v>
      </c>
      <c r="B12" t="s">
        <v>220</v>
      </c>
      <c r="C12" t="s">
        <v>200</v>
      </c>
      <c r="D12" t="s">
        <v>221</v>
      </c>
      <c r="E12" t="s">
        <v>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132</v>
      </c>
      <c r="B13" t="s">
        <v>222</v>
      </c>
      <c r="C13" t="s">
        <v>200</v>
      </c>
      <c r="D13" t="s">
        <v>223</v>
      </c>
      <c r="E13" t="s">
        <v>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132</v>
      </c>
      <c r="B14" t="s">
        <v>224</v>
      </c>
      <c r="C14" t="s">
        <v>200</v>
      </c>
      <c r="D14" t="s">
        <v>225</v>
      </c>
      <c r="E14" t="s">
        <v>201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132</v>
      </c>
      <c r="B15" t="s">
        <v>226</v>
      </c>
      <c r="C15" t="s">
        <v>200</v>
      </c>
      <c r="D15" t="s">
        <v>227</v>
      </c>
      <c r="E15" t="s">
        <v>201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132</v>
      </c>
      <c r="B16" t="s">
        <v>228</v>
      </c>
      <c r="C16" t="s">
        <v>200</v>
      </c>
      <c r="D16" t="s">
        <v>229</v>
      </c>
      <c r="E16" t="s">
        <v>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132</v>
      </c>
      <c r="B17" t="s">
        <v>230</v>
      </c>
      <c r="C17" t="s">
        <v>200</v>
      </c>
      <c r="D17" t="s">
        <v>231</v>
      </c>
      <c r="E17" t="s">
        <v>201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132</v>
      </c>
      <c r="B18" t="s">
        <v>232</v>
      </c>
      <c r="C18" t="s">
        <v>200</v>
      </c>
      <c r="D18" t="s">
        <v>233</v>
      </c>
      <c r="E18" t="s">
        <v>201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132</v>
      </c>
      <c r="B19" t="s">
        <v>234</v>
      </c>
      <c r="C19" t="s">
        <v>200</v>
      </c>
      <c r="D19" t="s">
        <v>235</v>
      </c>
      <c r="E19" t="s">
        <v>201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132</v>
      </c>
      <c r="B20" t="s">
        <v>236</v>
      </c>
      <c r="C20" t="s">
        <v>200</v>
      </c>
      <c r="D20" t="s">
        <v>237</v>
      </c>
      <c r="E20" t="s">
        <v>201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132</v>
      </c>
      <c r="B21" t="s">
        <v>238</v>
      </c>
      <c r="C21" t="s">
        <v>200</v>
      </c>
      <c r="D21" t="s">
        <v>239</v>
      </c>
      <c r="E21" t="s">
        <v>201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132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132</v>
      </c>
      <c r="B23" t="s">
        <v>242</v>
      </c>
      <c r="C23" t="s">
        <v>200</v>
      </c>
      <c r="D23" t="s">
        <v>243</v>
      </c>
      <c r="E23" t="s">
        <v>201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132</v>
      </c>
      <c r="B24" t="s">
        <v>244</v>
      </c>
      <c r="C24" t="s">
        <v>200</v>
      </c>
      <c r="D24" t="s">
        <v>245</v>
      </c>
      <c r="E24" t="s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132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132</v>
      </c>
      <c r="B26" t="s">
        <v>248</v>
      </c>
      <c r="C26" t="s">
        <v>200</v>
      </c>
      <c r="D26" t="s">
        <v>249</v>
      </c>
      <c r="E26" t="s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132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132</v>
      </c>
      <c r="B28" t="s">
        <v>252</v>
      </c>
      <c r="C28" t="s">
        <v>200</v>
      </c>
      <c r="D28" t="s">
        <v>253</v>
      </c>
      <c r="E28" t="s">
        <v>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132</v>
      </c>
      <c r="B29" t="s">
        <v>254</v>
      </c>
      <c r="C29" t="s">
        <v>200</v>
      </c>
      <c r="D29" t="s">
        <v>255</v>
      </c>
      <c r="E29" t="s">
        <v>201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132</v>
      </c>
      <c r="B30" t="s">
        <v>256</v>
      </c>
      <c r="C30" t="s">
        <v>200</v>
      </c>
      <c r="D30" t="s">
        <v>257</v>
      </c>
      <c r="E30" t="s">
        <v>201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132</v>
      </c>
      <c r="B31" t="s">
        <v>258</v>
      </c>
      <c r="C31" t="s">
        <v>200</v>
      </c>
      <c r="D31" t="s">
        <v>259</v>
      </c>
      <c r="E31" t="s">
        <v>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132</v>
      </c>
      <c r="B32" t="s">
        <v>260</v>
      </c>
      <c r="C32" t="s">
        <v>200</v>
      </c>
      <c r="D32" t="s">
        <v>261</v>
      </c>
      <c r="E32" t="s">
        <v>201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132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132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132</v>
      </c>
      <c r="B35" t="s">
        <v>266</v>
      </c>
      <c r="C35" t="s">
        <v>200</v>
      </c>
      <c r="D35" t="s">
        <v>267</v>
      </c>
      <c r="E35" t="s">
        <v>201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132</v>
      </c>
      <c r="B36" t="s">
        <v>268</v>
      </c>
      <c r="C36" t="s">
        <v>200</v>
      </c>
      <c r="D36" t="s">
        <v>269</v>
      </c>
      <c r="E36" t="s">
        <v>201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132</v>
      </c>
      <c r="B37" t="s">
        <v>270</v>
      </c>
      <c r="C37" t="s">
        <v>200</v>
      </c>
      <c r="D37" t="s">
        <v>271</v>
      </c>
      <c r="E37" t="s">
        <v>201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132</v>
      </c>
      <c r="B38" t="s">
        <v>272</v>
      </c>
      <c r="C38" t="s">
        <v>200</v>
      </c>
      <c r="D38" t="s">
        <v>273</v>
      </c>
      <c r="E38" t="s">
        <v>201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132</v>
      </c>
      <c r="B39" t="s">
        <v>274</v>
      </c>
      <c r="C39" t="s">
        <v>200</v>
      </c>
      <c r="D39" t="s">
        <v>275</v>
      </c>
      <c r="E39" t="s">
        <v>201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132</v>
      </c>
      <c r="B40" t="s">
        <v>276</v>
      </c>
      <c r="C40" t="s">
        <v>200</v>
      </c>
      <c r="D40" t="s">
        <v>277</v>
      </c>
      <c r="E40" t="s">
        <v>201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132</v>
      </c>
      <c r="B41" t="s">
        <v>278</v>
      </c>
      <c r="C41" t="s">
        <v>200</v>
      </c>
      <c r="D41" t="s">
        <v>279</v>
      </c>
      <c r="E41" t="s">
        <v>201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132</v>
      </c>
      <c r="B42" t="s">
        <v>280</v>
      </c>
      <c r="C42" t="s">
        <v>200</v>
      </c>
      <c r="D42" t="s">
        <v>281</v>
      </c>
      <c r="E42" t="s">
        <v>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132</v>
      </c>
      <c r="B43" t="s">
        <v>282</v>
      </c>
      <c r="C43" t="s">
        <v>200</v>
      </c>
      <c r="D43" t="s">
        <v>283</v>
      </c>
      <c r="E43" t="s">
        <v>201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132</v>
      </c>
      <c r="B44" t="s">
        <v>284</v>
      </c>
      <c r="C44" t="s">
        <v>200</v>
      </c>
      <c r="D44" t="s">
        <v>285</v>
      </c>
      <c r="E44" t="s">
        <v>201</v>
      </c>
      <c r="F44">
        <v>927218.53128248104</v>
      </c>
      <c r="G44">
        <v>901470.74319802504</v>
      </c>
      <c r="H44">
        <v>918349.74809421995</v>
      </c>
      <c r="I44">
        <v>880532.49274555699</v>
      </c>
      <c r="J44">
        <v>779803.29304969695</v>
      </c>
      <c r="K44">
        <v>747179.40546783397</v>
      </c>
      <c r="L44">
        <v>760365.03905793699</v>
      </c>
      <c r="M44">
        <v>835467.83885474398</v>
      </c>
      <c r="N44">
        <v>717954.14895531395</v>
      </c>
      <c r="O44">
        <v>763080.79228400602</v>
      </c>
      <c r="P44">
        <v>806698.60817990603</v>
      </c>
      <c r="Q44">
        <v>832352.60644324601</v>
      </c>
      <c r="R44">
        <v>845770.66700819402</v>
      </c>
      <c r="S44">
        <v>823060.85311132297</v>
      </c>
      <c r="T44">
        <v>717754.23135602195</v>
      </c>
      <c r="U44">
        <v>696322.962110113</v>
      </c>
      <c r="V44">
        <v>737867.94453613902</v>
      </c>
      <c r="W44">
        <v>742554.25847784302</v>
      </c>
      <c r="X44">
        <v>695616.20069554599</v>
      </c>
      <c r="Y44">
        <v>749456.83014680399</v>
      </c>
      <c r="Z44">
        <v>772482.42944161699</v>
      </c>
      <c r="AA44">
        <v>825263.65607370099</v>
      </c>
      <c r="AB44">
        <v>976462.45819606096</v>
      </c>
      <c r="AC44">
        <v>1006746.3294220699</v>
      </c>
      <c r="AD44">
        <v>1013397.74107217</v>
      </c>
      <c r="AE44">
        <v>1017182.5507226</v>
      </c>
    </row>
    <row r="45" spans="1:32" x14ac:dyDescent="0.3">
      <c r="A45" t="s">
        <v>132</v>
      </c>
      <c r="B45" t="s">
        <v>286</v>
      </c>
      <c r="C45" t="s">
        <v>200</v>
      </c>
      <c r="D45" t="s">
        <v>287</v>
      </c>
      <c r="E45" t="s">
        <v>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132</v>
      </c>
      <c r="B46" t="s">
        <v>288</v>
      </c>
      <c r="C46" t="s">
        <v>200</v>
      </c>
      <c r="D46" t="s">
        <v>289</v>
      </c>
      <c r="E46" t="s">
        <v>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132</v>
      </c>
      <c r="B47" t="s">
        <v>290</v>
      </c>
      <c r="C47" t="s">
        <v>200</v>
      </c>
      <c r="D47" t="s">
        <v>291</v>
      </c>
      <c r="E47" t="s">
        <v>201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132</v>
      </c>
      <c r="B48" t="s">
        <v>292</v>
      </c>
      <c r="C48" t="s">
        <v>200</v>
      </c>
      <c r="D48" t="s">
        <v>293</v>
      </c>
      <c r="E48" t="s">
        <v>201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132</v>
      </c>
      <c r="B49" t="s">
        <v>294</v>
      </c>
      <c r="C49" t="s">
        <v>200</v>
      </c>
      <c r="D49" t="s">
        <v>295</v>
      </c>
      <c r="E49" t="s">
        <v>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132</v>
      </c>
      <c r="B50" t="s">
        <v>296</v>
      </c>
      <c r="C50" t="s">
        <v>200</v>
      </c>
      <c r="D50" t="s">
        <v>297</v>
      </c>
      <c r="E50" t="s">
        <v>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132</v>
      </c>
      <c r="B51" t="s">
        <v>298</v>
      </c>
      <c r="C51" t="s">
        <v>200</v>
      </c>
      <c r="D51" t="s">
        <v>299</v>
      </c>
      <c r="E51" t="s">
        <v>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132</v>
      </c>
      <c r="B52" t="s">
        <v>300</v>
      </c>
      <c r="C52" t="s">
        <v>200</v>
      </c>
      <c r="D52" t="s">
        <v>301</v>
      </c>
      <c r="E52" t="s">
        <v>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132</v>
      </c>
      <c r="B53" t="s">
        <v>302</v>
      </c>
      <c r="C53" t="s">
        <v>200</v>
      </c>
      <c r="D53" t="s">
        <v>303</v>
      </c>
      <c r="E53" t="s">
        <v>201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132</v>
      </c>
      <c r="B54" t="s">
        <v>304</v>
      </c>
      <c r="C54" t="s">
        <v>200</v>
      </c>
      <c r="D54" t="s">
        <v>305</v>
      </c>
      <c r="E54" t="s">
        <v>201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132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132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132</v>
      </c>
      <c r="B57" t="s">
        <v>310</v>
      </c>
      <c r="C57" t="s">
        <v>200</v>
      </c>
      <c r="D57" t="s">
        <v>311</v>
      </c>
      <c r="E57" t="s">
        <v>201</v>
      </c>
      <c r="F57">
        <v>927218.53128248104</v>
      </c>
      <c r="G57">
        <v>901470.74319802504</v>
      </c>
      <c r="H57">
        <v>918349.74809421995</v>
      </c>
      <c r="I57">
        <v>880532.49274555699</v>
      </c>
      <c r="J57">
        <v>779803.29304969695</v>
      </c>
      <c r="K57">
        <v>747179.40546783397</v>
      </c>
      <c r="L57">
        <v>760365.03905793699</v>
      </c>
      <c r="M57">
        <v>835467.83885474398</v>
      </c>
      <c r="N57">
        <v>717954.14895531395</v>
      </c>
      <c r="O57">
        <v>763080.79228400602</v>
      </c>
      <c r="P57">
        <v>806698.60817990603</v>
      </c>
      <c r="Q57">
        <v>832352.60644324601</v>
      </c>
      <c r="R57">
        <v>845770.66700819402</v>
      </c>
      <c r="S57">
        <v>823060.85311132297</v>
      </c>
      <c r="T57">
        <v>717754.23135602195</v>
      </c>
      <c r="U57">
        <v>696322.962110113</v>
      </c>
      <c r="V57">
        <v>737867.94453613902</v>
      </c>
      <c r="W57">
        <v>742554.25847784302</v>
      </c>
      <c r="X57">
        <v>695616.20069554599</v>
      </c>
      <c r="Y57">
        <v>749456.83014680399</v>
      </c>
      <c r="Z57">
        <v>772482.42944161699</v>
      </c>
      <c r="AA57">
        <v>825263.65607370099</v>
      </c>
      <c r="AB57">
        <v>976462.45819606096</v>
      </c>
      <c r="AC57">
        <v>1006746.3294220699</v>
      </c>
      <c r="AD57">
        <v>1013397.74107217</v>
      </c>
      <c r="AE57">
        <v>1017182.5507226</v>
      </c>
    </row>
    <row r="58" spans="1:32" x14ac:dyDescent="0.3">
      <c r="A58" t="s">
        <v>132</v>
      </c>
      <c r="B58" t="s">
        <v>312</v>
      </c>
      <c r="C58" t="s">
        <v>200</v>
      </c>
      <c r="D58" t="s">
        <v>313</v>
      </c>
      <c r="E58" t="s">
        <v>201</v>
      </c>
      <c r="F58">
        <v>927218.53128248104</v>
      </c>
      <c r="G58">
        <v>901470.74319802504</v>
      </c>
      <c r="H58">
        <v>918349.74809421995</v>
      </c>
      <c r="I58">
        <v>880532.49274555699</v>
      </c>
      <c r="J58">
        <v>779803.29304969695</v>
      </c>
      <c r="K58">
        <v>747179.40546783397</v>
      </c>
      <c r="L58">
        <v>760365.03905793699</v>
      </c>
      <c r="M58">
        <v>835467.83885474398</v>
      </c>
      <c r="N58">
        <v>717954.14895531395</v>
      </c>
      <c r="O58">
        <v>763080.79228400602</v>
      </c>
      <c r="P58">
        <v>806698.60817990603</v>
      </c>
      <c r="Q58">
        <v>832352.60644324601</v>
      </c>
      <c r="R58">
        <v>845770.66700819402</v>
      </c>
      <c r="S58">
        <v>823060.85311132297</v>
      </c>
      <c r="T58">
        <v>717754.23135602195</v>
      </c>
      <c r="U58">
        <v>696322.962110113</v>
      </c>
      <c r="V58">
        <v>737867.94453613902</v>
      </c>
      <c r="W58">
        <v>742554.25847784302</v>
      </c>
      <c r="X58">
        <v>695616.20069554599</v>
      </c>
      <c r="Y58">
        <v>749456.83014680399</v>
      </c>
      <c r="Z58">
        <v>772482.42944161699</v>
      </c>
      <c r="AA58">
        <v>825263.65607370099</v>
      </c>
      <c r="AB58">
        <v>976462.45819606096</v>
      </c>
      <c r="AC58">
        <v>1006746.3294220699</v>
      </c>
      <c r="AD58">
        <v>1013397.74107217</v>
      </c>
      <c r="AE58">
        <v>1017182.5507226</v>
      </c>
    </row>
    <row r="59" spans="1:32" x14ac:dyDescent="0.3">
      <c r="A59" t="s">
        <v>132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134</v>
      </c>
      <c r="B2" t="s">
        <v>197</v>
      </c>
      <c r="C2" t="s">
        <v>200</v>
      </c>
      <c r="D2" t="s">
        <v>198</v>
      </c>
      <c r="E2" t="s">
        <v>201</v>
      </c>
      <c r="G2">
        <v>126887.371439496</v>
      </c>
      <c r="H2">
        <v>130052.762201672</v>
      </c>
      <c r="I2">
        <v>134118.39960345899</v>
      </c>
      <c r="J2">
        <v>136244.427955942</v>
      </c>
      <c r="K2">
        <v>136693.02908401101</v>
      </c>
      <c r="L2">
        <v>134810.30119301</v>
      </c>
      <c r="M2">
        <v>130227.822304053</v>
      </c>
      <c r="N2">
        <v>126594.758615549</v>
      </c>
      <c r="O2">
        <v>124643.392053712</v>
      </c>
      <c r="P2">
        <v>123204.765432092</v>
      </c>
      <c r="Q2">
        <v>123148.34816686501</v>
      </c>
      <c r="R2">
        <v>126439.913556171</v>
      </c>
      <c r="S2">
        <v>124458.304194888</v>
      </c>
      <c r="T2">
        <v>124037.79267895401</v>
      </c>
      <c r="U2">
        <v>118211.439201246</v>
      </c>
      <c r="V2">
        <v>117457.166184375</v>
      </c>
      <c r="W2">
        <v>114730.04721015099</v>
      </c>
      <c r="X2">
        <v>111915.42873628299</v>
      </c>
      <c r="Y2">
        <v>110986.117862771</v>
      </c>
      <c r="Z2">
        <v>111920.067797924</v>
      </c>
      <c r="AA2">
        <v>111388.303202393</v>
      </c>
      <c r="AB2">
        <v>110155.12698802</v>
      </c>
      <c r="AC2">
        <v>111520.29896472</v>
      </c>
      <c r="AD2">
        <v>114036.518792289</v>
      </c>
      <c r="AE2">
        <v>119042.996859903</v>
      </c>
      <c r="AF2">
        <v>124121.494613619</v>
      </c>
    </row>
    <row r="3" spans="1:32" x14ac:dyDescent="0.3">
      <c r="A3" t="s">
        <v>134</v>
      </c>
      <c r="B3" t="s">
        <v>202</v>
      </c>
      <c r="C3" t="s">
        <v>200</v>
      </c>
      <c r="D3" t="s">
        <v>203</v>
      </c>
      <c r="E3" t="s">
        <v>201</v>
      </c>
      <c r="G3">
        <v>128807.34047732101</v>
      </c>
      <c r="H3">
        <v>128623.50032963901</v>
      </c>
      <c r="I3">
        <v>131977.32302508599</v>
      </c>
      <c r="J3">
        <v>134366.14204512199</v>
      </c>
      <c r="K3">
        <v>134800.908163977</v>
      </c>
      <c r="L3">
        <v>136854.828603284</v>
      </c>
      <c r="M3">
        <v>129539.1050955</v>
      </c>
      <c r="N3">
        <v>120453.712292326</v>
      </c>
      <c r="O3">
        <v>113079.175958885</v>
      </c>
      <c r="P3">
        <v>108388.02469621001</v>
      </c>
      <c r="Q3">
        <v>99803.279464439402</v>
      </c>
      <c r="R3">
        <v>93618.793061525503</v>
      </c>
      <c r="S3">
        <v>85344.790374162199</v>
      </c>
      <c r="T3">
        <v>78586.074830787606</v>
      </c>
      <c r="U3">
        <v>67855.255061454198</v>
      </c>
      <c r="V3">
        <v>62008.636899765101</v>
      </c>
      <c r="W3">
        <v>56326.352949570799</v>
      </c>
      <c r="X3">
        <v>51965.567697081096</v>
      </c>
      <c r="Y3">
        <v>48264.559379349201</v>
      </c>
      <c r="Z3">
        <v>46240.792157209202</v>
      </c>
      <c r="AA3">
        <v>44203.099652287499</v>
      </c>
      <c r="AB3">
        <v>41457.504472734203</v>
      </c>
      <c r="AC3">
        <v>39919.426356735203</v>
      </c>
      <c r="AD3">
        <v>38298.043679917697</v>
      </c>
      <c r="AE3">
        <v>35915.022979249799</v>
      </c>
      <c r="AF3">
        <v>33283.1866582238</v>
      </c>
    </row>
    <row r="4" spans="1:32" x14ac:dyDescent="0.3">
      <c r="A4" t="s">
        <v>134</v>
      </c>
      <c r="B4" t="s">
        <v>204</v>
      </c>
      <c r="C4" t="s">
        <v>200</v>
      </c>
      <c r="D4" t="s">
        <v>205</v>
      </c>
      <c r="E4" t="s">
        <v>201</v>
      </c>
      <c r="G4">
        <v>54144809.665436201</v>
      </c>
      <c r="H4">
        <v>56384238.484594896</v>
      </c>
      <c r="I4">
        <v>59009366.415328003</v>
      </c>
      <c r="J4">
        <v>60056681.978859201</v>
      </c>
      <c r="K4">
        <v>61007640.680855498</v>
      </c>
      <c r="L4">
        <v>62410233.327770703</v>
      </c>
      <c r="M4">
        <v>63218795.131466202</v>
      </c>
      <c r="N4">
        <v>63900739.794107899</v>
      </c>
      <c r="O4">
        <v>65099308.040244699</v>
      </c>
      <c r="P4">
        <v>66840540.257491097</v>
      </c>
      <c r="Q4">
        <v>68937366.592701301</v>
      </c>
      <c r="R4">
        <v>72019591.975232497</v>
      </c>
      <c r="S4">
        <v>73880297.128696099</v>
      </c>
      <c r="T4">
        <v>75402409.393261507</v>
      </c>
      <c r="U4">
        <v>72202600.830579206</v>
      </c>
      <c r="V4">
        <v>73288150.8931178</v>
      </c>
      <c r="W4">
        <v>73767620.614316404</v>
      </c>
      <c r="X4">
        <v>74457032.3646954</v>
      </c>
      <c r="Y4">
        <v>75543987.840984195</v>
      </c>
      <c r="Z4">
        <v>77912675.641663298</v>
      </c>
      <c r="AA4">
        <v>78906855.925965995</v>
      </c>
      <c r="AB4">
        <v>79050370.688249499</v>
      </c>
      <c r="AC4">
        <v>81129054.460167095</v>
      </c>
      <c r="AD4">
        <v>83015901.715302601</v>
      </c>
      <c r="AE4">
        <v>83746243.798881799</v>
      </c>
      <c r="AF4">
        <v>83350098.332045197</v>
      </c>
    </row>
    <row r="5" spans="1:32" x14ac:dyDescent="0.3">
      <c r="A5" t="s">
        <v>134</v>
      </c>
      <c r="B5" t="s">
        <v>206</v>
      </c>
      <c r="C5" t="s">
        <v>200</v>
      </c>
      <c r="D5" t="s">
        <v>207</v>
      </c>
      <c r="E5" t="s">
        <v>201</v>
      </c>
      <c r="G5">
        <v>1464725.5465293799</v>
      </c>
      <c r="H5">
        <v>1521907.83383665</v>
      </c>
      <c r="I5">
        <v>1589345.3028742899</v>
      </c>
      <c r="J5">
        <v>1635487.7207255301</v>
      </c>
      <c r="K5">
        <v>1661112.1156866101</v>
      </c>
      <c r="L5">
        <v>1687674.96519521</v>
      </c>
      <c r="M5">
        <v>1686760.00827707</v>
      </c>
      <c r="N5">
        <v>1743098.46163392</v>
      </c>
      <c r="O5">
        <v>1780401.22371072</v>
      </c>
      <c r="P5">
        <v>1817062.89893643</v>
      </c>
      <c r="Q5">
        <v>1874652.8537474701</v>
      </c>
      <c r="R5">
        <v>1921324.37471726</v>
      </c>
      <c r="S5">
        <v>1915992.93511739</v>
      </c>
      <c r="T5">
        <v>1918699.2131405801</v>
      </c>
      <c r="U5">
        <v>1806462.9684347999</v>
      </c>
      <c r="V5">
        <v>1793393.1620019099</v>
      </c>
      <c r="W5">
        <v>1761554.8442508599</v>
      </c>
      <c r="X5">
        <v>1730543.7463978899</v>
      </c>
      <c r="Y5">
        <v>1699813.55471293</v>
      </c>
      <c r="Z5">
        <v>1704538.61113213</v>
      </c>
      <c r="AA5">
        <v>1692904.50065589</v>
      </c>
      <c r="AB5">
        <v>1690942.4260410301</v>
      </c>
      <c r="AC5">
        <v>1736438.8972648301</v>
      </c>
      <c r="AD5">
        <v>1790577.8199404201</v>
      </c>
      <c r="AE5">
        <v>1814741.4416028</v>
      </c>
      <c r="AF5">
        <v>1811346.7342769499</v>
      </c>
    </row>
    <row r="6" spans="1:32" x14ac:dyDescent="0.3">
      <c r="A6" t="s">
        <v>134</v>
      </c>
      <c r="B6" t="s">
        <v>208</v>
      </c>
      <c r="C6" t="s">
        <v>200</v>
      </c>
      <c r="D6" t="s">
        <v>209</v>
      </c>
      <c r="E6" t="s">
        <v>201</v>
      </c>
      <c r="G6">
        <v>821397.26874827605</v>
      </c>
      <c r="H6">
        <v>759546.64090449002</v>
      </c>
      <c r="I6">
        <v>711245.21735078201</v>
      </c>
      <c r="J6">
        <v>658240.57385265897</v>
      </c>
      <c r="K6">
        <v>610487.75483129604</v>
      </c>
      <c r="L6">
        <v>570643.30861970899</v>
      </c>
      <c r="M6">
        <v>531717.20178642403</v>
      </c>
      <c r="N6">
        <v>491354.95048294798</v>
      </c>
      <c r="O6">
        <v>458853.96558680199</v>
      </c>
      <c r="P6">
        <v>427273.75968944799</v>
      </c>
      <c r="Q6">
        <v>399615.70318181702</v>
      </c>
      <c r="R6">
        <v>384801.50305119099</v>
      </c>
      <c r="S6">
        <v>371894.50990970503</v>
      </c>
      <c r="T6">
        <v>358385.15923858102</v>
      </c>
      <c r="U6">
        <v>325486.78516427899</v>
      </c>
      <c r="V6">
        <v>322892.24440641003</v>
      </c>
      <c r="W6">
        <v>317643.38597993302</v>
      </c>
      <c r="X6">
        <v>311849.62296961498</v>
      </c>
      <c r="Y6">
        <v>311838.95016712497</v>
      </c>
      <c r="Z6">
        <v>316213.55005115399</v>
      </c>
      <c r="AA6">
        <v>314900.24248496903</v>
      </c>
      <c r="AB6">
        <v>314824.24285143201</v>
      </c>
      <c r="AC6">
        <v>325246.93228092999</v>
      </c>
      <c r="AD6">
        <v>334510.708882106</v>
      </c>
      <c r="AE6">
        <v>327755.75423382601</v>
      </c>
      <c r="AF6">
        <v>313837.24702271598</v>
      </c>
    </row>
    <row r="7" spans="1:32" x14ac:dyDescent="0.3">
      <c r="A7" t="s">
        <v>134</v>
      </c>
      <c r="B7" t="s">
        <v>210</v>
      </c>
      <c r="C7" t="s">
        <v>200</v>
      </c>
      <c r="D7" t="s">
        <v>211</v>
      </c>
      <c r="E7" t="s">
        <v>201</v>
      </c>
      <c r="G7">
        <v>500442.60859450197</v>
      </c>
      <c r="H7">
        <v>532609.98929854995</v>
      </c>
      <c r="I7">
        <v>568430.88126878696</v>
      </c>
      <c r="J7">
        <v>591028.77687825903</v>
      </c>
      <c r="K7">
        <v>606092.11531641299</v>
      </c>
      <c r="L7">
        <v>623936.64448205405</v>
      </c>
      <c r="M7">
        <v>631628.24663893203</v>
      </c>
      <c r="N7">
        <v>642157.00869579101</v>
      </c>
      <c r="O7">
        <v>656755.097445925</v>
      </c>
      <c r="P7">
        <v>667116.69925344503</v>
      </c>
      <c r="Q7">
        <v>676416.77606755996</v>
      </c>
      <c r="R7">
        <v>683184.32264566806</v>
      </c>
      <c r="S7">
        <v>683731.32407020498</v>
      </c>
      <c r="T7">
        <v>690029.57565134997</v>
      </c>
      <c r="U7">
        <v>656658.35918121506</v>
      </c>
      <c r="V7">
        <v>651261.00026608002</v>
      </c>
      <c r="W7">
        <v>631680.27847722499</v>
      </c>
      <c r="X7">
        <v>606073.11135807598</v>
      </c>
      <c r="Y7">
        <v>582826.36041007005</v>
      </c>
      <c r="Z7">
        <v>570465.40780981095</v>
      </c>
      <c r="AA7">
        <v>555983.67221324902</v>
      </c>
      <c r="AB7">
        <v>541741.65411484998</v>
      </c>
      <c r="AC7">
        <v>544360.59267152997</v>
      </c>
      <c r="AD7">
        <v>546938.95004287898</v>
      </c>
      <c r="AE7">
        <v>548977.10015772295</v>
      </c>
      <c r="AF7">
        <v>545969.07210632297</v>
      </c>
    </row>
    <row r="8" spans="1:32" x14ac:dyDescent="0.3">
      <c r="A8" t="s">
        <v>134</v>
      </c>
      <c r="B8" t="s">
        <v>212</v>
      </c>
      <c r="C8" t="s">
        <v>200</v>
      </c>
      <c r="D8" t="s">
        <v>213</v>
      </c>
      <c r="E8" t="s">
        <v>201</v>
      </c>
      <c r="G8">
        <v>550469.66073232598</v>
      </c>
      <c r="H8">
        <v>541903.87662546302</v>
      </c>
      <c r="I8">
        <v>528363.73065195896</v>
      </c>
      <c r="J8">
        <v>495552.29240657098</v>
      </c>
      <c r="K8">
        <v>461073.335991789</v>
      </c>
      <c r="L8">
        <v>436296.29126486997</v>
      </c>
      <c r="M8">
        <v>412249.37104423699</v>
      </c>
      <c r="N8">
        <v>391889.051759895</v>
      </c>
      <c r="O8">
        <v>378498.97586609301</v>
      </c>
      <c r="P8">
        <v>371842.51081010501</v>
      </c>
      <c r="Q8">
        <v>371943.154964599</v>
      </c>
      <c r="R8">
        <v>375990.90369927202</v>
      </c>
      <c r="S8">
        <v>377802.57412029401</v>
      </c>
      <c r="T8">
        <v>383193.04086785001</v>
      </c>
      <c r="U8">
        <v>366775.70298863098</v>
      </c>
      <c r="V8">
        <v>369401.64103271603</v>
      </c>
      <c r="W8">
        <v>365571.55065975402</v>
      </c>
      <c r="X8">
        <v>360963.33345842903</v>
      </c>
      <c r="Y8">
        <v>354257.99029997602</v>
      </c>
      <c r="Z8">
        <v>353591.51567270298</v>
      </c>
      <c r="AA8">
        <v>350004.80057333497</v>
      </c>
      <c r="AB8">
        <v>343570.57424699399</v>
      </c>
      <c r="AC8">
        <v>345940.70450823801</v>
      </c>
      <c r="AD8">
        <v>348960.01282309502</v>
      </c>
      <c r="AE8">
        <v>345491.56752236799</v>
      </c>
      <c r="AF8">
        <v>336511.57895350998</v>
      </c>
    </row>
    <row r="9" spans="1:32" x14ac:dyDescent="0.3">
      <c r="A9" t="s">
        <v>134</v>
      </c>
      <c r="B9" t="s">
        <v>214</v>
      </c>
      <c r="C9" t="s">
        <v>200</v>
      </c>
      <c r="D9" t="s">
        <v>215</v>
      </c>
      <c r="E9" t="s">
        <v>201</v>
      </c>
      <c r="G9">
        <v>6969760.7022758499</v>
      </c>
      <c r="H9">
        <v>7145982.5276725497</v>
      </c>
      <c r="I9">
        <v>7305256.5848751897</v>
      </c>
      <c r="J9">
        <v>7341271.3619990004</v>
      </c>
      <c r="K9">
        <v>7234406.3278396297</v>
      </c>
      <c r="L9">
        <v>7286104.8112804303</v>
      </c>
      <c r="M9">
        <v>7282722.2805556599</v>
      </c>
      <c r="N9">
        <v>7242776.3211320797</v>
      </c>
      <c r="O9">
        <v>7243901.4703788096</v>
      </c>
      <c r="P9">
        <v>7321878.3856362002</v>
      </c>
      <c r="Q9">
        <v>7407205.6559804501</v>
      </c>
      <c r="R9">
        <v>7717632.5961824302</v>
      </c>
      <c r="S9">
        <v>7954486.6816648096</v>
      </c>
      <c r="T9">
        <v>8146445.4274724703</v>
      </c>
      <c r="U9">
        <v>7775909.60866128</v>
      </c>
      <c r="V9">
        <v>7870906.4698663801</v>
      </c>
      <c r="W9">
        <v>7936259.0714937504</v>
      </c>
      <c r="X9">
        <v>8046909.8072198499</v>
      </c>
      <c r="Y9">
        <v>8212748.1526366305</v>
      </c>
      <c r="Z9">
        <v>8483275.5283487197</v>
      </c>
      <c r="AA9">
        <v>8636050.0646450296</v>
      </c>
      <c r="AB9">
        <v>8765688.5261758305</v>
      </c>
      <c r="AC9">
        <v>9054242.9959346503</v>
      </c>
      <c r="AD9">
        <v>9305415.4394448604</v>
      </c>
      <c r="AE9">
        <v>9432409.2156756297</v>
      </c>
      <c r="AF9">
        <v>9407923.4409158099</v>
      </c>
    </row>
    <row r="10" spans="1:32" x14ac:dyDescent="0.3">
      <c r="A10" t="s">
        <v>134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134</v>
      </c>
      <c r="B11" t="s">
        <v>218</v>
      </c>
      <c r="C11" t="s">
        <v>200</v>
      </c>
      <c r="D11" t="s">
        <v>219</v>
      </c>
      <c r="E11" t="s">
        <v>201</v>
      </c>
      <c r="G11">
        <v>4056903.51888983</v>
      </c>
      <c r="H11">
        <v>3969320.7132592401</v>
      </c>
      <c r="I11">
        <v>4018064.5970276901</v>
      </c>
      <c r="J11">
        <v>3946607.7237624801</v>
      </c>
      <c r="K11">
        <v>4034260.71044849</v>
      </c>
      <c r="L11">
        <v>4094035.3080131002</v>
      </c>
      <c r="M11">
        <v>4203446.0357508101</v>
      </c>
      <c r="N11">
        <v>4301443.6204998102</v>
      </c>
      <c r="O11">
        <v>4386393.0978404405</v>
      </c>
      <c r="P11">
        <v>4508952.9373329496</v>
      </c>
      <c r="Q11">
        <v>4740129.3172858898</v>
      </c>
      <c r="R11">
        <v>4971102.3879769901</v>
      </c>
      <c r="S11">
        <v>5151185.3631580304</v>
      </c>
      <c r="T11">
        <v>5400155.2781961001</v>
      </c>
      <c r="U11">
        <v>5391295.0584133901</v>
      </c>
      <c r="V11">
        <v>5606800.5362203103</v>
      </c>
      <c r="W11">
        <v>5778439.4572243104</v>
      </c>
      <c r="X11">
        <v>5966600.2334532598</v>
      </c>
      <c r="Y11">
        <v>6101043.0597234704</v>
      </c>
      <c r="Z11">
        <v>6345891.8339945003</v>
      </c>
      <c r="AA11">
        <v>6441905.5741075799</v>
      </c>
      <c r="AB11">
        <v>6473039.0646141898</v>
      </c>
      <c r="AC11">
        <v>6590999.4182875901</v>
      </c>
      <c r="AD11">
        <v>6674706.8601527698</v>
      </c>
      <c r="AE11">
        <v>6660221.8706835303</v>
      </c>
      <c r="AF11">
        <v>6567297.6444041599</v>
      </c>
    </row>
    <row r="12" spans="1:32" x14ac:dyDescent="0.3">
      <c r="A12" t="s">
        <v>134</v>
      </c>
      <c r="B12" t="s">
        <v>220</v>
      </c>
      <c r="C12" t="s">
        <v>200</v>
      </c>
      <c r="D12" t="s">
        <v>221</v>
      </c>
      <c r="E12" t="s">
        <v>201</v>
      </c>
      <c r="G12">
        <v>2664564.92397888</v>
      </c>
      <c r="H12">
        <v>2753683.5200611702</v>
      </c>
      <c r="I12">
        <v>2863731.3582560099</v>
      </c>
      <c r="J12">
        <v>2896949.7617959999</v>
      </c>
      <c r="K12">
        <v>2906666.3805263299</v>
      </c>
      <c r="L12">
        <v>2930854.67900834</v>
      </c>
      <c r="M12">
        <v>2885522.6006152499</v>
      </c>
      <c r="N12">
        <v>2846720.3911568201</v>
      </c>
      <c r="O12">
        <v>2862011.74940565</v>
      </c>
      <c r="P12">
        <v>2879240.7211434902</v>
      </c>
      <c r="Q12">
        <v>2903790.2720545302</v>
      </c>
      <c r="R12">
        <v>2966811.4651816399</v>
      </c>
      <c r="S12">
        <v>3000915.0375610702</v>
      </c>
      <c r="T12">
        <v>3049433.2403469598</v>
      </c>
      <c r="U12">
        <v>2914689.1161980601</v>
      </c>
      <c r="V12">
        <v>2944530.5587995201</v>
      </c>
      <c r="W12">
        <v>2960559.1728535099</v>
      </c>
      <c r="X12">
        <v>2990811.96294933</v>
      </c>
      <c r="Y12">
        <v>3062426.22187335</v>
      </c>
      <c r="Z12">
        <v>3175734.83820188</v>
      </c>
      <c r="AA12">
        <v>3245502.3702523098</v>
      </c>
      <c r="AB12">
        <v>3269000.9776512198</v>
      </c>
      <c r="AC12">
        <v>3377923.1392089599</v>
      </c>
      <c r="AD12">
        <v>3464941.36261226</v>
      </c>
      <c r="AE12">
        <v>3489361.0033807</v>
      </c>
      <c r="AF12">
        <v>3463760.0310983001</v>
      </c>
    </row>
    <row r="13" spans="1:32" x14ac:dyDescent="0.3">
      <c r="A13" t="s">
        <v>134</v>
      </c>
      <c r="B13" t="s">
        <v>222</v>
      </c>
      <c r="C13" t="s">
        <v>200</v>
      </c>
      <c r="D13" t="s">
        <v>223</v>
      </c>
      <c r="E13" t="s">
        <v>201</v>
      </c>
      <c r="G13">
        <v>4210808.1931207003</v>
      </c>
      <c r="H13">
        <v>4175505.8924392201</v>
      </c>
      <c r="I13">
        <v>4157122.9769504401</v>
      </c>
      <c r="J13">
        <v>4020862.53079239</v>
      </c>
      <c r="K13">
        <v>3902695.02862019</v>
      </c>
      <c r="L13">
        <v>3766844.7244689101</v>
      </c>
      <c r="M13">
        <v>3629725.1986268698</v>
      </c>
      <c r="N13">
        <v>3452493.9967112201</v>
      </c>
      <c r="O13">
        <v>3383370.8385166498</v>
      </c>
      <c r="P13">
        <v>3344751.20184774</v>
      </c>
      <c r="Q13">
        <v>3334378.4368308098</v>
      </c>
      <c r="R13">
        <v>3376621.9194029798</v>
      </c>
      <c r="S13">
        <v>3391096.2779443301</v>
      </c>
      <c r="T13">
        <v>3446528.73054705</v>
      </c>
      <c r="U13">
        <v>3283013.4315571799</v>
      </c>
      <c r="V13">
        <v>3304747.7861487302</v>
      </c>
      <c r="W13">
        <v>3289409.9978850102</v>
      </c>
      <c r="X13">
        <v>3270714.3719497002</v>
      </c>
      <c r="Y13">
        <v>3280261.7162895901</v>
      </c>
      <c r="Z13">
        <v>3334108.3530828902</v>
      </c>
      <c r="AA13">
        <v>3342967.7006790498</v>
      </c>
      <c r="AB13">
        <v>3310386.69158949</v>
      </c>
      <c r="AC13">
        <v>3312228.4966163901</v>
      </c>
      <c r="AD13">
        <v>3348729.7636355902</v>
      </c>
      <c r="AE13">
        <v>3305168.88773872</v>
      </c>
      <c r="AF13">
        <v>3206066.9559911899</v>
      </c>
    </row>
    <row r="14" spans="1:32" x14ac:dyDescent="0.3">
      <c r="A14" t="s">
        <v>134</v>
      </c>
      <c r="B14" t="s">
        <v>224</v>
      </c>
      <c r="C14" t="s">
        <v>200</v>
      </c>
      <c r="D14" t="s">
        <v>225</v>
      </c>
      <c r="E14" t="s">
        <v>201</v>
      </c>
      <c r="G14">
        <v>15202942.742605999</v>
      </c>
      <c r="H14">
        <v>16058097.280955801</v>
      </c>
      <c r="I14">
        <v>17039368.9275271</v>
      </c>
      <c r="J14">
        <v>17530404.307696201</v>
      </c>
      <c r="K14">
        <v>18057839.535808399</v>
      </c>
      <c r="L14">
        <v>18676501.112226199</v>
      </c>
      <c r="M14">
        <v>19072290.688387498</v>
      </c>
      <c r="N14">
        <v>19308959.390067801</v>
      </c>
      <c r="O14">
        <v>19662214.1342627</v>
      </c>
      <c r="P14">
        <v>20133155.685597099</v>
      </c>
      <c r="Q14">
        <v>20732074.862377699</v>
      </c>
      <c r="R14">
        <v>21622883.930022001</v>
      </c>
      <c r="S14">
        <v>22143012.295412298</v>
      </c>
      <c r="T14">
        <v>22418383.4896787</v>
      </c>
      <c r="U14">
        <v>21140632.992607601</v>
      </c>
      <c r="V14">
        <v>21207279.6846583</v>
      </c>
      <c r="W14">
        <v>21040864.969962198</v>
      </c>
      <c r="X14">
        <v>20821849.928590801</v>
      </c>
      <c r="Y14">
        <v>20585617.424340401</v>
      </c>
      <c r="Z14">
        <v>20691882.4674103</v>
      </c>
      <c r="AA14">
        <v>20433618.4444074</v>
      </c>
      <c r="AB14">
        <v>19948465.200121101</v>
      </c>
      <c r="AC14">
        <v>20031922.382725701</v>
      </c>
      <c r="AD14">
        <v>20043703.298014</v>
      </c>
      <c r="AE14">
        <v>19986112.175048199</v>
      </c>
      <c r="AF14">
        <v>19721996.722443901</v>
      </c>
    </row>
    <row r="15" spans="1:32" x14ac:dyDescent="0.3">
      <c r="A15" t="s">
        <v>134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134</v>
      </c>
      <c r="B16" t="s">
        <v>228</v>
      </c>
      <c r="C16" t="s">
        <v>200</v>
      </c>
      <c r="D16" t="s">
        <v>229</v>
      </c>
      <c r="E16" t="s">
        <v>201</v>
      </c>
      <c r="G16">
        <v>4901476.4932365902</v>
      </c>
      <c r="H16">
        <v>5253594.6970725004</v>
      </c>
      <c r="I16">
        <v>5622368.0985819101</v>
      </c>
      <c r="J16">
        <v>5820289.71604208</v>
      </c>
      <c r="K16">
        <v>6014960.8445117502</v>
      </c>
      <c r="L16">
        <v>6249822.2971626101</v>
      </c>
      <c r="M16">
        <v>6383429.4662133697</v>
      </c>
      <c r="N16">
        <v>6447805.4961131997</v>
      </c>
      <c r="O16">
        <v>6562855.9448052701</v>
      </c>
      <c r="P16">
        <v>6722663.4501158996</v>
      </c>
      <c r="Q16">
        <v>6901611.31220531</v>
      </c>
      <c r="R16">
        <v>7099885.3801123304</v>
      </c>
      <c r="S16">
        <v>7146632.4223148003</v>
      </c>
      <c r="T16">
        <v>7187822.6281822799</v>
      </c>
      <c r="U16">
        <v>6855432.8717414597</v>
      </c>
      <c r="V16">
        <v>6913708.4833981898</v>
      </c>
      <c r="W16">
        <v>6949499.2610066896</v>
      </c>
      <c r="X16">
        <v>7019573.2573025003</v>
      </c>
      <c r="Y16">
        <v>7143128.63262471</v>
      </c>
      <c r="Z16">
        <v>7410169.6937666899</v>
      </c>
      <c r="AA16">
        <v>7554307.7762841098</v>
      </c>
      <c r="AB16">
        <v>7576106.3706564298</v>
      </c>
      <c r="AC16">
        <v>7865440.7672287198</v>
      </c>
      <c r="AD16">
        <v>8192496.7234994797</v>
      </c>
      <c r="AE16">
        <v>7998890.7430653898</v>
      </c>
      <c r="AF16">
        <v>7587037.1715970803</v>
      </c>
    </row>
    <row r="17" spans="1:32" x14ac:dyDescent="0.3">
      <c r="A17" t="s">
        <v>134</v>
      </c>
      <c r="B17" t="s">
        <v>230</v>
      </c>
      <c r="C17" t="s">
        <v>200</v>
      </c>
      <c r="D17" t="s">
        <v>231</v>
      </c>
      <c r="E17" t="s">
        <v>201</v>
      </c>
      <c r="G17">
        <v>3434781.5224297699</v>
      </c>
      <c r="H17">
        <v>3798387.1743993098</v>
      </c>
      <c r="I17">
        <v>4170927.0018503298</v>
      </c>
      <c r="J17">
        <v>4469013.9187244596</v>
      </c>
      <c r="K17">
        <v>4718870.9015957899</v>
      </c>
      <c r="L17">
        <v>4978410.0891282503</v>
      </c>
      <c r="M17">
        <v>5169927.0962092299</v>
      </c>
      <c r="N17">
        <v>5422169.2695987802</v>
      </c>
      <c r="O17">
        <v>5725970.0247684196</v>
      </c>
      <c r="P17">
        <v>6101143.9829254001</v>
      </c>
      <c r="Q17">
        <v>6426841.3334310902</v>
      </c>
      <c r="R17">
        <v>6857596.5661100503</v>
      </c>
      <c r="S17">
        <v>7138303.9155801795</v>
      </c>
      <c r="T17">
        <v>7402829.7351129204</v>
      </c>
      <c r="U17">
        <v>7174687.5838039601</v>
      </c>
      <c r="V17">
        <v>7373578.55927849</v>
      </c>
      <c r="W17">
        <v>7492132.2668155003</v>
      </c>
      <c r="X17">
        <v>7641270.7938872203</v>
      </c>
      <c r="Y17">
        <v>7835277.6736599896</v>
      </c>
      <c r="Z17">
        <v>8126258.98190118</v>
      </c>
      <c r="AA17">
        <v>8228469.3553888099</v>
      </c>
      <c r="AB17">
        <v>8216800.6312465202</v>
      </c>
      <c r="AC17">
        <v>8469923.0607831609</v>
      </c>
      <c r="AD17">
        <v>8668206.4359446391</v>
      </c>
      <c r="AE17">
        <v>8599978.2662159596</v>
      </c>
      <c r="AF17">
        <v>8379542.2508405698</v>
      </c>
    </row>
    <row r="18" spans="1:32" x14ac:dyDescent="0.3">
      <c r="A18" t="s">
        <v>134</v>
      </c>
      <c r="B18" t="s">
        <v>232</v>
      </c>
      <c r="C18" t="s">
        <v>200</v>
      </c>
      <c r="D18" t="s">
        <v>233</v>
      </c>
      <c r="E18" t="s">
        <v>201</v>
      </c>
      <c r="G18">
        <v>8609676.8166069705</v>
      </c>
      <c r="H18">
        <v>9064752.5159160905</v>
      </c>
      <c r="I18">
        <v>9564290.9032271504</v>
      </c>
      <c r="J18">
        <v>9742356.2271109801</v>
      </c>
      <c r="K18">
        <v>9865837.6979852002</v>
      </c>
      <c r="L18">
        <v>10141264.024382001</v>
      </c>
      <c r="M18">
        <v>10358795.2541676</v>
      </c>
      <c r="N18">
        <v>10638455.1303718</v>
      </c>
      <c r="O18">
        <v>11026531.4431147</v>
      </c>
      <c r="P18">
        <v>11567957.142907299</v>
      </c>
      <c r="Q18">
        <v>12181261.7136102</v>
      </c>
      <c r="R18">
        <v>13035469.635685399</v>
      </c>
      <c r="S18">
        <v>13588787.0000576</v>
      </c>
      <c r="T18">
        <v>13975331.9877542</v>
      </c>
      <c r="U18">
        <v>13545029.115758801</v>
      </c>
      <c r="V18">
        <v>13965798.9886558</v>
      </c>
      <c r="W18">
        <v>14293984.2451571</v>
      </c>
      <c r="X18">
        <v>14744302.2637535</v>
      </c>
      <c r="Y18">
        <v>15448928.4975171</v>
      </c>
      <c r="Z18">
        <v>16495348.815612501</v>
      </c>
      <c r="AA18">
        <v>17244094.359366901</v>
      </c>
      <c r="AB18">
        <v>17768012.909306299</v>
      </c>
      <c r="AC18">
        <v>18618989.4295137</v>
      </c>
      <c r="AD18">
        <v>19411043.854100101</v>
      </c>
      <c r="AE18">
        <v>20331144.6689137</v>
      </c>
      <c r="AF18">
        <v>21095133.4557207</v>
      </c>
    </row>
    <row r="19" spans="1:32" x14ac:dyDescent="0.3">
      <c r="A19" t="s">
        <v>134</v>
      </c>
      <c r="B19" t="s">
        <v>234</v>
      </c>
      <c r="C19" t="s">
        <v>200</v>
      </c>
      <c r="D19" t="s">
        <v>235</v>
      </c>
      <c r="E19" t="s">
        <v>201</v>
      </c>
      <c r="G19">
        <v>756859.667687034</v>
      </c>
      <c r="H19">
        <v>808945.82215378003</v>
      </c>
      <c r="I19">
        <v>870850.83488634601</v>
      </c>
      <c r="J19">
        <v>908617.06707256497</v>
      </c>
      <c r="K19">
        <v>933337.93169362296</v>
      </c>
      <c r="L19">
        <v>967845.07253900403</v>
      </c>
      <c r="M19">
        <v>970581.68319335603</v>
      </c>
      <c r="N19">
        <v>971416.70588379703</v>
      </c>
      <c r="O19">
        <v>971550.07454254699</v>
      </c>
      <c r="P19">
        <v>977500.88129572105</v>
      </c>
      <c r="Q19">
        <v>987445.20096374</v>
      </c>
      <c r="R19">
        <v>1006286.9904453</v>
      </c>
      <c r="S19">
        <v>1016456.79178539</v>
      </c>
      <c r="T19">
        <v>1025171.8870724801</v>
      </c>
      <c r="U19">
        <v>966527.23606847995</v>
      </c>
      <c r="V19">
        <v>963851.77838495397</v>
      </c>
      <c r="W19">
        <v>950022.11255053105</v>
      </c>
      <c r="X19">
        <v>945569.93140517001</v>
      </c>
      <c r="Y19">
        <v>925819.60672888497</v>
      </c>
      <c r="Z19">
        <v>905196.04467879597</v>
      </c>
      <c r="AA19">
        <v>866147.06490728597</v>
      </c>
      <c r="AB19">
        <v>831791.41963413695</v>
      </c>
      <c r="AC19">
        <v>855397.64314269996</v>
      </c>
      <c r="AD19">
        <v>885670.48621039104</v>
      </c>
      <c r="AE19">
        <v>905991.10464319598</v>
      </c>
      <c r="AF19">
        <v>913676.02667410194</v>
      </c>
    </row>
    <row r="20" spans="1:32" x14ac:dyDescent="0.3">
      <c r="A20" t="s">
        <v>134</v>
      </c>
      <c r="B20" t="s">
        <v>236</v>
      </c>
      <c r="C20" t="s">
        <v>200</v>
      </c>
      <c r="D20" t="s">
        <v>237</v>
      </c>
      <c r="E20" t="s">
        <v>201</v>
      </c>
      <c r="G20">
        <v>597278.68535784597</v>
      </c>
      <c r="H20">
        <v>624653.81944105902</v>
      </c>
      <c r="I20">
        <v>648182.27456678997</v>
      </c>
      <c r="J20">
        <v>668747.84562452999</v>
      </c>
      <c r="K20">
        <v>675315.82244365104</v>
      </c>
      <c r="L20">
        <v>670992.94412817003</v>
      </c>
      <c r="M20">
        <v>659611.45376057003</v>
      </c>
      <c r="N20">
        <v>643596.89882014599</v>
      </c>
      <c r="O20">
        <v>623954.30913006305</v>
      </c>
      <c r="P20">
        <v>608092.15902191901</v>
      </c>
      <c r="Q20">
        <v>595908.46290646598</v>
      </c>
      <c r="R20">
        <v>595160.73071415105</v>
      </c>
      <c r="S20">
        <v>589530.91279154399</v>
      </c>
      <c r="T20">
        <v>583696.57776077697</v>
      </c>
      <c r="U20">
        <v>542727.93524447805</v>
      </c>
      <c r="V20">
        <v>530003.40575110097</v>
      </c>
      <c r="W20">
        <v>513751.78194075899</v>
      </c>
      <c r="X20">
        <v>495633.06962750101</v>
      </c>
      <c r="Y20">
        <v>478723.40890975099</v>
      </c>
      <c r="Z20">
        <v>471684.308735553</v>
      </c>
      <c r="AA20">
        <v>453158.49093343702</v>
      </c>
      <c r="AB20">
        <v>444085.18628694199</v>
      </c>
      <c r="AC20">
        <v>446247.71467394399</v>
      </c>
      <c r="AD20">
        <v>446507.53761802497</v>
      </c>
      <c r="AE20">
        <v>438075.04818505899</v>
      </c>
      <c r="AF20">
        <v>423576.93566370301</v>
      </c>
    </row>
    <row r="21" spans="1:32" x14ac:dyDescent="0.3">
      <c r="A21" t="s">
        <v>134</v>
      </c>
      <c r="B21" t="s">
        <v>238</v>
      </c>
      <c r="C21" t="s">
        <v>200</v>
      </c>
      <c r="D21" t="s">
        <v>239</v>
      </c>
      <c r="E21" t="s">
        <v>201</v>
      </c>
    </row>
    <row r="22" spans="1:32" x14ac:dyDescent="0.3">
      <c r="A22" t="s">
        <v>134</v>
      </c>
      <c r="B22" t="s">
        <v>240</v>
      </c>
      <c r="C22" t="s">
        <v>200</v>
      </c>
      <c r="D22" t="s">
        <v>241</v>
      </c>
      <c r="E22" t="s">
        <v>201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e">
        <v>#NUM!</v>
      </c>
      <c r="W22" t="e">
        <v>#NUM!</v>
      </c>
      <c r="X22" t="e">
        <v>#NUM!</v>
      </c>
      <c r="Y22" t="e">
        <v>#NUM!</v>
      </c>
      <c r="Z22" t="e">
        <v>#NUM!</v>
      </c>
      <c r="AA22" t="e">
        <v>#NUM!</v>
      </c>
      <c r="AB22">
        <v>0</v>
      </c>
      <c r="AC22">
        <v>38.415614475301403</v>
      </c>
      <c r="AD22">
        <v>64.599364049296298</v>
      </c>
      <c r="AE22">
        <v>88.551725302829496</v>
      </c>
      <c r="AF22">
        <v>107.99635140552</v>
      </c>
    </row>
    <row r="23" spans="1:32" x14ac:dyDescent="0.3">
      <c r="A23" t="s">
        <v>134</v>
      </c>
      <c r="B23" t="s">
        <v>242</v>
      </c>
      <c r="C23" t="s">
        <v>200</v>
      </c>
      <c r="D23" t="s">
        <v>243</v>
      </c>
      <c r="E23" t="s">
        <v>201</v>
      </c>
      <c r="G23">
        <v>1266224.1919646501</v>
      </c>
      <c r="H23">
        <v>1321734.2632767099</v>
      </c>
      <c r="I23">
        <v>1342066.4987798899</v>
      </c>
      <c r="J23">
        <v>1338142.7905129499</v>
      </c>
      <c r="K23">
        <v>1324718.8238583701</v>
      </c>
      <c r="L23">
        <v>1293586.08921407</v>
      </c>
      <c r="M23">
        <v>1240639.28527604</v>
      </c>
      <c r="N23">
        <v>1195646.8658960201</v>
      </c>
      <c r="O23">
        <v>1154478.37229294</v>
      </c>
      <c r="P23">
        <v>1116616.09494895</v>
      </c>
      <c r="Q23">
        <v>1082087.60648473</v>
      </c>
      <c r="R23">
        <v>1060899.80846181</v>
      </c>
      <c r="S23">
        <v>1031052.49570629</v>
      </c>
      <c r="T23">
        <v>1012319.00996627</v>
      </c>
      <c r="U23">
        <v>938304.89211957296</v>
      </c>
      <c r="V23">
        <v>924846.347639243</v>
      </c>
      <c r="W23">
        <v>906726.58510047197</v>
      </c>
      <c r="X23">
        <v>885588.87134412199</v>
      </c>
      <c r="Y23">
        <v>856091.78238148498</v>
      </c>
      <c r="Z23">
        <v>853284.005290695</v>
      </c>
      <c r="AA23">
        <v>859125.69325539295</v>
      </c>
      <c r="AB23">
        <v>857508.16942195501</v>
      </c>
      <c r="AC23">
        <v>886344.45970055601</v>
      </c>
      <c r="AD23">
        <v>922452.03350098897</v>
      </c>
      <c r="AE23">
        <v>952448.30751494295</v>
      </c>
      <c r="AF23">
        <v>970147.31984663999</v>
      </c>
    </row>
    <row r="24" spans="1:32" x14ac:dyDescent="0.3">
      <c r="A24" t="s">
        <v>134</v>
      </c>
      <c r="B24" t="s">
        <v>244</v>
      </c>
      <c r="C24" t="s">
        <v>200</v>
      </c>
      <c r="D24" t="s">
        <v>245</v>
      </c>
      <c r="E24" t="s">
        <v>201</v>
      </c>
      <c r="G24">
        <v>208928.16040572399</v>
      </c>
      <c r="H24">
        <v>225749.52037037699</v>
      </c>
      <c r="I24">
        <v>243152.48417263399</v>
      </c>
      <c r="J24">
        <v>253463.12857558799</v>
      </c>
      <c r="K24">
        <v>262229.68103911303</v>
      </c>
      <c r="L24">
        <v>271936.27656083897</v>
      </c>
      <c r="M24">
        <v>280263.94079242903</v>
      </c>
      <c r="N24">
        <v>290417.69628856098</v>
      </c>
      <c r="O24">
        <v>286582.996544305</v>
      </c>
      <c r="P24">
        <v>287237.77157858002</v>
      </c>
      <c r="Q24">
        <v>277185.56780265103</v>
      </c>
      <c r="R24">
        <v>271653.57297087897</v>
      </c>
      <c r="S24">
        <v>273957.84843042702</v>
      </c>
      <c r="T24">
        <v>283660.25210842799</v>
      </c>
      <c r="U24">
        <v>273698.78617061902</v>
      </c>
      <c r="V24">
        <v>272727.93965973699</v>
      </c>
      <c r="W24">
        <v>277865.24096354097</v>
      </c>
      <c r="X24">
        <v>287317.696120004</v>
      </c>
      <c r="Y24">
        <v>300367.49921858002</v>
      </c>
      <c r="Z24">
        <v>325755.10681865999</v>
      </c>
      <c r="AA24">
        <v>364310.99113901798</v>
      </c>
      <c r="AB24">
        <v>395292.90851033898</v>
      </c>
      <c r="AC24">
        <v>443415.14256478898</v>
      </c>
      <c r="AD24">
        <v>484546.980358681</v>
      </c>
      <c r="AE24">
        <v>567988.47780907794</v>
      </c>
      <c r="AF24">
        <v>670982.59792678303</v>
      </c>
    </row>
    <row r="25" spans="1:32" x14ac:dyDescent="0.3">
      <c r="A25" t="s">
        <v>134</v>
      </c>
      <c r="B25" t="s">
        <v>246</v>
      </c>
      <c r="C25" t="s">
        <v>200</v>
      </c>
      <c r="D25" t="s">
        <v>247</v>
      </c>
      <c r="E25" t="s">
        <v>201</v>
      </c>
      <c r="G25" t="e">
        <v>#NUM!</v>
      </c>
      <c r="H25" t="e">
        <v>#NUM!</v>
      </c>
      <c r="I25" t="e">
        <v>#NUM!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e">
        <v>#NUM!</v>
      </c>
      <c r="R25" t="e">
        <v>#NUM!</v>
      </c>
      <c r="S25" t="e">
        <v>#NUM!</v>
      </c>
      <c r="T25" t="e">
        <v>#NUM!</v>
      </c>
      <c r="U25" t="e">
        <v>#NUM!</v>
      </c>
      <c r="V25" t="e">
        <v>#NUM!</v>
      </c>
      <c r="W25" t="e">
        <v>#NUM!</v>
      </c>
      <c r="X25" t="e">
        <v>#NUM!</v>
      </c>
      <c r="Y25" t="e">
        <v>#NUM!</v>
      </c>
      <c r="Z25" t="e">
        <v>#NUM!</v>
      </c>
      <c r="AA25">
        <v>0</v>
      </c>
      <c r="AB25">
        <v>11422.262087077999</v>
      </c>
      <c r="AC25">
        <v>16202.627995380601</v>
      </c>
      <c r="AD25">
        <v>20817.931369120099</v>
      </c>
      <c r="AE25">
        <v>24677.893630245799</v>
      </c>
      <c r="AF25">
        <v>27628.590679582201</v>
      </c>
    </row>
    <row r="26" spans="1:32" x14ac:dyDescent="0.3">
      <c r="A26" t="s">
        <v>134</v>
      </c>
      <c r="B26" t="s">
        <v>248</v>
      </c>
      <c r="C26" t="s">
        <v>200</v>
      </c>
      <c r="D26" t="s">
        <v>249</v>
      </c>
      <c r="E26" t="s">
        <v>201</v>
      </c>
      <c r="G26">
        <v>216156.92615496399</v>
      </c>
      <c r="H26">
        <v>231896.52685354999</v>
      </c>
      <c r="I26">
        <v>248294.15460581501</v>
      </c>
      <c r="J26">
        <v>257510.30349167201</v>
      </c>
      <c r="K26">
        <v>265593.58779108903</v>
      </c>
      <c r="L26">
        <v>274757.95520447602</v>
      </c>
      <c r="M26">
        <v>282676.95137665898</v>
      </c>
      <c r="N26">
        <v>292510.61735863402</v>
      </c>
      <c r="O26">
        <v>287819.39382395998</v>
      </c>
      <c r="P26">
        <v>288433.935493075</v>
      </c>
      <c r="Q26">
        <v>277945.35847978602</v>
      </c>
      <c r="R26">
        <v>272348.40696126601</v>
      </c>
      <c r="S26">
        <v>274727.03760193603</v>
      </c>
      <c r="T26">
        <v>284378.04561142798</v>
      </c>
      <c r="U26">
        <v>274230.94836249598</v>
      </c>
      <c r="V26">
        <v>273116.999805064</v>
      </c>
      <c r="W26">
        <v>278265.67576783203</v>
      </c>
      <c r="X26">
        <v>287691.80472508498</v>
      </c>
      <c r="Y26">
        <v>300704.06366157602</v>
      </c>
      <c r="Z26">
        <v>326077.95647639199</v>
      </c>
      <c r="AA26">
        <v>358412.38451506902</v>
      </c>
      <c r="AB26">
        <v>384079.97466019698</v>
      </c>
      <c r="AC26">
        <v>427400.12803068198</v>
      </c>
      <c r="AD26">
        <v>463869.83973975701</v>
      </c>
      <c r="AE26">
        <v>543476.84056927904</v>
      </c>
      <c r="AF26">
        <v>643501.62822608498</v>
      </c>
    </row>
    <row r="27" spans="1:32" x14ac:dyDescent="0.3">
      <c r="A27" t="s">
        <v>134</v>
      </c>
      <c r="B27" t="s">
        <v>250</v>
      </c>
      <c r="C27" t="s">
        <v>200</v>
      </c>
      <c r="D27" t="s">
        <v>251</v>
      </c>
      <c r="E27" t="s">
        <v>201</v>
      </c>
      <c r="G27" t="e">
        <v>#NUM!</v>
      </c>
      <c r="H27" t="e">
        <v>#NUM!</v>
      </c>
      <c r="I27" t="e">
        <v>#NUM!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e">
        <v>#NUM!</v>
      </c>
      <c r="P27" t="e">
        <v>#NUM!</v>
      </c>
      <c r="Q27" t="e">
        <v>#NUM!</v>
      </c>
      <c r="R27" t="e">
        <v>#NUM!</v>
      </c>
      <c r="S27" t="e">
        <v>#NUM!</v>
      </c>
      <c r="T27" t="e">
        <v>#NUM!</v>
      </c>
      <c r="U27" t="e">
        <v>#NUM!</v>
      </c>
      <c r="V27" t="e">
        <v>#NUM!</v>
      </c>
      <c r="W27" t="e">
        <v>#NUM!</v>
      </c>
      <c r="X27" t="e">
        <v>#NUM!</v>
      </c>
      <c r="Y27" t="e">
        <v>#NUM!</v>
      </c>
      <c r="Z27" t="e">
        <v>#NUM!</v>
      </c>
      <c r="AA27" t="e">
        <v>#NUM!</v>
      </c>
      <c r="AB27" t="e">
        <v>#NUM!</v>
      </c>
      <c r="AC27" t="e">
        <v>#NUM!</v>
      </c>
      <c r="AD27" t="e">
        <v>#NUM!</v>
      </c>
      <c r="AE27" t="e">
        <v>#NUM!</v>
      </c>
      <c r="AF27" t="e">
        <v>#NUM!</v>
      </c>
    </row>
    <row r="28" spans="1:32" x14ac:dyDescent="0.3">
      <c r="A28" t="s">
        <v>134</v>
      </c>
      <c r="B28" t="s">
        <v>252</v>
      </c>
      <c r="C28" t="s">
        <v>200</v>
      </c>
      <c r="D28" t="s">
        <v>253</v>
      </c>
      <c r="E28" t="s">
        <v>201</v>
      </c>
      <c r="G28">
        <v>19306.768759399602</v>
      </c>
      <c r="H28">
        <v>31572.623152887099</v>
      </c>
      <c r="I28">
        <v>44343.954723906703</v>
      </c>
      <c r="J28">
        <v>56206.754720208999</v>
      </c>
      <c r="K28">
        <v>68712.573069498307</v>
      </c>
      <c r="L28">
        <v>80443.462219606605</v>
      </c>
      <c r="M28">
        <v>95539.438301595597</v>
      </c>
      <c r="N28">
        <v>109451.370591486</v>
      </c>
      <c r="O28">
        <v>120834.52833806199</v>
      </c>
      <c r="P28">
        <v>129110.138665669</v>
      </c>
      <c r="Q28">
        <v>136247.98511580101</v>
      </c>
      <c r="R28">
        <v>151021.25877600801</v>
      </c>
      <c r="S28">
        <v>169399.406888956</v>
      </c>
      <c r="T28">
        <v>188555.13848117299</v>
      </c>
      <c r="U28">
        <v>190028.68254506201</v>
      </c>
      <c r="V28">
        <v>200201.33495062101</v>
      </c>
      <c r="W28">
        <v>215108.054991791</v>
      </c>
      <c r="X28">
        <v>237077.263402059</v>
      </c>
      <c r="Y28">
        <v>262346.63225525199</v>
      </c>
      <c r="Z28">
        <v>279778.485050797</v>
      </c>
      <c r="AA28">
        <v>288430.65897477802</v>
      </c>
      <c r="AB28">
        <v>299482.79448340699</v>
      </c>
      <c r="AC28">
        <v>318747.56074673898</v>
      </c>
      <c r="AD28">
        <v>340398.88490079</v>
      </c>
      <c r="AE28">
        <v>347377.24617999501</v>
      </c>
      <c r="AF28">
        <v>346558.86512535898</v>
      </c>
    </row>
    <row r="29" spans="1:32" x14ac:dyDescent="0.3">
      <c r="A29" t="s">
        <v>134</v>
      </c>
      <c r="B29" t="s">
        <v>254</v>
      </c>
      <c r="C29" t="s">
        <v>200</v>
      </c>
      <c r="D29" t="s">
        <v>255</v>
      </c>
      <c r="E29" t="s">
        <v>201</v>
      </c>
      <c r="G29">
        <v>25455.6491020875</v>
      </c>
      <c r="H29">
        <v>35977.768080948103</v>
      </c>
      <c r="I29">
        <v>45707.335334030096</v>
      </c>
      <c r="J29">
        <v>55387.434371871299</v>
      </c>
      <c r="K29">
        <v>65756.161004099195</v>
      </c>
      <c r="L29">
        <v>74778.743544608704</v>
      </c>
      <c r="M29">
        <v>88756.983912144598</v>
      </c>
      <c r="N29">
        <v>99946.560285941305</v>
      </c>
      <c r="O29">
        <v>109461.894549954</v>
      </c>
      <c r="P29">
        <v>116532.968786695</v>
      </c>
      <c r="Q29">
        <v>123272.496423709</v>
      </c>
      <c r="R29">
        <v>138831.945001799</v>
      </c>
      <c r="S29">
        <v>157858.89767420301</v>
      </c>
      <c r="T29">
        <v>177107.456925954</v>
      </c>
      <c r="U29">
        <v>179299.74556595201</v>
      </c>
      <c r="V29">
        <v>189727.54023915101</v>
      </c>
      <c r="W29">
        <v>204646.40683897201</v>
      </c>
      <c r="X29">
        <v>226533.492500094</v>
      </c>
      <c r="Y29">
        <v>251464.106972913</v>
      </c>
      <c r="Z29">
        <v>268250.17726171197</v>
      </c>
      <c r="AA29">
        <v>276659.94098960701</v>
      </c>
      <c r="AB29">
        <v>287651.55262780498</v>
      </c>
      <c r="AC29">
        <v>305886.71475015703</v>
      </c>
      <c r="AD29">
        <v>326167.14070789597</v>
      </c>
      <c r="AE29">
        <v>331921.00247201498</v>
      </c>
      <c r="AF29">
        <v>330290.69138477102</v>
      </c>
    </row>
    <row r="30" spans="1:32" x14ac:dyDescent="0.3">
      <c r="A30" t="s">
        <v>134</v>
      </c>
      <c r="B30" t="s">
        <v>256</v>
      </c>
      <c r="C30" t="s">
        <v>200</v>
      </c>
      <c r="D30" t="s">
        <v>257</v>
      </c>
      <c r="E30" t="s">
        <v>201</v>
      </c>
      <c r="G30">
        <v>323.27621412170299</v>
      </c>
      <c r="H30">
        <v>505.82398221283802</v>
      </c>
      <c r="I30">
        <v>677.98708991161197</v>
      </c>
      <c r="J30">
        <v>877.97240425399696</v>
      </c>
      <c r="K30">
        <v>1075.6926514592401</v>
      </c>
      <c r="L30">
        <v>1240.07600462646</v>
      </c>
      <c r="M30">
        <v>1534.95191119428</v>
      </c>
      <c r="N30">
        <v>1806.83405730601</v>
      </c>
      <c r="O30">
        <v>1989.92572077368</v>
      </c>
      <c r="P30">
        <v>2179.3074887518901</v>
      </c>
      <c r="Q30">
        <v>2298.9952279014301</v>
      </c>
      <c r="R30">
        <v>2404.5083425020198</v>
      </c>
      <c r="S30">
        <v>2491.0215458284802</v>
      </c>
      <c r="T30">
        <v>2699.9366453119501</v>
      </c>
      <c r="U30">
        <v>2770.3279136337401</v>
      </c>
      <c r="V30">
        <v>2939.07887879899</v>
      </c>
      <c r="W30">
        <v>3286.3639693216301</v>
      </c>
      <c r="X30">
        <v>3592.7699342331598</v>
      </c>
      <c r="Y30">
        <v>3860.2532972480999</v>
      </c>
      <c r="Z30">
        <v>4164.4926684818201</v>
      </c>
      <c r="AA30">
        <v>4287.3575876212399</v>
      </c>
      <c r="AB30">
        <v>4344.4204925533704</v>
      </c>
      <c r="AC30">
        <v>4969.2214832774098</v>
      </c>
      <c r="AD30">
        <v>5841.7825842078901</v>
      </c>
      <c r="AE30">
        <v>6549.4444848274297</v>
      </c>
      <c r="AF30">
        <v>7028.0603429047596</v>
      </c>
    </row>
    <row r="31" spans="1:32" x14ac:dyDescent="0.3">
      <c r="A31" t="s">
        <v>134</v>
      </c>
      <c r="B31" t="s">
        <v>258</v>
      </c>
      <c r="C31" t="s">
        <v>200</v>
      </c>
      <c r="D31" t="s">
        <v>259</v>
      </c>
      <c r="E31" t="s">
        <v>201</v>
      </c>
      <c r="G31">
        <v>192.81955950869499</v>
      </c>
      <c r="H31">
        <v>291.39052725546298</v>
      </c>
      <c r="I31">
        <v>383.26436400028302</v>
      </c>
      <c r="J31">
        <v>475.69553210812899</v>
      </c>
      <c r="K31">
        <v>583.71814630346796</v>
      </c>
      <c r="L31">
        <v>661.22993285808695</v>
      </c>
      <c r="M31">
        <v>801.98882642195599</v>
      </c>
      <c r="N31">
        <v>928.95183266132096</v>
      </c>
      <c r="O31">
        <v>1014.10097410028</v>
      </c>
      <c r="P31">
        <v>1073.9238503476599</v>
      </c>
      <c r="Q31">
        <v>1143.0176337247401</v>
      </c>
      <c r="R31">
        <v>1283.33382174127</v>
      </c>
      <c r="S31">
        <v>1514.0955628310101</v>
      </c>
      <c r="T31">
        <v>1780.5410357876101</v>
      </c>
      <c r="U31">
        <v>1770.01834731023</v>
      </c>
      <c r="V31">
        <v>1842.0806857535499</v>
      </c>
      <c r="W31">
        <v>2045.9660966592101</v>
      </c>
      <c r="X31">
        <v>2371.7462283636</v>
      </c>
      <c r="Y31">
        <v>2657.9389410703002</v>
      </c>
      <c r="Z31">
        <v>2932.9235953525199</v>
      </c>
      <c r="AA31">
        <v>3117.1493384329801</v>
      </c>
      <c r="AB31">
        <v>3238.9845766993499</v>
      </c>
      <c r="AC31">
        <v>3766.5982644872502</v>
      </c>
      <c r="AD31">
        <v>4496.0957782477899</v>
      </c>
      <c r="AE31">
        <v>5076.0963006269503</v>
      </c>
      <c r="AF31">
        <v>5469.1310261434501</v>
      </c>
    </row>
    <row r="32" spans="1:32" x14ac:dyDescent="0.3">
      <c r="A32" t="s">
        <v>134</v>
      </c>
      <c r="B32" t="s">
        <v>260</v>
      </c>
      <c r="C32" t="s">
        <v>200</v>
      </c>
      <c r="D32" t="s">
        <v>261</v>
      </c>
      <c r="E32" t="s">
        <v>201</v>
      </c>
      <c r="G32">
        <v>3708.9595804922201</v>
      </c>
      <c r="H32">
        <v>4814.0273102111696</v>
      </c>
      <c r="I32">
        <v>5896.9562787613704</v>
      </c>
      <c r="J32">
        <v>7006.4142435178801</v>
      </c>
      <c r="K32">
        <v>7938.9131155298701</v>
      </c>
      <c r="L32">
        <v>8964.4563074712405</v>
      </c>
      <c r="M32">
        <v>9892.2333207117299</v>
      </c>
      <c r="N32">
        <v>10798.253737295599</v>
      </c>
      <c r="O32">
        <v>11366.440174419</v>
      </c>
      <c r="P32">
        <v>11615.6682882358</v>
      </c>
      <c r="Q32">
        <v>11401.0973426111</v>
      </c>
      <c r="R32">
        <v>10489.1699423108</v>
      </c>
      <c r="S32">
        <v>9387.8039516821209</v>
      </c>
      <c r="T32">
        <v>8438.5254159853102</v>
      </c>
      <c r="U32">
        <v>7168.2919141326502</v>
      </c>
      <c r="V32">
        <v>6488.1698099187697</v>
      </c>
      <c r="W32">
        <v>5906.8464827334801</v>
      </c>
      <c r="X32">
        <v>5326.9436414510701</v>
      </c>
      <c r="Y32">
        <v>5009.81001587222</v>
      </c>
      <c r="Z32">
        <v>4869.9501224846199</v>
      </c>
      <c r="AA32">
        <v>4700.76874861139</v>
      </c>
      <c r="AB32">
        <v>4551.4120037770199</v>
      </c>
      <c r="AC32">
        <v>4387.33289134401</v>
      </c>
      <c r="AD32">
        <v>4117.8693186835499</v>
      </c>
      <c r="AE32">
        <v>3989.8161701551599</v>
      </c>
      <c r="AF32">
        <v>3894.3076197904202</v>
      </c>
    </row>
    <row r="33" spans="1:32" x14ac:dyDescent="0.3">
      <c r="A33" t="s">
        <v>134</v>
      </c>
      <c r="B33" t="s">
        <v>262</v>
      </c>
      <c r="C33" t="s">
        <v>200</v>
      </c>
      <c r="D33" t="s">
        <v>263</v>
      </c>
      <c r="E33" t="s">
        <v>201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e">
        <v>#NUM!</v>
      </c>
      <c r="R33" t="e">
        <v>#NUM!</v>
      </c>
      <c r="S33" t="e">
        <v>#NUM!</v>
      </c>
      <c r="T33" t="e">
        <v>#NUM!</v>
      </c>
      <c r="U33" t="e">
        <v>#NUM!</v>
      </c>
      <c r="V33" t="e">
        <v>#NUM!</v>
      </c>
      <c r="W33" t="e">
        <v>#NUM!</v>
      </c>
      <c r="X33" t="e">
        <v>#NUM!</v>
      </c>
      <c r="Y33" t="e">
        <v>#NUM!</v>
      </c>
      <c r="Z33" t="e">
        <v>#NUM!</v>
      </c>
      <c r="AA33" t="e">
        <v>#NUM!</v>
      </c>
      <c r="AB33" t="e">
        <v>#NUM!</v>
      </c>
      <c r="AC33" t="e">
        <v>#NUM!</v>
      </c>
      <c r="AD33" t="e">
        <v>#NUM!</v>
      </c>
      <c r="AE33" t="e">
        <v>#NUM!</v>
      </c>
      <c r="AF33" t="e">
        <v>#NUM!</v>
      </c>
    </row>
    <row r="34" spans="1:32" x14ac:dyDescent="0.3">
      <c r="A34" t="s">
        <v>134</v>
      </c>
      <c r="B34" t="s">
        <v>264</v>
      </c>
      <c r="C34" t="s">
        <v>200</v>
      </c>
      <c r="D34" t="s">
        <v>265</v>
      </c>
      <c r="E34" t="s">
        <v>201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e">
        <v>#NUM!</v>
      </c>
      <c r="R34" t="e">
        <v>#NUM!</v>
      </c>
      <c r="S34" t="e">
        <v>#NUM!</v>
      </c>
      <c r="T34" t="e">
        <v>#NUM!</v>
      </c>
      <c r="U34" t="e">
        <v>#NUM!</v>
      </c>
      <c r="V34" t="e">
        <v>#NUM!</v>
      </c>
      <c r="W34" t="e">
        <v>#NUM!</v>
      </c>
      <c r="X34" t="e">
        <v>#NUM!</v>
      </c>
      <c r="Y34" t="e">
        <v>#NUM!</v>
      </c>
      <c r="Z34" t="e">
        <v>#NUM!</v>
      </c>
      <c r="AA34" t="e">
        <v>#NUM!</v>
      </c>
      <c r="AB34" t="e">
        <v>#NUM!</v>
      </c>
      <c r="AC34" t="e">
        <v>#NUM!</v>
      </c>
      <c r="AD34" t="e">
        <v>#NUM!</v>
      </c>
      <c r="AE34" t="e">
        <v>#NUM!</v>
      </c>
      <c r="AF34" t="e">
        <v>#NUM!</v>
      </c>
    </row>
    <row r="35" spans="1:32" x14ac:dyDescent="0.3">
      <c r="A35" t="s">
        <v>134</v>
      </c>
      <c r="B35" t="s">
        <v>266</v>
      </c>
      <c r="C35" t="s">
        <v>200</v>
      </c>
      <c r="D35" t="s">
        <v>267</v>
      </c>
      <c r="E35" t="s">
        <v>201</v>
      </c>
      <c r="G35">
        <v>2024793.8277895499</v>
      </c>
      <c r="H35">
        <v>2133201.6859521898</v>
      </c>
      <c r="I35">
        <v>2382299.5646005399</v>
      </c>
      <c r="J35">
        <v>2644421.2102682702</v>
      </c>
      <c r="K35">
        <v>2844570.5237734001</v>
      </c>
      <c r="L35">
        <v>2999123.74843245</v>
      </c>
      <c r="M35">
        <v>3104308.3615831099</v>
      </c>
      <c r="N35">
        <v>3226157.8757011001</v>
      </c>
      <c r="O35">
        <v>3385560.4454807001</v>
      </c>
      <c r="P35">
        <v>3476155.3979407898</v>
      </c>
      <c r="Q35">
        <v>3522472.57168516</v>
      </c>
      <c r="R35">
        <v>3572532.0540407002</v>
      </c>
      <c r="S35">
        <v>3635848.4285840401</v>
      </c>
      <c r="T35">
        <v>3729136.2337687099</v>
      </c>
      <c r="U35">
        <v>3593923.89475316</v>
      </c>
      <c r="V35">
        <v>3672288.5614507999</v>
      </c>
      <c r="W35">
        <v>3713526.6681459299</v>
      </c>
      <c r="X35">
        <v>3675850.3540482302</v>
      </c>
      <c r="Y35">
        <v>3798711.4274623999</v>
      </c>
      <c r="Z35">
        <v>3988955.3754234202</v>
      </c>
      <c r="AA35">
        <v>4044133.7575121201</v>
      </c>
      <c r="AB35">
        <v>4042317.5289225802</v>
      </c>
      <c r="AC35">
        <v>4111297.3094877498</v>
      </c>
      <c r="AD35">
        <v>4103049.2810206702</v>
      </c>
      <c r="AE35">
        <v>3998978.6867791899</v>
      </c>
      <c r="AF35">
        <v>3848971.9294853401</v>
      </c>
    </row>
    <row r="36" spans="1:32" x14ac:dyDescent="0.3">
      <c r="A36" t="s">
        <v>134</v>
      </c>
      <c r="B36" t="s">
        <v>268</v>
      </c>
      <c r="C36" t="s">
        <v>200</v>
      </c>
      <c r="D36" t="s">
        <v>269</v>
      </c>
      <c r="E36" t="s">
        <v>201</v>
      </c>
      <c r="G36">
        <v>118604.571639185</v>
      </c>
      <c r="H36">
        <v>118032.40536840601</v>
      </c>
      <c r="I36">
        <v>120070.541371018</v>
      </c>
      <c r="J36">
        <v>120656.13930597701</v>
      </c>
      <c r="K36">
        <v>121489.43634934101</v>
      </c>
      <c r="L36">
        <v>123757.573917341</v>
      </c>
      <c r="M36">
        <v>126292.903203008</v>
      </c>
      <c r="N36">
        <v>126673.924851745</v>
      </c>
      <c r="O36">
        <v>126349.272077546</v>
      </c>
      <c r="P36">
        <v>123255.261976765</v>
      </c>
      <c r="Q36">
        <v>119536.432746786</v>
      </c>
      <c r="R36">
        <v>116927.821014671</v>
      </c>
      <c r="S36">
        <v>113897.03694103</v>
      </c>
      <c r="T36">
        <v>111907.03914249</v>
      </c>
      <c r="U36">
        <v>103058.545099332</v>
      </c>
      <c r="V36">
        <v>101391.909104572</v>
      </c>
      <c r="W36">
        <v>99570.228632457205</v>
      </c>
      <c r="X36">
        <v>98424.234248706605</v>
      </c>
      <c r="Y36">
        <v>97370.376748197799</v>
      </c>
      <c r="Z36">
        <v>98159.262660406996</v>
      </c>
      <c r="AA36">
        <v>98893.816179280504</v>
      </c>
      <c r="AB36">
        <v>99063.846776338905</v>
      </c>
      <c r="AC36">
        <v>100192.756713105</v>
      </c>
      <c r="AD36">
        <v>101138.80419542</v>
      </c>
      <c r="AE36">
        <v>100819.609875383</v>
      </c>
      <c r="AF36">
        <v>99085.678339508202</v>
      </c>
    </row>
    <row r="37" spans="1:32" x14ac:dyDescent="0.3">
      <c r="A37" t="s">
        <v>134</v>
      </c>
      <c r="B37" t="s">
        <v>270</v>
      </c>
      <c r="C37" t="s">
        <v>200</v>
      </c>
      <c r="D37" t="s">
        <v>271</v>
      </c>
      <c r="E37" t="s">
        <v>201</v>
      </c>
      <c r="G37">
        <v>1571180.7794618199</v>
      </c>
      <c r="H37">
        <v>1546272.50836527</v>
      </c>
      <c r="I37">
        <v>1550441.5697669401</v>
      </c>
      <c r="J37">
        <v>1619473.3840872999</v>
      </c>
      <c r="K37">
        <v>1737308.6932059899</v>
      </c>
      <c r="L37">
        <v>1844643.5149250601</v>
      </c>
      <c r="M37">
        <v>1914800.6710805199</v>
      </c>
      <c r="N37">
        <v>1959742.9798000201</v>
      </c>
      <c r="O37">
        <v>1995144.23570592</v>
      </c>
      <c r="P37">
        <v>1999998.9099212801</v>
      </c>
      <c r="Q37">
        <v>1984132.3480684999</v>
      </c>
      <c r="R37">
        <v>1989803.43046443</v>
      </c>
      <c r="S37">
        <v>2020184.22417372</v>
      </c>
      <c r="T37">
        <v>2055099.7581319199</v>
      </c>
      <c r="U37">
        <v>1949252.2137982401</v>
      </c>
      <c r="V37">
        <v>1974961.7145638701</v>
      </c>
      <c r="W37">
        <v>2001157.5272242201</v>
      </c>
      <c r="X37">
        <v>2005979.20800227</v>
      </c>
      <c r="Y37">
        <v>2081158.82141908</v>
      </c>
      <c r="Z37">
        <v>2200858.53709157</v>
      </c>
      <c r="AA37">
        <v>2243175.6856527599</v>
      </c>
      <c r="AB37">
        <v>2203816.0117001198</v>
      </c>
      <c r="AC37">
        <v>2182828.9126933799</v>
      </c>
      <c r="AD37">
        <v>2152911.2053343402</v>
      </c>
      <c r="AE37">
        <v>2057746.1870057799</v>
      </c>
      <c r="AF37">
        <v>1932705.68525863</v>
      </c>
    </row>
    <row r="38" spans="1:32" x14ac:dyDescent="0.3">
      <c r="A38" t="s">
        <v>134</v>
      </c>
      <c r="B38" t="s">
        <v>272</v>
      </c>
      <c r="C38" t="s">
        <v>200</v>
      </c>
      <c r="D38" t="s">
        <v>273</v>
      </c>
      <c r="E38" t="s">
        <v>201</v>
      </c>
      <c r="G38">
        <v>335008.476688542</v>
      </c>
      <c r="H38">
        <v>468896.77221851598</v>
      </c>
      <c r="I38">
        <v>711787.45346257603</v>
      </c>
      <c r="J38">
        <v>904291.68687499303</v>
      </c>
      <c r="K38">
        <v>985772.39421806403</v>
      </c>
      <c r="L38">
        <v>1030722.65959006</v>
      </c>
      <c r="M38">
        <v>1063214.7872995799</v>
      </c>
      <c r="N38">
        <v>1139740.97104933</v>
      </c>
      <c r="O38">
        <v>1264066.9376972399</v>
      </c>
      <c r="P38">
        <v>1352901.22604274</v>
      </c>
      <c r="Q38">
        <v>1418803.79086987</v>
      </c>
      <c r="R38">
        <v>1465800.8025616</v>
      </c>
      <c r="S38">
        <v>1501767.1674692901</v>
      </c>
      <c r="T38">
        <v>1562129.4364942999</v>
      </c>
      <c r="U38">
        <v>1541613.13585559</v>
      </c>
      <c r="V38">
        <v>1595934.93778235</v>
      </c>
      <c r="W38">
        <v>1612798.91228926</v>
      </c>
      <c r="X38">
        <v>1571446.9117972499</v>
      </c>
      <c r="Y38">
        <v>1620182.2292951201</v>
      </c>
      <c r="Z38">
        <v>1689937.57567144</v>
      </c>
      <c r="AA38">
        <v>1702064.25568008</v>
      </c>
      <c r="AB38">
        <v>1739437.67044612</v>
      </c>
      <c r="AC38">
        <v>1828275.6400812599</v>
      </c>
      <c r="AD38">
        <v>1848999.2714909101</v>
      </c>
      <c r="AE38">
        <v>1840412.8898980401</v>
      </c>
      <c r="AF38">
        <v>1817180.5658871999</v>
      </c>
    </row>
    <row r="39" spans="1:32" x14ac:dyDescent="0.3">
      <c r="A39" t="s">
        <v>134</v>
      </c>
      <c r="B39" t="s">
        <v>274</v>
      </c>
      <c r="C39" t="s">
        <v>200</v>
      </c>
      <c r="D39" t="s">
        <v>275</v>
      </c>
      <c r="E39" t="s">
        <v>201</v>
      </c>
      <c r="G39">
        <v>5664.78747876541</v>
      </c>
      <c r="H39">
        <v>5973.3962009485504</v>
      </c>
      <c r="I39">
        <v>6289.4337809198796</v>
      </c>
      <c r="J39">
        <v>6378.4929365184398</v>
      </c>
      <c r="K39">
        <v>6540.2876100373396</v>
      </c>
      <c r="L39">
        <v>7423.8791235937297</v>
      </c>
      <c r="M39">
        <v>9225.1340902132106</v>
      </c>
      <c r="N39">
        <v>11303.906680722899</v>
      </c>
      <c r="O39">
        <v>13143.389866183999</v>
      </c>
      <c r="P39">
        <v>13084.932256489001</v>
      </c>
      <c r="Q39">
        <v>12540.3384364468</v>
      </c>
      <c r="R39">
        <v>12481.229123142901</v>
      </c>
      <c r="S39">
        <v>12891.988122332101</v>
      </c>
      <c r="T39">
        <v>13494.046073212099</v>
      </c>
      <c r="U39">
        <v>13438.5499588083</v>
      </c>
      <c r="V39">
        <v>14637.180372144399</v>
      </c>
      <c r="W39">
        <v>14673.1689584628</v>
      </c>
      <c r="X39">
        <v>14564.927779810399</v>
      </c>
      <c r="Y39">
        <v>15414.0105833982</v>
      </c>
      <c r="Z39">
        <v>16942.209363302602</v>
      </c>
      <c r="AA39">
        <v>17668.820108806001</v>
      </c>
      <c r="AB39">
        <v>18865.807529081801</v>
      </c>
      <c r="AC39">
        <v>21279.083517187599</v>
      </c>
      <c r="AD39">
        <v>23270.5131892707</v>
      </c>
      <c r="AE39">
        <v>26775.035575733</v>
      </c>
      <c r="AF39">
        <v>30810.9850453996</v>
      </c>
    </row>
    <row r="40" spans="1:32" x14ac:dyDescent="0.3">
      <c r="A40" t="s">
        <v>134</v>
      </c>
      <c r="B40" t="s">
        <v>276</v>
      </c>
      <c r="C40" t="s">
        <v>200</v>
      </c>
      <c r="D40" t="s">
        <v>277</v>
      </c>
      <c r="E40" t="s">
        <v>201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e">
        <v>#NUM!</v>
      </c>
      <c r="V40" t="e">
        <v>#NUM!</v>
      </c>
      <c r="W40" t="e">
        <v>#NUM!</v>
      </c>
      <c r="X40" t="e">
        <v>#NUM!</v>
      </c>
      <c r="Y40" t="e">
        <v>#NUM!</v>
      </c>
      <c r="Z40" t="e">
        <v>#NUM!</v>
      </c>
      <c r="AA40" t="e">
        <v>#NUM!</v>
      </c>
      <c r="AB40" t="e">
        <v>#NUM!</v>
      </c>
      <c r="AC40" t="e">
        <v>#NUM!</v>
      </c>
      <c r="AD40" t="e">
        <v>#NUM!</v>
      </c>
      <c r="AE40" t="e">
        <v>#NUM!</v>
      </c>
      <c r="AF40" t="e">
        <v>#NUM!</v>
      </c>
    </row>
    <row r="41" spans="1:32" x14ac:dyDescent="0.3">
      <c r="A41" t="s">
        <v>134</v>
      </c>
      <c r="B41" t="s">
        <v>278</v>
      </c>
      <c r="C41" t="s">
        <v>200</v>
      </c>
      <c r="D41" t="s">
        <v>279</v>
      </c>
      <c r="E41" t="s">
        <v>201</v>
      </c>
    </row>
    <row r="42" spans="1:32" x14ac:dyDescent="0.3">
      <c r="A42" t="s">
        <v>134</v>
      </c>
      <c r="B42" t="s">
        <v>280</v>
      </c>
      <c r="C42" t="s">
        <v>200</v>
      </c>
      <c r="D42" t="s">
        <v>281</v>
      </c>
      <c r="E42" t="s">
        <v>201</v>
      </c>
    </row>
    <row r="43" spans="1:32" x14ac:dyDescent="0.3">
      <c r="A43" t="s">
        <v>134</v>
      </c>
      <c r="B43" t="s">
        <v>282</v>
      </c>
      <c r="C43" t="s">
        <v>200</v>
      </c>
      <c r="D43" t="s">
        <v>283</v>
      </c>
      <c r="E43" t="s">
        <v>201</v>
      </c>
      <c r="G43">
        <v>9324296.0685299803</v>
      </c>
      <c r="H43">
        <v>9663764.8105130903</v>
      </c>
      <c r="I43">
        <v>10106916.613345999</v>
      </c>
      <c r="J43">
        <v>10407205.108872799</v>
      </c>
      <c r="K43">
        <v>10680038.115029501</v>
      </c>
      <c r="L43">
        <v>11009621.8224655</v>
      </c>
      <c r="M43">
        <v>11181603.623690501</v>
      </c>
      <c r="N43">
        <v>11291541.902960399</v>
      </c>
      <c r="O43">
        <v>11520250.4964706</v>
      </c>
      <c r="P43">
        <v>11632708.7584104</v>
      </c>
      <c r="Q43">
        <v>11727758.45912</v>
      </c>
      <c r="R43">
        <v>11906094.7722691</v>
      </c>
      <c r="S43">
        <v>11946571.9866005</v>
      </c>
      <c r="T43">
        <v>12131953.9262514</v>
      </c>
      <c r="U43">
        <v>11566343.515605001</v>
      </c>
      <c r="V43">
        <v>11574971.8437183</v>
      </c>
      <c r="W43">
        <v>11507019.354250001</v>
      </c>
      <c r="X43">
        <v>11466510.132652201</v>
      </c>
      <c r="Y43">
        <v>11490173.2055344</v>
      </c>
      <c r="Z43">
        <v>11686758.821025699</v>
      </c>
      <c r="AA43">
        <v>11612684.271400001</v>
      </c>
      <c r="AB43">
        <v>11424301.677069999</v>
      </c>
      <c r="AC43">
        <v>11507454.289136</v>
      </c>
      <c r="AD43">
        <v>11654270.6168992</v>
      </c>
      <c r="AE43">
        <v>11662595.4682003</v>
      </c>
      <c r="AF43">
        <v>11512004.796145501</v>
      </c>
    </row>
    <row r="44" spans="1:32" x14ac:dyDescent="0.3">
      <c r="A44" t="s">
        <v>134</v>
      </c>
      <c r="B44" t="s">
        <v>284</v>
      </c>
      <c r="C44" t="s">
        <v>200</v>
      </c>
      <c r="D44" t="s">
        <v>285</v>
      </c>
      <c r="E44" t="s">
        <v>201</v>
      </c>
      <c r="G44">
        <v>67848836.678616598</v>
      </c>
      <c r="H44">
        <v>70653963.597916201</v>
      </c>
      <c r="I44">
        <v>74053840.157994807</v>
      </c>
      <c r="J44">
        <v>75708684.583960801</v>
      </c>
      <c r="K44">
        <v>77151671.345258802</v>
      </c>
      <c r="L44">
        <v>79029166.838103995</v>
      </c>
      <c r="M44">
        <v>80069157.536144704</v>
      </c>
      <c r="N44">
        <v>80938329.351857796</v>
      </c>
      <c r="O44">
        <v>82467380.279424697</v>
      </c>
      <c r="P44">
        <v>84364435.488459006</v>
      </c>
      <c r="Q44">
        <v>86547714.863894597</v>
      </c>
      <c r="R44">
        <v>89850233.731753796</v>
      </c>
      <c r="S44">
        <v>91796769.603121907</v>
      </c>
      <c r="T44">
        <v>93601419.502822399</v>
      </c>
      <c r="U44">
        <v>89564418.639878899</v>
      </c>
      <c r="V44">
        <v>90720526.659935296</v>
      </c>
      <c r="W44">
        <v>91154673.148552194</v>
      </c>
      <c r="X44">
        <v>91753493.341652706</v>
      </c>
      <c r="Y44">
        <v>92977918.126856297</v>
      </c>
      <c r="Z44">
        <v>95771216.474130005</v>
      </c>
      <c r="AA44">
        <v>96775396.625337005</v>
      </c>
      <c r="AB44">
        <v>96753142.451297194</v>
      </c>
      <c r="AC44">
        <v>99082420.858674705</v>
      </c>
      <c r="AD44">
        <v>101208513.423114</v>
      </c>
      <c r="AE44">
        <v>101959142.93584201</v>
      </c>
      <c r="AF44">
        <v>101371418.47964101</v>
      </c>
    </row>
    <row r="45" spans="1:32" x14ac:dyDescent="0.3">
      <c r="A45" t="s">
        <v>134</v>
      </c>
      <c r="B45" t="s">
        <v>286</v>
      </c>
      <c r="C45" t="s">
        <v>200</v>
      </c>
      <c r="D45" t="s">
        <v>287</v>
      </c>
      <c r="E45" t="s">
        <v>201</v>
      </c>
    </row>
    <row r="46" spans="1:32" x14ac:dyDescent="0.3">
      <c r="A46" t="s">
        <v>134</v>
      </c>
      <c r="B46" t="s">
        <v>288</v>
      </c>
      <c r="C46" t="s">
        <v>200</v>
      </c>
      <c r="D46" t="s">
        <v>289</v>
      </c>
      <c r="E46" t="s">
        <v>201</v>
      </c>
    </row>
    <row r="47" spans="1:32" x14ac:dyDescent="0.3">
      <c r="A47" t="s">
        <v>134</v>
      </c>
      <c r="B47" t="s">
        <v>290</v>
      </c>
      <c r="C47" t="s">
        <v>200</v>
      </c>
      <c r="D47" t="s">
        <v>291</v>
      </c>
      <c r="E47" t="s">
        <v>201</v>
      </c>
      <c r="G47">
        <v>44744.808477661798</v>
      </c>
      <c r="H47">
        <v>48488.533760687897</v>
      </c>
      <c r="I47">
        <v>52718.860668093002</v>
      </c>
      <c r="J47">
        <v>58769.263469495003</v>
      </c>
      <c r="K47">
        <v>77474.182308137795</v>
      </c>
      <c r="L47">
        <v>81093.003628428196</v>
      </c>
      <c r="M47">
        <v>76870.478114456797</v>
      </c>
      <c r="N47">
        <v>81851.146183408302</v>
      </c>
      <c r="O47">
        <v>88723.727295528603</v>
      </c>
      <c r="P47">
        <v>101967.030845385</v>
      </c>
      <c r="Q47">
        <v>117780.59262370301</v>
      </c>
      <c r="R47">
        <v>127499.11512805001</v>
      </c>
      <c r="S47">
        <v>132172.312424979</v>
      </c>
      <c r="T47">
        <v>138025.750735993</v>
      </c>
      <c r="U47">
        <v>134995.37825044201</v>
      </c>
      <c r="V47">
        <v>140423.584121639</v>
      </c>
      <c r="W47">
        <v>137208.958673235</v>
      </c>
      <c r="X47">
        <v>125324.384640638</v>
      </c>
      <c r="Y47">
        <v>112554.533844081</v>
      </c>
      <c r="Z47">
        <v>104136.09477529601</v>
      </c>
      <c r="AA47">
        <v>95166.494148850004</v>
      </c>
      <c r="AB47">
        <v>86469.220168314903</v>
      </c>
      <c r="AC47">
        <v>80697.788490291598</v>
      </c>
      <c r="AD47">
        <v>75832.810573976807</v>
      </c>
      <c r="AE47">
        <v>70984.968529899503</v>
      </c>
      <c r="AF47">
        <v>66055.628574592207</v>
      </c>
    </row>
    <row r="48" spans="1:32" x14ac:dyDescent="0.3">
      <c r="A48" t="s">
        <v>134</v>
      </c>
      <c r="B48" t="s">
        <v>292</v>
      </c>
      <c r="C48" t="s">
        <v>200</v>
      </c>
      <c r="D48" t="s">
        <v>293</v>
      </c>
      <c r="E48" t="s">
        <v>201</v>
      </c>
      <c r="G48">
        <v>9765470.6767985504</v>
      </c>
      <c r="H48">
        <v>10046467.287795</v>
      </c>
      <c r="I48">
        <v>10428837.5798373</v>
      </c>
      <c r="J48">
        <v>10661934.3688985</v>
      </c>
      <c r="K48">
        <v>10879218.861927601</v>
      </c>
      <c r="L48">
        <v>11145279.9213547</v>
      </c>
      <c r="M48">
        <v>11316735.8157613</v>
      </c>
      <c r="N48">
        <v>11445613.5138565</v>
      </c>
      <c r="O48">
        <v>11640307.9245655</v>
      </c>
      <c r="P48">
        <v>11810759.0383079</v>
      </c>
      <c r="Q48">
        <v>11937151.148635499</v>
      </c>
      <c r="R48">
        <v>12123780.6880746</v>
      </c>
      <c r="S48">
        <v>12154965.4549799</v>
      </c>
      <c r="T48">
        <v>12430085.3617521</v>
      </c>
      <c r="U48">
        <v>11954833.1850922</v>
      </c>
      <c r="V48">
        <v>12144966.490261</v>
      </c>
      <c r="W48">
        <v>12236644.639988299</v>
      </c>
      <c r="X48">
        <v>12304696.6395253</v>
      </c>
      <c r="Y48">
        <v>12374841.445584601</v>
      </c>
      <c r="Z48">
        <v>12620589.3883177</v>
      </c>
      <c r="AA48">
        <v>12669692.1945689</v>
      </c>
      <c r="AB48">
        <v>12558489.4558328</v>
      </c>
      <c r="AC48">
        <v>12719457.736731</v>
      </c>
      <c r="AD48">
        <v>12921721.7853665</v>
      </c>
      <c r="AE48">
        <v>12931412.8242481</v>
      </c>
      <c r="AF48">
        <v>12768533.3057885</v>
      </c>
    </row>
    <row r="49" spans="1:32" x14ac:dyDescent="0.3">
      <c r="A49" t="s">
        <v>134</v>
      </c>
      <c r="B49" t="s">
        <v>294</v>
      </c>
      <c r="C49" t="s">
        <v>200</v>
      </c>
      <c r="D49" t="s">
        <v>295</v>
      </c>
      <c r="E49" t="s">
        <v>201</v>
      </c>
      <c r="G49">
        <v>9699071.6063638497</v>
      </c>
      <c r="H49">
        <v>9966632.2179743797</v>
      </c>
      <c r="I49">
        <v>10335684.9922837</v>
      </c>
      <c r="J49">
        <v>10556002.411239101</v>
      </c>
      <c r="K49">
        <v>10748966.0456842</v>
      </c>
      <c r="L49">
        <v>11005618.520145399</v>
      </c>
      <c r="M49">
        <v>11174192.2206029</v>
      </c>
      <c r="N49">
        <v>11290983.465260901</v>
      </c>
      <c r="O49">
        <v>11467438.6703921</v>
      </c>
      <c r="P49">
        <v>11610689.272084</v>
      </c>
      <c r="Q49">
        <v>11709596.0571771</v>
      </c>
      <c r="R49">
        <v>11874007.111170599</v>
      </c>
      <c r="S49">
        <v>11890780.5037516</v>
      </c>
      <c r="T49">
        <v>12147172.742249001</v>
      </c>
      <c r="U49">
        <v>11670922.855779599</v>
      </c>
      <c r="V49">
        <v>11841907.654023999</v>
      </c>
      <c r="W49">
        <v>11925972.0508931</v>
      </c>
      <c r="X49">
        <v>11993296.0089086</v>
      </c>
      <c r="Y49">
        <v>12057150.952248801</v>
      </c>
      <c r="Z49">
        <v>12290450.596345199</v>
      </c>
      <c r="AA49">
        <v>12330903.8999376</v>
      </c>
      <c r="AB49">
        <v>12215858.253362101</v>
      </c>
      <c r="AC49">
        <v>12364468.5180574</v>
      </c>
      <c r="AD49">
        <v>12551656.618296601</v>
      </c>
      <c r="AE49">
        <v>12546757.1201587</v>
      </c>
      <c r="AF49">
        <v>12371704.964570001</v>
      </c>
    </row>
    <row r="50" spans="1:32" x14ac:dyDescent="0.3">
      <c r="A50" t="s">
        <v>134</v>
      </c>
      <c r="B50" t="s">
        <v>296</v>
      </c>
      <c r="C50" t="s">
        <v>200</v>
      </c>
      <c r="D50" t="s">
        <v>297</v>
      </c>
      <c r="E50" t="s">
        <v>201</v>
      </c>
      <c r="G50">
        <v>21654.261957039598</v>
      </c>
      <c r="H50">
        <v>31346.5360598843</v>
      </c>
      <c r="I50">
        <v>40433.726885518903</v>
      </c>
      <c r="J50">
        <v>47162.694189939197</v>
      </c>
      <c r="K50">
        <v>52778.633935351201</v>
      </c>
      <c r="L50">
        <v>58568.397580891004</v>
      </c>
      <c r="M50">
        <v>65673.117043860999</v>
      </c>
      <c r="N50">
        <v>72778.902412202093</v>
      </c>
      <c r="O50">
        <v>84145.526877869095</v>
      </c>
      <c r="P50">
        <v>98102.735378446596</v>
      </c>
      <c r="Q50">
        <v>109774.498834753</v>
      </c>
      <c r="R50">
        <v>122274.46177603101</v>
      </c>
      <c r="S50">
        <v>132012.638803312</v>
      </c>
      <c r="T50">
        <v>144886.86876710001</v>
      </c>
      <c r="U50">
        <v>148914.951062165</v>
      </c>
      <c r="V50">
        <v>162635.25211534501</v>
      </c>
      <c r="W50">
        <v>173463.63042196899</v>
      </c>
      <c r="X50">
        <v>186076.24597615199</v>
      </c>
      <c r="Y50">
        <v>205135.95949176801</v>
      </c>
      <c r="Z50">
        <v>226002.69719725399</v>
      </c>
      <c r="AA50">
        <v>243621.80048235401</v>
      </c>
      <c r="AB50">
        <v>256161.98230234699</v>
      </c>
      <c r="AC50">
        <v>274291.43018332199</v>
      </c>
      <c r="AD50">
        <v>294232.35649594298</v>
      </c>
      <c r="AE50">
        <v>313670.73555948603</v>
      </c>
      <c r="AF50">
        <v>330772.71264398098</v>
      </c>
    </row>
    <row r="51" spans="1:32" x14ac:dyDescent="0.3">
      <c r="A51" t="s">
        <v>134</v>
      </c>
      <c r="B51" t="s">
        <v>298</v>
      </c>
      <c r="C51" t="s">
        <v>200</v>
      </c>
      <c r="D51" t="s">
        <v>299</v>
      </c>
      <c r="E51" t="s">
        <v>201</v>
      </c>
    </row>
    <row r="52" spans="1:32" x14ac:dyDescent="0.3">
      <c r="A52" t="s">
        <v>134</v>
      </c>
      <c r="B52" t="s">
        <v>300</v>
      </c>
      <c r="C52" t="s">
        <v>200</v>
      </c>
      <c r="D52" t="s">
        <v>301</v>
      </c>
      <c r="E52" t="s">
        <v>201</v>
      </c>
    </row>
    <row r="53" spans="1:32" x14ac:dyDescent="0.3">
      <c r="A53" t="s">
        <v>134</v>
      </c>
      <c r="B53" t="s">
        <v>302</v>
      </c>
      <c r="C53" t="s">
        <v>200</v>
      </c>
      <c r="D53" t="s">
        <v>303</v>
      </c>
      <c r="E53" t="s">
        <v>201</v>
      </c>
      <c r="G53">
        <v>2487.6739950701099</v>
      </c>
      <c r="H53">
        <v>3683.7281938061601</v>
      </c>
      <c r="I53">
        <v>4741.6130734073604</v>
      </c>
      <c r="J53">
        <v>5583.0020851400604</v>
      </c>
      <c r="K53">
        <v>8968.7334751359704</v>
      </c>
      <c r="L53">
        <v>13293.6229023626</v>
      </c>
      <c r="M53">
        <v>17452.091149864798</v>
      </c>
      <c r="N53">
        <v>21175.197468699698</v>
      </c>
      <c r="O53">
        <v>25374.898214523499</v>
      </c>
      <c r="P53">
        <v>29382.3104362046</v>
      </c>
      <c r="Q53">
        <v>33622.113425427298</v>
      </c>
      <c r="R53">
        <v>40723.162624584598</v>
      </c>
      <c r="S53">
        <v>46969.322850778</v>
      </c>
      <c r="T53">
        <v>53085.504677767298</v>
      </c>
      <c r="U53">
        <v>57084.438502730198</v>
      </c>
      <c r="V53">
        <v>63178.036316354199</v>
      </c>
      <c r="W53">
        <v>67100.187528946903</v>
      </c>
      <c r="X53">
        <v>69744.688089067902</v>
      </c>
      <c r="Y53">
        <v>72602.798084226495</v>
      </c>
      <c r="Z53">
        <v>77098.122850801694</v>
      </c>
      <c r="AA53">
        <v>73294.844155165498</v>
      </c>
      <c r="AB53">
        <v>69175.384082832403</v>
      </c>
      <c r="AC53">
        <v>66981.569003443903</v>
      </c>
      <c r="AD53">
        <v>65622.927412331002</v>
      </c>
      <c r="AE53">
        <v>63516.411847461997</v>
      </c>
      <c r="AF53">
        <v>60670.569568825602</v>
      </c>
    </row>
    <row r="54" spans="1:32" x14ac:dyDescent="0.3">
      <c r="A54" t="s">
        <v>134</v>
      </c>
      <c r="B54" t="s">
        <v>304</v>
      </c>
      <c r="C54" t="s">
        <v>200</v>
      </c>
      <c r="D54" t="s">
        <v>305</v>
      </c>
      <c r="E54" t="s">
        <v>201</v>
      </c>
      <c r="G54">
        <v>2487.6739950701099</v>
      </c>
      <c r="H54">
        <v>3683.7281938061601</v>
      </c>
      <c r="I54">
        <v>4741.6130734073604</v>
      </c>
      <c r="J54">
        <v>5583.0020851400604</v>
      </c>
      <c r="K54">
        <v>8968.7334751359704</v>
      </c>
      <c r="L54">
        <v>13293.6229023626</v>
      </c>
      <c r="M54">
        <v>17452.091149864798</v>
      </c>
      <c r="N54">
        <v>21175.197468699698</v>
      </c>
      <c r="O54">
        <v>25374.898214523499</v>
      </c>
      <c r="P54">
        <v>29382.3104362046</v>
      </c>
      <c r="Q54">
        <v>33622.113425427298</v>
      </c>
      <c r="R54">
        <v>40723.162624584598</v>
      </c>
      <c r="S54">
        <v>46969.322850778</v>
      </c>
      <c r="T54">
        <v>53085.504677767298</v>
      </c>
      <c r="U54">
        <v>57084.438502730198</v>
      </c>
      <c r="V54">
        <v>63178.036316354199</v>
      </c>
      <c r="W54">
        <v>67100.187528946903</v>
      </c>
      <c r="X54">
        <v>69744.688089067902</v>
      </c>
      <c r="Y54">
        <v>72602.798084226495</v>
      </c>
      <c r="Z54">
        <v>77098.122850801694</v>
      </c>
      <c r="AA54">
        <v>73294.844155165498</v>
      </c>
      <c r="AB54">
        <v>69175.384082832403</v>
      </c>
      <c r="AC54">
        <v>66981.569003443903</v>
      </c>
      <c r="AD54">
        <v>65622.927412331002</v>
      </c>
      <c r="AE54">
        <v>63516.411847461997</v>
      </c>
      <c r="AF54">
        <v>60670.569568825602</v>
      </c>
    </row>
    <row r="55" spans="1:32" x14ac:dyDescent="0.3">
      <c r="A55" t="s">
        <v>134</v>
      </c>
      <c r="B55" t="s">
        <v>306</v>
      </c>
      <c r="C55" t="s">
        <v>200</v>
      </c>
      <c r="D55" t="s">
        <v>307</v>
      </c>
      <c r="E55" t="s">
        <v>201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e">
        <v>#NUM!</v>
      </c>
      <c r="V55" t="e">
        <v>#NUM!</v>
      </c>
      <c r="W55" t="e">
        <v>#NUM!</v>
      </c>
      <c r="X55" t="e">
        <v>#NUM!</v>
      </c>
      <c r="Y55" t="e">
        <v>#NUM!</v>
      </c>
      <c r="Z55" t="e">
        <v>#NUM!</v>
      </c>
      <c r="AA55" t="e">
        <v>#NUM!</v>
      </c>
      <c r="AB55" t="e">
        <v>#NUM!</v>
      </c>
      <c r="AC55" t="e">
        <v>#NUM!</v>
      </c>
      <c r="AD55" t="e">
        <v>#NUM!</v>
      </c>
      <c r="AE55" t="e">
        <v>#NUM!</v>
      </c>
      <c r="AF55" t="e">
        <v>#NUM!</v>
      </c>
    </row>
    <row r="56" spans="1:32" x14ac:dyDescent="0.3">
      <c r="A56" t="s">
        <v>134</v>
      </c>
      <c r="B56" t="s">
        <v>308</v>
      </c>
      <c r="C56" t="s">
        <v>200</v>
      </c>
      <c r="D56" t="s">
        <v>309</v>
      </c>
      <c r="E56" t="s">
        <v>201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e">
        <v>#NUM!</v>
      </c>
      <c r="AF56" t="e">
        <v>#NUM!</v>
      </c>
    </row>
    <row r="57" spans="1:32" x14ac:dyDescent="0.3">
      <c r="A57" t="s">
        <v>134</v>
      </c>
      <c r="B57" t="s">
        <v>310</v>
      </c>
      <c r="C57" t="s">
        <v>200</v>
      </c>
      <c r="D57" t="s">
        <v>311</v>
      </c>
      <c r="E57" t="s">
        <v>201</v>
      </c>
      <c r="G57">
        <v>77614451.266300306</v>
      </c>
      <c r="H57">
        <v>80700565.583798394</v>
      </c>
      <c r="I57">
        <v>84482767.857966304</v>
      </c>
      <c r="J57">
        <v>86370617.360687599</v>
      </c>
      <c r="K57">
        <v>88030880.606951907</v>
      </c>
      <c r="L57">
        <v>90174445.4072745</v>
      </c>
      <c r="M57">
        <v>91385882.647066295</v>
      </c>
      <c r="N57">
        <v>92383940.490603104</v>
      </c>
      <c r="O57">
        <v>94107694.0567175</v>
      </c>
      <c r="P57">
        <v>96175217.1516231</v>
      </c>
      <c r="Q57">
        <v>98484900.557237104</v>
      </c>
      <c r="R57">
        <v>101974057.244875</v>
      </c>
      <c r="S57">
        <v>103951765.398</v>
      </c>
      <c r="T57">
        <v>106031500.902303</v>
      </c>
      <c r="U57">
        <v>101519246.28121901</v>
      </c>
      <c r="V57">
        <v>102865490.40011901</v>
      </c>
      <c r="W57">
        <v>103391315.62252399</v>
      </c>
      <c r="X57">
        <v>104058190.639909</v>
      </c>
      <c r="Y57">
        <v>105352763.821968</v>
      </c>
      <c r="Z57">
        <v>108391810.59637401</v>
      </c>
      <c r="AA57">
        <v>109445091.40893701</v>
      </c>
      <c r="AB57">
        <v>109311634.546913</v>
      </c>
      <c r="AC57">
        <v>111801881.455465</v>
      </c>
      <c r="AD57">
        <v>114130236.39806101</v>
      </c>
      <c r="AE57">
        <v>114890556.97405</v>
      </c>
      <c r="AF57">
        <v>114139952.82803001</v>
      </c>
    </row>
    <row r="58" spans="1:32" x14ac:dyDescent="0.3">
      <c r="A58" t="s">
        <v>134</v>
      </c>
      <c r="B58" t="s">
        <v>312</v>
      </c>
      <c r="C58" t="s">
        <v>200</v>
      </c>
      <c r="D58" t="s">
        <v>313</v>
      </c>
      <c r="E58" t="s">
        <v>201</v>
      </c>
      <c r="G58">
        <v>77614451.266300306</v>
      </c>
      <c r="H58">
        <v>80700565.583798394</v>
      </c>
      <c r="I58">
        <v>84482767.857966304</v>
      </c>
      <c r="J58">
        <v>86370617.360687599</v>
      </c>
      <c r="K58">
        <v>88030880.606951907</v>
      </c>
      <c r="L58">
        <v>90174445.4072745</v>
      </c>
      <c r="M58">
        <v>91385882.647066295</v>
      </c>
      <c r="N58">
        <v>92383940.490603104</v>
      </c>
      <c r="O58">
        <v>94107694.0567175</v>
      </c>
      <c r="P58">
        <v>96175217.1516231</v>
      </c>
      <c r="Q58">
        <v>98484900.557237104</v>
      </c>
      <c r="R58">
        <v>101974057.244875</v>
      </c>
      <c r="S58">
        <v>103951765.398</v>
      </c>
      <c r="T58">
        <v>106031500.902303</v>
      </c>
      <c r="U58">
        <v>101519246.28121901</v>
      </c>
      <c r="V58">
        <v>102865490.40011901</v>
      </c>
      <c r="W58">
        <v>103391315.62252399</v>
      </c>
      <c r="X58">
        <v>104058190.639909</v>
      </c>
      <c r="Y58">
        <v>105352763.821968</v>
      </c>
      <c r="Z58">
        <v>108391810.59637401</v>
      </c>
      <c r="AA58">
        <v>109445091.40893701</v>
      </c>
      <c r="AB58">
        <v>109311634.546913</v>
      </c>
      <c r="AC58">
        <v>111801881.455465</v>
      </c>
      <c r="AD58">
        <v>114130236.39806101</v>
      </c>
      <c r="AE58">
        <v>114890556.97405</v>
      </c>
      <c r="AF58">
        <v>114139952.82803001</v>
      </c>
    </row>
    <row r="59" spans="1:32" x14ac:dyDescent="0.3">
      <c r="A59" t="s">
        <v>134</v>
      </c>
      <c r="B59" t="s">
        <v>314</v>
      </c>
      <c r="C59" t="s">
        <v>200</v>
      </c>
      <c r="D59" t="s">
        <v>315</v>
      </c>
      <c r="E59" t="s">
        <v>201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e">
        <v>#NUM!</v>
      </c>
      <c r="AF59" t="e">
        <v>#NUM!</v>
      </c>
    </row>
  </sheetData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136</v>
      </c>
      <c r="B2" t="s">
        <v>197</v>
      </c>
      <c r="C2" t="s">
        <v>200</v>
      </c>
      <c r="D2" t="s">
        <v>198</v>
      </c>
      <c r="E2" t="s">
        <v>201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136</v>
      </c>
      <c r="B3" t="s">
        <v>202</v>
      </c>
      <c r="C3" t="s">
        <v>200</v>
      </c>
      <c r="D3" t="s">
        <v>203</v>
      </c>
      <c r="E3" t="s">
        <v>201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136</v>
      </c>
      <c r="B4" t="s">
        <v>204</v>
      </c>
      <c r="C4" t="s">
        <v>200</v>
      </c>
      <c r="D4" t="s">
        <v>205</v>
      </c>
      <c r="E4" t="s">
        <v>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136</v>
      </c>
      <c r="B5" t="s">
        <v>206</v>
      </c>
      <c r="C5" t="s">
        <v>200</v>
      </c>
      <c r="D5" t="s">
        <v>207</v>
      </c>
      <c r="E5" t="s">
        <v>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136</v>
      </c>
      <c r="B6" t="s">
        <v>208</v>
      </c>
      <c r="C6" t="s">
        <v>200</v>
      </c>
      <c r="D6" t="s">
        <v>209</v>
      </c>
      <c r="E6" t="s">
        <v>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136</v>
      </c>
      <c r="B7" t="s">
        <v>210</v>
      </c>
      <c r="C7" t="s">
        <v>200</v>
      </c>
      <c r="D7" t="s">
        <v>211</v>
      </c>
      <c r="E7" t="s">
        <v>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136</v>
      </c>
      <c r="B8" t="s">
        <v>212</v>
      </c>
      <c r="C8" t="s">
        <v>200</v>
      </c>
      <c r="D8" t="s">
        <v>213</v>
      </c>
      <c r="E8" t="s">
        <v>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136</v>
      </c>
      <c r="B9" t="s">
        <v>214</v>
      </c>
      <c r="C9" t="s">
        <v>200</v>
      </c>
      <c r="D9" t="s">
        <v>215</v>
      </c>
      <c r="E9" t="s">
        <v>201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136</v>
      </c>
      <c r="B10" t="s">
        <v>216</v>
      </c>
      <c r="C10" t="s">
        <v>200</v>
      </c>
      <c r="D10" t="s">
        <v>217</v>
      </c>
      <c r="E10" t="s">
        <v>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136</v>
      </c>
      <c r="B11" t="s">
        <v>218</v>
      </c>
      <c r="C11" t="s">
        <v>200</v>
      </c>
      <c r="D11" t="s">
        <v>219</v>
      </c>
      <c r="E11" t="s">
        <v>201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136</v>
      </c>
      <c r="B12" t="s">
        <v>220</v>
      </c>
      <c r="C12" t="s">
        <v>200</v>
      </c>
      <c r="D12" t="s">
        <v>221</v>
      </c>
      <c r="E12" t="s">
        <v>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136</v>
      </c>
      <c r="B13" t="s">
        <v>222</v>
      </c>
      <c r="C13" t="s">
        <v>200</v>
      </c>
      <c r="D13" t="s">
        <v>223</v>
      </c>
      <c r="E13" t="s">
        <v>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136</v>
      </c>
      <c r="B14" t="s">
        <v>224</v>
      </c>
      <c r="C14" t="s">
        <v>200</v>
      </c>
      <c r="D14" t="s">
        <v>225</v>
      </c>
      <c r="E14" t="s">
        <v>201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136</v>
      </c>
      <c r="B15" t="s">
        <v>226</v>
      </c>
      <c r="C15" t="s">
        <v>200</v>
      </c>
      <c r="D15" t="s">
        <v>227</v>
      </c>
      <c r="E15" t="s">
        <v>201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136</v>
      </c>
      <c r="B16" t="s">
        <v>228</v>
      </c>
      <c r="C16" t="s">
        <v>200</v>
      </c>
      <c r="D16" t="s">
        <v>229</v>
      </c>
      <c r="E16" t="s">
        <v>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136</v>
      </c>
      <c r="B17" t="s">
        <v>230</v>
      </c>
      <c r="C17" t="s">
        <v>200</v>
      </c>
      <c r="D17" t="s">
        <v>231</v>
      </c>
      <c r="E17" t="s">
        <v>201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136</v>
      </c>
      <c r="B18" t="s">
        <v>232</v>
      </c>
      <c r="C18" t="s">
        <v>200</v>
      </c>
      <c r="D18" t="s">
        <v>233</v>
      </c>
      <c r="E18" t="s">
        <v>201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136</v>
      </c>
      <c r="B19" t="s">
        <v>234</v>
      </c>
      <c r="C19" t="s">
        <v>200</v>
      </c>
      <c r="D19" t="s">
        <v>235</v>
      </c>
      <c r="E19" t="s">
        <v>201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136</v>
      </c>
      <c r="B20" t="s">
        <v>236</v>
      </c>
      <c r="C20" t="s">
        <v>200</v>
      </c>
      <c r="D20" t="s">
        <v>237</v>
      </c>
      <c r="E20" t="s">
        <v>201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136</v>
      </c>
      <c r="B21" t="s">
        <v>238</v>
      </c>
      <c r="C21" t="s">
        <v>200</v>
      </c>
      <c r="D21" t="s">
        <v>239</v>
      </c>
      <c r="E21" t="s">
        <v>201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136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136</v>
      </c>
      <c r="B23" t="s">
        <v>242</v>
      </c>
      <c r="C23" t="s">
        <v>200</v>
      </c>
      <c r="D23" t="s">
        <v>243</v>
      </c>
      <c r="E23" t="s">
        <v>201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136</v>
      </c>
      <c r="B24" t="s">
        <v>244</v>
      </c>
      <c r="C24" t="s">
        <v>200</v>
      </c>
      <c r="D24" t="s">
        <v>245</v>
      </c>
      <c r="E24" t="s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136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136</v>
      </c>
      <c r="B26" t="s">
        <v>248</v>
      </c>
      <c r="C26" t="s">
        <v>200</v>
      </c>
      <c r="D26" t="s">
        <v>249</v>
      </c>
      <c r="E26" t="s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136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136</v>
      </c>
      <c r="B28" t="s">
        <v>252</v>
      </c>
      <c r="C28" t="s">
        <v>200</v>
      </c>
      <c r="D28" t="s">
        <v>253</v>
      </c>
      <c r="E28" t="s">
        <v>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136</v>
      </c>
      <c r="B29" t="s">
        <v>254</v>
      </c>
      <c r="C29" t="s">
        <v>200</v>
      </c>
      <c r="D29" t="s">
        <v>255</v>
      </c>
      <c r="E29" t="s">
        <v>201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136</v>
      </c>
      <c r="B30" t="s">
        <v>256</v>
      </c>
      <c r="C30" t="s">
        <v>200</v>
      </c>
      <c r="D30" t="s">
        <v>257</v>
      </c>
      <c r="E30" t="s">
        <v>201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136</v>
      </c>
      <c r="B31" t="s">
        <v>258</v>
      </c>
      <c r="C31" t="s">
        <v>200</v>
      </c>
      <c r="D31" t="s">
        <v>259</v>
      </c>
      <c r="E31" t="s">
        <v>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136</v>
      </c>
      <c r="B32" t="s">
        <v>260</v>
      </c>
      <c r="C32" t="s">
        <v>200</v>
      </c>
      <c r="D32" t="s">
        <v>261</v>
      </c>
      <c r="E32" t="s">
        <v>201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136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136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136</v>
      </c>
      <c r="B35" t="s">
        <v>266</v>
      </c>
      <c r="C35" t="s">
        <v>200</v>
      </c>
      <c r="D35" t="s">
        <v>267</v>
      </c>
      <c r="E35" t="s">
        <v>201</v>
      </c>
      <c r="F35">
        <v>2760066.1967344601</v>
      </c>
      <c r="G35">
        <v>2833698.51170544</v>
      </c>
      <c r="H35">
        <v>2900701.9865444801</v>
      </c>
      <c r="I35">
        <v>2961087.9764916599</v>
      </c>
      <c r="J35">
        <v>3025403.0479390002</v>
      </c>
      <c r="K35">
        <v>3115088.9550909302</v>
      </c>
      <c r="L35">
        <v>3180831.7232606201</v>
      </c>
      <c r="M35">
        <v>3259028.7312475899</v>
      </c>
      <c r="N35">
        <v>3335127.14713503</v>
      </c>
      <c r="O35">
        <v>3400715.4235895602</v>
      </c>
      <c r="P35">
        <v>3478528.0538098402</v>
      </c>
      <c r="Q35">
        <v>3558503.15642349</v>
      </c>
      <c r="R35">
        <v>3608433.4849460898</v>
      </c>
      <c r="S35">
        <v>3650384.4470235999</v>
      </c>
      <c r="T35">
        <v>3672554.0500951</v>
      </c>
      <c r="U35">
        <v>3712865.0487637701</v>
      </c>
      <c r="V35">
        <v>3729884.2090663202</v>
      </c>
      <c r="W35">
        <v>3756631.6863743402</v>
      </c>
      <c r="X35">
        <v>3744466.9171387102</v>
      </c>
      <c r="Y35">
        <v>3781586.6612151</v>
      </c>
      <c r="Z35">
        <v>3844923.5868973602</v>
      </c>
      <c r="AA35">
        <v>3873639.8194274702</v>
      </c>
      <c r="AB35">
        <v>3859822.3458480099</v>
      </c>
      <c r="AC35">
        <v>3853345.0917744199</v>
      </c>
      <c r="AD35">
        <v>3867317.86468546</v>
      </c>
      <c r="AE35">
        <v>3786584.8014407498</v>
      </c>
      <c r="AF35">
        <v>0</v>
      </c>
    </row>
    <row r="36" spans="1:32" x14ac:dyDescent="0.3">
      <c r="A36" t="s">
        <v>136</v>
      </c>
      <c r="B36" t="s">
        <v>268</v>
      </c>
      <c r="C36" t="s">
        <v>200</v>
      </c>
      <c r="D36" t="s">
        <v>269</v>
      </c>
      <c r="E36" t="s">
        <v>201</v>
      </c>
      <c r="F36">
        <v>2760066.1967344601</v>
      </c>
      <c r="G36">
        <v>2833698.51170544</v>
      </c>
      <c r="H36">
        <v>2900701.9865444801</v>
      </c>
      <c r="I36">
        <v>2961087.9764916599</v>
      </c>
      <c r="J36">
        <v>3025403.0479390002</v>
      </c>
      <c r="K36">
        <v>3115088.9550909302</v>
      </c>
      <c r="L36">
        <v>3180831.7232606201</v>
      </c>
      <c r="M36">
        <v>3259028.7312475899</v>
      </c>
      <c r="N36">
        <v>3335127.14713503</v>
      </c>
      <c r="O36">
        <v>3400715.4235895602</v>
      </c>
      <c r="P36">
        <v>3478528.0538098402</v>
      </c>
      <c r="Q36">
        <v>3558503.15642349</v>
      </c>
      <c r="R36">
        <v>3608433.4849460898</v>
      </c>
      <c r="S36">
        <v>3650384.4470235999</v>
      </c>
      <c r="T36">
        <v>3672554.0500951</v>
      </c>
      <c r="U36">
        <v>3712865.0487637701</v>
      </c>
      <c r="V36">
        <v>3729884.2090663202</v>
      </c>
      <c r="W36">
        <v>3756631.6863743402</v>
      </c>
      <c r="X36">
        <v>3744466.9171387102</v>
      </c>
      <c r="Y36">
        <v>3781586.6612151</v>
      </c>
      <c r="Z36">
        <v>3844923.5868973602</v>
      </c>
      <c r="AA36">
        <v>3873639.8194274702</v>
      </c>
      <c r="AB36">
        <v>3859822.3458480099</v>
      </c>
      <c r="AC36">
        <v>3853345.0917744199</v>
      </c>
      <c r="AD36">
        <v>3867317.86468546</v>
      </c>
      <c r="AE36">
        <v>3786584.8014407498</v>
      </c>
      <c r="AF36">
        <v>0</v>
      </c>
    </row>
    <row r="37" spans="1:32" x14ac:dyDescent="0.3">
      <c r="A37" t="s">
        <v>136</v>
      </c>
      <c r="B37" t="s">
        <v>270</v>
      </c>
      <c r="C37" t="s">
        <v>200</v>
      </c>
      <c r="D37" t="s">
        <v>271</v>
      </c>
      <c r="E37" t="s">
        <v>201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136</v>
      </c>
      <c r="B38" t="s">
        <v>272</v>
      </c>
      <c r="C38" t="s">
        <v>200</v>
      </c>
      <c r="D38" t="s">
        <v>273</v>
      </c>
      <c r="E38" t="s">
        <v>201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136</v>
      </c>
      <c r="B39" t="s">
        <v>274</v>
      </c>
      <c r="C39" t="s">
        <v>200</v>
      </c>
      <c r="D39" t="s">
        <v>275</v>
      </c>
      <c r="E39" t="s">
        <v>201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136</v>
      </c>
      <c r="B40" t="s">
        <v>276</v>
      </c>
      <c r="C40" t="s">
        <v>200</v>
      </c>
      <c r="D40" t="s">
        <v>277</v>
      </c>
      <c r="E40" t="s">
        <v>201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136</v>
      </c>
      <c r="B41" t="s">
        <v>278</v>
      </c>
      <c r="C41" t="s">
        <v>200</v>
      </c>
      <c r="D41" t="s">
        <v>279</v>
      </c>
      <c r="E41" t="s">
        <v>201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136</v>
      </c>
      <c r="B42" t="s">
        <v>280</v>
      </c>
      <c r="C42" t="s">
        <v>200</v>
      </c>
      <c r="D42" t="s">
        <v>281</v>
      </c>
      <c r="E42" t="s">
        <v>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136</v>
      </c>
      <c r="B43" t="s">
        <v>282</v>
      </c>
      <c r="C43" t="s">
        <v>200</v>
      </c>
      <c r="D43" t="s">
        <v>283</v>
      </c>
      <c r="E43" t="s">
        <v>201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136</v>
      </c>
      <c r="B44" t="s">
        <v>284</v>
      </c>
      <c r="C44" t="s">
        <v>200</v>
      </c>
      <c r="D44" t="s">
        <v>285</v>
      </c>
      <c r="E44" t="s">
        <v>201</v>
      </c>
      <c r="F44">
        <v>2932551.2520775301</v>
      </c>
      <c r="G44">
        <v>3162245.8511635098</v>
      </c>
      <c r="H44">
        <v>3368996.8631418999</v>
      </c>
      <c r="I44">
        <v>3544986.4389603399</v>
      </c>
      <c r="J44">
        <v>3703440.9749484002</v>
      </c>
      <c r="K44">
        <v>3861952.27733442</v>
      </c>
      <c r="L44">
        <v>3987903.0534781599</v>
      </c>
      <c r="M44">
        <v>4117678.4832476</v>
      </c>
      <c r="N44">
        <v>4236585.1673414502</v>
      </c>
      <c r="O44">
        <v>4339885.7201648103</v>
      </c>
      <c r="P44">
        <v>4447078.0123766502</v>
      </c>
      <c r="Q44">
        <v>4552735.0598539198</v>
      </c>
      <c r="R44">
        <v>4624279.9659449896</v>
      </c>
      <c r="S44">
        <v>4688764.8297399301</v>
      </c>
      <c r="T44">
        <v>4722517.98127067</v>
      </c>
      <c r="U44">
        <v>4764868.5191261005</v>
      </c>
      <c r="V44">
        <v>4782438.15937341</v>
      </c>
      <c r="W44">
        <v>4819680.8841169002</v>
      </c>
      <c r="X44">
        <v>4812914.2840034403</v>
      </c>
      <c r="Y44">
        <v>4856203.8711821502</v>
      </c>
      <c r="Z44">
        <v>4936963.5816924302</v>
      </c>
      <c r="AA44">
        <v>4979926.5481296303</v>
      </c>
      <c r="AB44">
        <v>4972244.9046856603</v>
      </c>
      <c r="AC44">
        <v>4977556.17804184</v>
      </c>
      <c r="AD44">
        <v>5016159.4973211</v>
      </c>
      <c r="AE44">
        <v>4958558.8618834997</v>
      </c>
      <c r="AF44">
        <v>0</v>
      </c>
    </row>
    <row r="45" spans="1:32" x14ac:dyDescent="0.3">
      <c r="A45" t="s">
        <v>136</v>
      </c>
      <c r="B45" t="s">
        <v>286</v>
      </c>
      <c r="C45" t="s">
        <v>200</v>
      </c>
      <c r="D45" t="s">
        <v>287</v>
      </c>
      <c r="E45" t="s">
        <v>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136</v>
      </c>
      <c r="B46" t="s">
        <v>288</v>
      </c>
      <c r="C46" t="s">
        <v>200</v>
      </c>
      <c r="D46" t="s">
        <v>289</v>
      </c>
      <c r="E46" t="s">
        <v>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136</v>
      </c>
      <c r="B47" t="s">
        <v>290</v>
      </c>
      <c r="C47" t="s">
        <v>200</v>
      </c>
      <c r="D47" t="s">
        <v>291</v>
      </c>
      <c r="E47" t="s">
        <v>201</v>
      </c>
      <c r="F47">
        <v>64807.811171171197</v>
      </c>
      <c r="G47">
        <v>67706.850847140493</v>
      </c>
      <c r="H47">
        <v>69719.796749832807</v>
      </c>
      <c r="I47">
        <v>68950.865517026599</v>
      </c>
      <c r="J47">
        <v>67323.045282598105</v>
      </c>
      <c r="K47">
        <v>62444.010078176398</v>
      </c>
      <c r="L47">
        <v>57440.541657433001</v>
      </c>
      <c r="M47">
        <v>51170.914195871002</v>
      </c>
      <c r="N47">
        <v>43667.984526620399</v>
      </c>
      <c r="O47">
        <v>39875.522547286397</v>
      </c>
      <c r="P47">
        <v>35246.766233586699</v>
      </c>
      <c r="Q47">
        <v>31859.561062230499</v>
      </c>
      <c r="R47">
        <v>31133.172466297099</v>
      </c>
      <c r="S47">
        <v>40241.097749815803</v>
      </c>
      <c r="T47">
        <v>53312.023026625699</v>
      </c>
      <c r="U47">
        <v>59846.402011997903</v>
      </c>
      <c r="V47">
        <v>64083.745881465598</v>
      </c>
      <c r="W47">
        <v>69526.2845582929</v>
      </c>
      <c r="X47">
        <v>79319.958883298706</v>
      </c>
      <c r="Y47">
        <v>86782.975749092599</v>
      </c>
      <c r="Z47">
        <v>91523.314896998403</v>
      </c>
      <c r="AA47">
        <v>99231.359416196996</v>
      </c>
      <c r="AB47">
        <v>117954.22648826901</v>
      </c>
      <c r="AC47">
        <v>136532.84322975899</v>
      </c>
      <c r="AD47">
        <v>149531.404630526</v>
      </c>
      <c r="AE47">
        <v>154784.34002504501</v>
      </c>
      <c r="AF47">
        <v>0</v>
      </c>
    </row>
    <row r="48" spans="1:32" x14ac:dyDescent="0.3">
      <c r="A48" t="s">
        <v>136</v>
      </c>
      <c r="B48" t="s">
        <v>292</v>
      </c>
      <c r="C48" t="s">
        <v>200</v>
      </c>
      <c r="D48" t="s">
        <v>293</v>
      </c>
      <c r="E48" t="s">
        <v>201</v>
      </c>
      <c r="F48">
        <v>64807.811171171197</v>
      </c>
      <c r="G48">
        <v>67706.850847140493</v>
      </c>
      <c r="H48">
        <v>69719.796749832807</v>
      </c>
      <c r="I48">
        <v>68950.865517026599</v>
      </c>
      <c r="J48">
        <v>67323.045282598105</v>
      </c>
      <c r="K48">
        <v>62444.010078176398</v>
      </c>
      <c r="L48">
        <v>57440.541657433001</v>
      </c>
      <c r="M48">
        <v>51170.914195871002</v>
      </c>
      <c r="N48">
        <v>43667.984526620399</v>
      </c>
      <c r="O48">
        <v>39875.522547286397</v>
      </c>
      <c r="P48">
        <v>35246.766233586699</v>
      </c>
      <c r="Q48">
        <v>31859.561062230499</v>
      </c>
      <c r="R48">
        <v>31133.172466297099</v>
      </c>
      <c r="S48">
        <v>40241.097749815803</v>
      </c>
      <c r="T48">
        <v>53312.023026625699</v>
      </c>
      <c r="U48">
        <v>59846.402011997903</v>
      </c>
      <c r="V48">
        <v>64083.745881465598</v>
      </c>
      <c r="W48">
        <v>69526.2845582929</v>
      </c>
      <c r="X48">
        <v>79319.958883298706</v>
      </c>
      <c r="Y48">
        <v>86782.975749092599</v>
      </c>
      <c r="Z48">
        <v>91523.314896998403</v>
      </c>
      <c r="AA48">
        <v>99231.359416196996</v>
      </c>
      <c r="AB48">
        <v>117954.22648826901</v>
      </c>
      <c r="AC48">
        <v>136532.84322975899</v>
      </c>
      <c r="AD48">
        <v>149531.404630526</v>
      </c>
      <c r="AE48">
        <v>154784.34002504501</v>
      </c>
      <c r="AF48">
        <v>0</v>
      </c>
    </row>
    <row r="49" spans="1:32" x14ac:dyDescent="0.3">
      <c r="A49" t="s">
        <v>136</v>
      </c>
      <c r="B49" t="s">
        <v>294</v>
      </c>
      <c r="C49" t="s">
        <v>200</v>
      </c>
      <c r="D49" t="s">
        <v>295</v>
      </c>
      <c r="E49" t="s">
        <v>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136</v>
      </c>
      <c r="B50" t="s">
        <v>296</v>
      </c>
      <c r="C50" t="s">
        <v>200</v>
      </c>
      <c r="D50" t="s">
        <v>297</v>
      </c>
      <c r="E50" t="s">
        <v>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136</v>
      </c>
      <c r="B51" t="s">
        <v>298</v>
      </c>
      <c r="C51" t="s">
        <v>200</v>
      </c>
      <c r="D51" t="s">
        <v>299</v>
      </c>
      <c r="E51" t="s">
        <v>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136</v>
      </c>
      <c r="B52" t="s">
        <v>300</v>
      </c>
      <c r="C52" t="s">
        <v>200</v>
      </c>
      <c r="D52" t="s">
        <v>301</v>
      </c>
      <c r="E52" t="s">
        <v>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136</v>
      </c>
      <c r="B53" t="s">
        <v>302</v>
      </c>
      <c r="C53" t="s">
        <v>200</v>
      </c>
      <c r="D53" t="s">
        <v>303</v>
      </c>
      <c r="E53" t="s">
        <v>201</v>
      </c>
      <c r="F53">
        <v>172485.055343065</v>
      </c>
      <c r="G53">
        <v>328547.33945807</v>
      </c>
      <c r="H53">
        <v>468294.87659742503</v>
      </c>
      <c r="I53">
        <v>583898.46246868395</v>
      </c>
      <c r="J53">
        <v>678037.92700940196</v>
      </c>
      <c r="K53">
        <v>746863.32224348304</v>
      </c>
      <c r="L53">
        <v>807071.33021754096</v>
      </c>
      <c r="M53">
        <v>858649.75200000405</v>
      </c>
      <c r="N53">
        <v>901458.02020642499</v>
      </c>
      <c r="O53">
        <v>939170.29657524906</v>
      </c>
      <c r="P53">
        <v>968549.95856681804</v>
      </c>
      <c r="Q53">
        <v>994231.90343043499</v>
      </c>
      <c r="R53">
        <v>1015846.4809989</v>
      </c>
      <c r="S53">
        <v>1038380.38271632</v>
      </c>
      <c r="T53">
        <v>1049963.93117557</v>
      </c>
      <c r="U53">
        <v>1052003.4703623401</v>
      </c>
      <c r="V53">
        <v>1052553.9503070901</v>
      </c>
      <c r="W53">
        <v>1063049.1977425599</v>
      </c>
      <c r="X53">
        <v>1068447.3668647299</v>
      </c>
      <c r="Y53">
        <v>1074617.20996705</v>
      </c>
      <c r="Z53">
        <v>1092039.99479507</v>
      </c>
      <c r="AA53">
        <v>1106286.7287021601</v>
      </c>
      <c r="AB53">
        <v>1112422.5588376501</v>
      </c>
      <c r="AC53">
        <v>1124211.0862674201</v>
      </c>
      <c r="AD53">
        <v>1148841.63263565</v>
      </c>
      <c r="AE53">
        <v>1171974.0604427501</v>
      </c>
      <c r="AF53">
        <v>0</v>
      </c>
    </row>
    <row r="54" spans="1:32" x14ac:dyDescent="0.3">
      <c r="A54" t="s">
        <v>136</v>
      </c>
      <c r="B54" t="s">
        <v>304</v>
      </c>
      <c r="C54" t="s">
        <v>200</v>
      </c>
      <c r="D54" t="s">
        <v>305</v>
      </c>
      <c r="E54" t="s">
        <v>201</v>
      </c>
      <c r="F54">
        <v>172485.055343065</v>
      </c>
      <c r="G54">
        <v>328547.33945807</v>
      </c>
      <c r="H54">
        <v>468294.87659742503</v>
      </c>
      <c r="I54">
        <v>583898.46246868395</v>
      </c>
      <c r="J54">
        <v>678037.92700940196</v>
      </c>
      <c r="K54">
        <v>746863.32224348304</v>
      </c>
      <c r="L54">
        <v>807071.33021754096</v>
      </c>
      <c r="M54">
        <v>858649.75200000405</v>
      </c>
      <c r="N54">
        <v>901458.02020642499</v>
      </c>
      <c r="O54">
        <v>939170.29657524906</v>
      </c>
      <c r="P54">
        <v>968549.95856681804</v>
      </c>
      <c r="Q54">
        <v>994231.90343043499</v>
      </c>
      <c r="R54">
        <v>1015846.4809989</v>
      </c>
      <c r="S54">
        <v>1038380.38271632</v>
      </c>
      <c r="T54">
        <v>1049963.93117557</v>
      </c>
      <c r="U54">
        <v>1052003.4703623401</v>
      </c>
      <c r="V54">
        <v>1052553.9503070901</v>
      </c>
      <c r="W54">
        <v>1063049.1977425599</v>
      </c>
      <c r="X54">
        <v>1068447.3668647299</v>
      </c>
      <c r="Y54">
        <v>1074617.20996705</v>
      </c>
      <c r="Z54">
        <v>1092039.99479507</v>
      </c>
      <c r="AA54">
        <v>1106286.7287021601</v>
      </c>
      <c r="AB54">
        <v>1112422.5588376501</v>
      </c>
      <c r="AC54">
        <v>1124211.0862674201</v>
      </c>
      <c r="AD54">
        <v>1148841.63263565</v>
      </c>
      <c r="AE54">
        <v>1171974.0604427501</v>
      </c>
      <c r="AF54">
        <v>0</v>
      </c>
    </row>
    <row r="55" spans="1:32" x14ac:dyDescent="0.3">
      <c r="A55" t="s">
        <v>136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136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136</v>
      </c>
      <c r="B57" t="s">
        <v>310</v>
      </c>
      <c r="C57" t="s">
        <v>200</v>
      </c>
      <c r="D57" t="s">
        <v>311</v>
      </c>
      <c r="E57" t="s">
        <v>201</v>
      </c>
      <c r="F57">
        <v>2997359.0632487</v>
      </c>
      <c r="G57">
        <v>3229952.7020106502</v>
      </c>
      <c r="H57">
        <v>3438716.65989174</v>
      </c>
      <c r="I57">
        <v>3613937.3044773699</v>
      </c>
      <c r="J57">
        <v>3770764.0202310001</v>
      </c>
      <c r="K57">
        <v>3924396.2874125899</v>
      </c>
      <c r="L57">
        <v>4045343.5951355901</v>
      </c>
      <c r="M57">
        <v>4168849.3974434701</v>
      </c>
      <c r="N57">
        <v>4280253.1518680695</v>
      </c>
      <c r="O57">
        <v>4379761.2427120898</v>
      </c>
      <c r="P57">
        <v>4482324.7786102397</v>
      </c>
      <c r="Q57">
        <v>4584594.6209161496</v>
      </c>
      <c r="R57">
        <v>4655413.1384112798</v>
      </c>
      <c r="S57">
        <v>4729005.9274897398</v>
      </c>
      <c r="T57">
        <v>4775830.0042973002</v>
      </c>
      <c r="U57">
        <v>4824714.9211381003</v>
      </c>
      <c r="V57">
        <v>4846521.90525488</v>
      </c>
      <c r="W57">
        <v>4889207.1686752001</v>
      </c>
      <c r="X57">
        <v>4892234.2428867398</v>
      </c>
      <c r="Y57">
        <v>4942986.8469312396</v>
      </c>
      <c r="Z57">
        <v>5028486.89658943</v>
      </c>
      <c r="AA57">
        <v>5079157.9075458301</v>
      </c>
      <c r="AB57">
        <v>5090199.1311739301</v>
      </c>
      <c r="AC57">
        <v>5114089.0212716004</v>
      </c>
      <c r="AD57">
        <v>5165690.9019516297</v>
      </c>
      <c r="AE57">
        <v>5113343.20190854</v>
      </c>
      <c r="AF57">
        <v>0</v>
      </c>
    </row>
    <row r="58" spans="1:32" x14ac:dyDescent="0.3">
      <c r="A58" t="s">
        <v>136</v>
      </c>
      <c r="B58" t="s">
        <v>312</v>
      </c>
      <c r="C58" t="s">
        <v>200</v>
      </c>
      <c r="D58" t="s">
        <v>313</v>
      </c>
      <c r="E58" t="s">
        <v>201</v>
      </c>
      <c r="F58">
        <v>2997359.0632487</v>
      </c>
      <c r="G58">
        <v>3229952.7020106502</v>
      </c>
      <c r="H58">
        <v>3438716.65989174</v>
      </c>
      <c r="I58">
        <v>3613937.3044773699</v>
      </c>
      <c r="J58">
        <v>3770764.0202310001</v>
      </c>
      <c r="K58">
        <v>3924396.2874125899</v>
      </c>
      <c r="L58">
        <v>4045343.5951355901</v>
      </c>
      <c r="M58">
        <v>4168849.3974434701</v>
      </c>
      <c r="N58">
        <v>4280253.1518680695</v>
      </c>
      <c r="O58">
        <v>4379761.2427120898</v>
      </c>
      <c r="P58">
        <v>4482324.7786102397</v>
      </c>
      <c r="Q58">
        <v>4584594.6209161496</v>
      </c>
      <c r="R58">
        <v>4655413.1384112798</v>
      </c>
      <c r="S58">
        <v>4729005.9274897398</v>
      </c>
      <c r="T58">
        <v>4775830.0042973002</v>
      </c>
      <c r="U58">
        <v>4824714.9211381003</v>
      </c>
      <c r="V58">
        <v>4846521.90525488</v>
      </c>
      <c r="W58">
        <v>4889207.1686752001</v>
      </c>
      <c r="X58">
        <v>4892234.2428867398</v>
      </c>
      <c r="Y58">
        <v>4942986.8469312396</v>
      </c>
      <c r="Z58">
        <v>5028486.89658943</v>
      </c>
      <c r="AA58">
        <v>5079157.9075458301</v>
      </c>
      <c r="AB58">
        <v>5090199.1311739301</v>
      </c>
      <c r="AC58">
        <v>5114089.0212716004</v>
      </c>
      <c r="AD58">
        <v>5165690.9019516297</v>
      </c>
      <c r="AE58">
        <v>5113343.20190854</v>
      </c>
      <c r="AF58">
        <v>0</v>
      </c>
    </row>
    <row r="59" spans="1:32" x14ac:dyDescent="0.3">
      <c r="A59" t="s">
        <v>136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138</v>
      </c>
      <c r="B2" t="s">
        <v>197</v>
      </c>
      <c r="C2" t="s">
        <v>200</v>
      </c>
      <c r="D2" t="s">
        <v>198</v>
      </c>
      <c r="E2" t="s">
        <v>201</v>
      </c>
      <c r="F2">
        <v>31965567.975286599</v>
      </c>
      <c r="G2">
        <v>31018849.543041699</v>
      </c>
      <c r="H2">
        <v>30305689.256596498</v>
      </c>
      <c r="I2">
        <v>29909635.507299501</v>
      </c>
      <c r="J2">
        <v>28796698.945466101</v>
      </c>
      <c r="K2">
        <v>27179758.476522502</v>
      </c>
      <c r="L2">
        <v>25951026.917523999</v>
      </c>
      <c r="M2">
        <v>24521211.080282699</v>
      </c>
      <c r="N2">
        <v>23088060.729570001</v>
      </c>
      <c r="O2">
        <v>22063362.988405801</v>
      </c>
      <c r="P2">
        <v>21223216.422957599</v>
      </c>
      <c r="Q2">
        <v>20258530.9408505</v>
      </c>
      <c r="R2">
        <v>19375768.141178802</v>
      </c>
      <c r="S2">
        <v>18546440.399069302</v>
      </c>
      <c r="T2">
        <v>17848505.500058901</v>
      </c>
      <c r="U2">
        <v>16764002.5761098</v>
      </c>
      <c r="V2">
        <v>15859231.524793601</v>
      </c>
      <c r="W2">
        <v>15424284.6426514</v>
      </c>
      <c r="X2">
        <v>15091388.5255157</v>
      </c>
      <c r="Y2">
        <v>14816289.768308399</v>
      </c>
      <c r="Z2">
        <v>14833518.603460301</v>
      </c>
      <c r="AA2">
        <v>14553757.153204599</v>
      </c>
      <c r="AB2">
        <v>14736303.077159001</v>
      </c>
      <c r="AC2">
        <v>14584262.957540801</v>
      </c>
      <c r="AD2">
        <v>14271296.501937199</v>
      </c>
      <c r="AE2">
        <v>14009999.1481026</v>
      </c>
    </row>
    <row r="3" spans="1:32" x14ac:dyDescent="0.3">
      <c r="A3" t="s">
        <v>138</v>
      </c>
      <c r="B3" t="s">
        <v>202</v>
      </c>
      <c r="C3" t="s">
        <v>200</v>
      </c>
      <c r="D3" t="s">
        <v>203</v>
      </c>
      <c r="E3" t="s">
        <v>201</v>
      </c>
      <c r="F3">
        <v>3298362.5418386301</v>
      </c>
      <c r="G3">
        <v>3186548.09021034</v>
      </c>
      <c r="H3">
        <v>3095105.9715082999</v>
      </c>
      <c r="I3">
        <v>3041339.1007286501</v>
      </c>
      <c r="J3">
        <v>2893136.8926437502</v>
      </c>
      <c r="K3">
        <v>2781728.4790578899</v>
      </c>
      <c r="L3">
        <v>2697550.0702901599</v>
      </c>
      <c r="M3">
        <v>2631259.55135035</v>
      </c>
      <c r="N3">
        <v>2504897.6204816201</v>
      </c>
      <c r="O3">
        <v>2412222.0670061</v>
      </c>
      <c r="P3">
        <v>2350518.4974278202</v>
      </c>
      <c r="Q3">
        <v>2332123.8105379399</v>
      </c>
      <c r="R3">
        <v>2349615.84684896</v>
      </c>
      <c r="S3">
        <v>2378756.5337574999</v>
      </c>
      <c r="T3">
        <v>2431288.09913577</v>
      </c>
      <c r="U3">
        <v>2332491.79195998</v>
      </c>
      <c r="V3">
        <v>2290684.94313552</v>
      </c>
      <c r="W3">
        <v>2274420.9681287399</v>
      </c>
      <c r="X3">
        <v>2320999.6128889299</v>
      </c>
      <c r="Y3">
        <v>2403382.1583978101</v>
      </c>
      <c r="Z3">
        <v>2513790.7252524798</v>
      </c>
      <c r="AA3">
        <v>2563871.0550232902</v>
      </c>
      <c r="AB3">
        <v>2633725.5415976001</v>
      </c>
      <c r="AC3">
        <v>2639018.7115227501</v>
      </c>
      <c r="AD3">
        <v>2627478.6532525602</v>
      </c>
      <c r="AE3">
        <v>2598741.1980123301</v>
      </c>
    </row>
    <row r="4" spans="1:32" x14ac:dyDescent="0.3">
      <c r="A4" t="s">
        <v>138</v>
      </c>
      <c r="B4" t="s">
        <v>204</v>
      </c>
      <c r="C4" t="s">
        <v>200</v>
      </c>
      <c r="D4" t="s">
        <v>205</v>
      </c>
      <c r="E4" t="s">
        <v>201</v>
      </c>
      <c r="F4">
        <v>244848066.07235599</v>
      </c>
      <c r="G4">
        <v>248125604.41700101</v>
      </c>
      <c r="H4">
        <v>252627815.735073</v>
      </c>
      <c r="I4">
        <v>259842119.835298</v>
      </c>
      <c r="J4">
        <v>258096001.96262699</v>
      </c>
      <c r="K4">
        <v>257307419.33348</v>
      </c>
      <c r="L4">
        <v>259833131.006542</v>
      </c>
      <c r="M4">
        <v>255841272.19701999</v>
      </c>
      <c r="N4">
        <v>252342217.932143</v>
      </c>
      <c r="O4">
        <v>252023908.05428299</v>
      </c>
      <c r="P4">
        <v>256835459.20105201</v>
      </c>
      <c r="Q4">
        <v>263008217.794328</v>
      </c>
      <c r="R4">
        <v>272475461.92662799</v>
      </c>
      <c r="S4">
        <v>279057427.64790899</v>
      </c>
      <c r="T4">
        <v>280419274.87001097</v>
      </c>
      <c r="U4">
        <v>268423555.876618</v>
      </c>
      <c r="V4">
        <v>265581697.31907001</v>
      </c>
      <c r="W4">
        <v>265029667.12381899</v>
      </c>
      <c r="X4">
        <v>263498961.17003399</v>
      </c>
      <c r="Y4">
        <v>265078488.82267401</v>
      </c>
      <c r="Z4">
        <v>272211941.10284501</v>
      </c>
      <c r="AA4">
        <v>276398238.30831897</v>
      </c>
      <c r="AB4">
        <v>276493638.57274699</v>
      </c>
      <c r="AC4">
        <v>282861919.26751298</v>
      </c>
      <c r="AD4">
        <v>287964530.604626</v>
      </c>
      <c r="AE4">
        <v>289781626.71777099</v>
      </c>
    </row>
    <row r="5" spans="1:32" x14ac:dyDescent="0.3">
      <c r="A5" t="s">
        <v>138</v>
      </c>
      <c r="B5" t="s">
        <v>206</v>
      </c>
      <c r="C5" t="s">
        <v>200</v>
      </c>
      <c r="D5" t="s">
        <v>207</v>
      </c>
      <c r="E5" t="s">
        <v>201</v>
      </c>
      <c r="F5">
        <v>16981214.534817901</v>
      </c>
      <c r="G5">
        <v>17340796.9964692</v>
      </c>
      <c r="H5">
        <v>17772413.209529299</v>
      </c>
      <c r="I5">
        <v>18410887.4983433</v>
      </c>
      <c r="J5">
        <v>18472115.3742515</v>
      </c>
      <c r="K5">
        <v>18516646.278335501</v>
      </c>
      <c r="L5">
        <v>18818613.400450598</v>
      </c>
      <c r="M5">
        <v>18858620.275335699</v>
      </c>
      <c r="N5">
        <v>18636509.923457399</v>
      </c>
      <c r="O5">
        <v>18605016.291023601</v>
      </c>
      <c r="P5">
        <v>18973507.719833601</v>
      </c>
      <c r="Q5">
        <v>19412055.8869869</v>
      </c>
      <c r="R5">
        <v>19956907.598738901</v>
      </c>
      <c r="S5">
        <v>20076786.199622199</v>
      </c>
      <c r="T5">
        <v>20394404.932578899</v>
      </c>
      <c r="U5">
        <v>19802030.3013677</v>
      </c>
      <c r="V5">
        <v>19931357.7525055</v>
      </c>
      <c r="W5">
        <v>20135173.7930406</v>
      </c>
      <c r="X5">
        <v>20027014.2431022</v>
      </c>
      <c r="Y5">
        <v>20231684.439729001</v>
      </c>
      <c r="Z5">
        <v>20659822.383777302</v>
      </c>
      <c r="AA5">
        <v>21071481.305836201</v>
      </c>
      <c r="AB5">
        <v>21341201.032519002</v>
      </c>
      <c r="AC5">
        <v>21946854.667443499</v>
      </c>
      <c r="AD5">
        <v>22415988.752031799</v>
      </c>
      <c r="AE5">
        <v>22550745.386958402</v>
      </c>
    </row>
    <row r="6" spans="1:32" x14ac:dyDescent="0.3">
      <c r="A6" t="s">
        <v>138</v>
      </c>
      <c r="B6" t="s">
        <v>208</v>
      </c>
      <c r="C6" t="s">
        <v>200</v>
      </c>
      <c r="D6" t="s">
        <v>209</v>
      </c>
      <c r="E6" t="s">
        <v>201</v>
      </c>
      <c r="F6">
        <v>8420512.1128189899</v>
      </c>
      <c r="G6">
        <v>7940489.1196759697</v>
      </c>
      <c r="H6">
        <v>7583852.14035796</v>
      </c>
      <c r="I6">
        <v>7312414.40659073</v>
      </c>
      <c r="J6">
        <v>6836418.8641449297</v>
      </c>
      <c r="K6">
        <v>6352281.2546127299</v>
      </c>
      <c r="L6">
        <v>6004392.80109106</v>
      </c>
      <c r="M6">
        <v>5611822.2646733001</v>
      </c>
      <c r="N6">
        <v>5192024.0511550801</v>
      </c>
      <c r="O6">
        <v>4879269.1417759797</v>
      </c>
      <c r="P6">
        <v>4706522.8096127203</v>
      </c>
      <c r="Q6">
        <v>4536261.0685578799</v>
      </c>
      <c r="R6">
        <v>4456368.1635643197</v>
      </c>
      <c r="S6">
        <v>4367740.7047730898</v>
      </c>
      <c r="T6">
        <v>4230968.8891342701</v>
      </c>
      <c r="U6">
        <v>3948002.3526254902</v>
      </c>
      <c r="V6">
        <v>3812605.1571320998</v>
      </c>
      <c r="W6">
        <v>3670490.5342854001</v>
      </c>
      <c r="X6">
        <v>3565006.5623623002</v>
      </c>
      <c r="Y6">
        <v>3493577.9794900501</v>
      </c>
      <c r="Z6">
        <v>3506097.8216838301</v>
      </c>
      <c r="AA6">
        <v>3460603.5994040002</v>
      </c>
      <c r="AB6">
        <v>3365239.7900810102</v>
      </c>
      <c r="AC6">
        <v>3318709.7328908299</v>
      </c>
      <c r="AD6">
        <v>3311548.0990783898</v>
      </c>
      <c r="AE6">
        <v>3233897.3928172099</v>
      </c>
    </row>
    <row r="7" spans="1:32" x14ac:dyDescent="0.3">
      <c r="A7" t="s">
        <v>138</v>
      </c>
      <c r="B7" t="s">
        <v>210</v>
      </c>
      <c r="C7" t="s">
        <v>200</v>
      </c>
      <c r="D7" t="s">
        <v>211</v>
      </c>
      <c r="E7" t="s">
        <v>201</v>
      </c>
      <c r="F7">
        <v>12981640.764906799</v>
      </c>
      <c r="G7">
        <v>13077107.301344501</v>
      </c>
      <c r="H7">
        <v>13297945.0799856</v>
      </c>
      <c r="I7">
        <v>13529904.4039979</v>
      </c>
      <c r="J7">
        <v>13197069.5116539</v>
      </c>
      <c r="K7">
        <v>12890296.750954499</v>
      </c>
      <c r="L7">
        <v>12738988.340967899</v>
      </c>
      <c r="M7">
        <v>12362772.362299301</v>
      </c>
      <c r="N7">
        <v>11957970.621151101</v>
      </c>
      <c r="O7">
        <v>11631668.997670099</v>
      </c>
      <c r="P7">
        <v>11707208.739470201</v>
      </c>
      <c r="Q7">
        <v>11872177.8467975</v>
      </c>
      <c r="R7">
        <v>12222225.974752501</v>
      </c>
      <c r="S7">
        <v>12283847.558112901</v>
      </c>
      <c r="T7">
        <v>12244833.554826999</v>
      </c>
      <c r="U7">
        <v>11735467.0240354</v>
      </c>
      <c r="V7">
        <v>11437310.3078169</v>
      </c>
      <c r="W7">
        <v>11231619.096100301</v>
      </c>
      <c r="X7">
        <v>11130543.5811323</v>
      </c>
      <c r="Y7">
        <v>11168793.0912949</v>
      </c>
      <c r="Z7">
        <v>11371098.629457001</v>
      </c>
      <c r="AA7">
        <v>11475228.372958999</v>
      </c>
      <c r="AB7">
        <v>11297461.967383601</v>
      </c>
      <c r="AC7">
        <v>11365621.0538352</v>
      </c>
      <c r="AD7">
        <v>11408846.331409</v>
      </c>
      <c r="AE7">
        <v>11496373.1298759</v>
      </c>
    </row>
    <row r="8" spans="1:32" x14ac:dyDescent="0.3">
      <c r="A8" t="s">
        <v>138</v>
      </c>
      <c r="B8" t="s">
        <v>212</v>
      </c>
      <c r="C8" t="s">
        <v>200</v>
      </c>
      <c r="D8" t="s">
        <v>213</v>
      </c>
      <c r="E8" t="s">
        <v>201</v>
      </c>
      <c r="F8">
        <v>7529418.6005295003</v>
      </c>
      <c r="G8">
        <v>7579807.6534853596</v>
      </c>
      <c r="H8">
        <v>7456162.02117809</v>
      </c>
      <c r="I8">
        <v>7468957.0962722097</v>
      </c>
      <c r="J8">
        <v>7212112.03383651</v>
      </c>
      <c r="K8">
        <v>6870085.5665520597</v>
      </c>
      <c r="L8">
        <v>6665485.6843510196</v>
      </c>
      <c r="M8">
        <v>6489412.7783747902</v>
      </c>
      <c r="N8">
        <v>6309532.7367590396</v>
      </c>
      <c r="O8">
        <v>6246704.93037121</v>
      </c>
      <c r="P8">
        <v>6225992.9815985998</v>
      </c>
      <c r="Q8">
        <v>6366887.33216732</v>
      </c>
      <c r="R8">
        <v>6473369.2711619399</v>
      </c>
      <c r="S8">
        <v>6625037.1543492498</v>
      </c>
      <c r="T8">
        <v>6807849.83563112</v>
      </c>
      <c r="U8">
        <v>6504214.0804139497</v>
      </c>
      <c r="V8">
        <v>6234525.6516895704</v>
      </c>
      <c r="W8">
        <v>6115405.3286878597</v>
      </c>
      <c r="X8">
        <v>6011034.7125031296</v>
      </c>
      <c r="Y8">
        <v>5970621.3799225101</v>
      </c>
      <c r="Z8">
        <v>6039493.5040197298</v>
      </c>
      <c r="AA8">
        <v>5965257.8203666704</v>
      </c>
      <c r="AB8">
        <v>5845474.5727091404</v>
      </c>
      <c r="AC8">
        <v>5811458.0643032603</v>
      </c>
      <c r="AD8">
        <v>5759826.5154047003</v>
      </c>
      <c r="AE8">
        <v>5776109.2366909701</v>
      </c>
    </row>
    <row r="9" spans="1:32" x14ac:dyDescent="0.3">
      <c r="A9" t="s">
        <v>138</v>
      </c>
      <c r="B9" t="s">
        <v>214</v>
      </c>
      <c r="C9" t="s">
        <v>200</v>
      </c>
      <c r="D9" t="s">
        <v>215</v>
      </c>
      <c r="E9" t="s">
        <v>201</v>
      </c>
      <c r="F9">
        <v>26794240.9804543</v>
      </c>
      <c r="G9">
        <v>27032059.367640302</v>
      </c>
      <c r="H9">
        <v>27372441.9278129</v>
      </c>
      <c r="I9">
        <v>28021819.7909295</v>
      </c>
      <c r="J9">
        <v>27696479.009384301</v>
      </c>
      <c r="K9">
        <v>27188198.9126359</v>
      </c>
      <c r="L9">
        <v>27334962.413094599</v>
      </c>
      <c r="M9">
        <v>27029175.563478399</v>
      </c>
      <c r="N9">
        <v>26666979.8721884</v>
      </c>
      <c r="O9">
        <v>26376880.6599629</v>
      </c>
      <c r="P9">
        <v>26758055.418943498</v>
      </c>
      <c r="Q9">
        <v>27078074.061369199</v>
      </c>
      <c r="R9">
        <v>27858032.081588499</v>
      </c>
      <c r="S9">
        <v>28796576.833054598</v>
      </c>
      <c r="T9">
        <v>29453178.0698012</v>
      </c>
      <c r="U9">
        <v>28439332.529592101</v>
      </c>
      <c r="V9">
        <v>28308066.470541101</v>
      </c>
      <c r="W9">
        <v>28152731.242192499</v>
      </c>
      <c r="X9">
        <v>27852860.540603202</v>
      </c>
      <c r="Y9">
        <v>27837655.984641299</v>
      </c>
      <c r="Z9">
        <v>28202581.823331598</v>
      </c>
      <c r="AA9">
        <v>28166966.4265287</v>
      </c>
      <c r="AB9">
        <v>27876874.015241299</v>
      </c>
      <c r="AC9">
        <v>28470004.434284601</v>
      </c>
      <c r="AD9">
        <v>29243002.5594864</v>
      </c>
      <c r="AE9">
        <v>29606348.311439101</v>
      </c>
    </row>
    <row r="10" spans="1:32" x14ac:dyDescent="0.3">
      <c r="A10" t="s">
        <v>138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138</v>
      </c>
      <c r="B11" t="s">
        <v>218</v>
      </c>
      <c r="C11" t="s">
        <v>200</v>
      </c>
      <c r="D11" t="s">
        <v>219</v>
      </c>
      <c r="E11" t="s">
        <v>201</v>
      </c>
      <c r="F11">
        <v>9233343.4924460091</v>
      </c>
      <c r="G11">
        <v>9270299.8734072391</v>
      </c>
      <c r="H11">
        <v>9467671.2047680691</v>
      </c>
      <c r="I11">
        <v>9805989.3782285396</v>
      </c>
      <c r="J11">
        <v>9815679.6606820803</v>
      </c>
      <c r="K11">
        <v>10073449.5641133</v>
      </c>
      <c r="L11">
        <v>10417243.100984899</v>
      </c>
      <c r="M11">
        <v>10702505.6661385</v>
      </c>
      <c r="N11">
        <v>10915231.5424645</v>
      </c>
      <c r="O11">
        <v>11075912.4340798</v>
      </c>
      <c r="P11">
        <v>11365057.9918606</v>
      </c>
      <c r="Q11">
        <v>11860688.8992262</v>
      </c>
      <c r="R11">
        <v>12313109.425155601</v>
      </c>
      <c r="S11">
        <v>12625661.4026854</v>
      </c>
      <c r="T11">
        <v>13160440.736067399</v>
      </c>
      <c r="U11">
        <v>12935892.860258</v>
      </c>
      <c r="V11">
        <v>13203148.9915294</v>
      </c>
      <c r="W11">
        <v>13931999.592873299</v>
      </c>
      <c r="X11">
        <v>14597590.2080178</v>
      </c>
      <c r="Y11">
        <v>15158336.111542299</v>
      </c>
      <c r="Z11">
        <v>15748043.5521685</v>
      </c>
      <c r="AA11">
        <v>16482331.694634</v>
      </c>
      <c r="AB11">
        <v>16801831.5104471</v>
      </c>
      <c r="AC11">
        <v>17306732.3021915</v>
      </c>
      <c r="AD11">
        <v>17691773.202812299</v>
      </c>
      <c r="AE11">
        <v>18019399.104982398</v>
      </c>
    </row>
    <row r="12" spans="1:32" x14ac:dyDescent="0.3">
      <c r="A12" t="s">
        <v>138</v>
      </c>
      <c r="B12" t="s">
        <v>220</v>
      </c>
      <c r="C12" t="s">
        <v>200</v>
      </c>
      <c r="D12" t="s">
        <v>221</v>
      </c>
      <c r="E12" t="s">
        <v>201</v>
      </c>
      <c r="F12">
        <v>19350517.589903399</v>
      </c>
      <c r="G12">
        <v>19453298.039047301</v>
      </c>
      <c r="H12">
        <v>19634990.526517</v>
      </c>
      <c r="I12">
        <v>19931291.3945405</v>
      </c>
      <c r="J12">
        <v>19458441.723817401</v>
      </c>
      <c r="K12">
        <v>19134399.469752099</v>
      </c>
      <c r="L12">
        <v>19108072.729433201</v>
      </c>
      <c r="M12">
        <v>18444438.632496201</v>
      </c>
      <c r="N12">
        <v>18176957.1273348</v>
      </c>
      <c r="O12">
        <v>18119277.417917799</v>
      </c>
      <c r="P12">
        <v>18314865.442198001</v>
      </c>
      <c r="Q12">
        <v>18818860.2302997</v>
      </c>
      <c r="R12">
        <v>19322909.2374245</v>
      </c>
      <c r="S12">
        <v>19530838.340937398</v>
      </c>
      <c r="T12">
        <v>19559810.861015402</v>
      </c>
      <c r="U12">
        <v>18715597.338082399</v>
      </c>
      <c r="V12">
        <v>18341276.974993601</v>
      </c>
      <c r="W12">
        <v>18208078.752769299</v>
      </c>
      <c r="X12">
        <v>18087615.774798699</v>
      </c>
      <c r="Y12">
        <v>18164230.636275399</v>
      </c>
      <c r="Z12">
        <v>18540341.5981167</v>
      </c>
      <c r="AA12">
        <v>18623054.033360399</v>
      </c>
      <c r="AB12">
        <v>18471608.255950999</v>
      </c>
      <c r="AC12">
        <v>18827917.525834899</v>
      </c>
      <c r="AD12">
        <v>19062685.3765685</v>
      </c>
      <c r="AE12">
        <v>19174467.576484699</v>
      </c>
    </row>
    <row r="13" spans="1:32" x14ac:dyDescent="0.3">
      <c r="A13" t="s">
        <v>138</v>
      </c>
      <c r="B13" t="s">
        <v>222</v>
      </c>
      <c r="C13" t="s">
        <v>200</v>
      </c>
      <c r="D13" t="s">
        <v>223</v>
      </c>
      <c r="E13" t="s">
        <v>201</v>
      </c>
      <c r="F13">
        <v>38429204.877966799</v>
      </c>
      <c r="G13">
        <v>38048595.576415002</v>
      </c>
      <c r="H13">
        <v>37649708.021301299</v>
      </c>
      <c r="I13">
        <v>37454296.8361094</v>
      </c>
      <c r="J13">
        <v>36225155.090924203</v>
      </c>
      <c r="K13">
        <v>35288751.975046903</v>
      </c>
      <c r="L13">
        <v>34955756.543557003</v>
      </c>
      <c r="M13">
        <v>33690432.169280499</v>
      </c>
      <c r="N13">
        <v>32171854.470475201</v>
      </c>
      <c r="O13">
        <v>31386577.460141599</v>
      </c>
      <c r="P13">
        <v>31281433.299775701</v>
      </c>
      <c r="Q13">
        <v>31709327.923296101</v>
      </c>
      <c r="R13">
        <v>32730668.428507</v>
      </c>
      <c r="S13">
        <v>33585767.685075998</v>
      </c>
      <c r="T13">
        <v>34173996.0615073</v>
      </c>
      <c r="U13">
        <v>33061560.141374901</v>
      </c>
      <c r="V13">
        <v>32688348.5108824</v>
      </c>
      <c r="W13">
        <v>32663326.4967824</v>
      </c>
      <c r="X13">
        <v>32172714.779759198</v>
      </c>
      <c r="Y13">
        <v>32260659.0226871</v>
      </c>
      <c r="Z13">
        <v>32929252.446184602</v>
      </c>
      <c r="AA13">
        <v>33174415.981022399</v>
      </c>
      <c r="AB13">
        <v>33391447.293767098</v>
      </c>
      <c r="AC13">
        <v>33871797.719543397</v>
      </c>
      <c r="AD13">
        <v>34488566.762125596</v>
      </c>
      <c r="AE13">
        <v>34645299.088527903</v>
      </c>
    </row>
    <row r="14" spans="1:32" x14ac:dyDescent="0.3">
      <c r="A14" t="s">
        <v>138</v>
      </c>
      <c r="B14" t="s">
        <v>224</v>
      </c>
      <c r="C14" t="s">
        <v>200</v>
      </c>
      <c r="D14" t="s">
        <v>225</v>
      </c>
      <c r="E14" t="s">
        <v>201</v>
      </c>
      <c r="F14">
        <v>33723811.660903901</v>
      </c>
      <c r="G14">
        <v>35286231.952057198</v>
      </c>
      <c r="H14">
        <v>36747513.056575403</v>
      </c>
      <c r="I14">
        <v>38788758.513401501</v>
      </c>
      <c r="J14">
        <v>39397299.447780102</v>
      </c>
      <c r="K14">
        <v>40815365.745185003</v>
      </c>
      <c r="L14">
        <v>42231618.206694998</v>
      </c>
      <c r="M14">
        <v>41722450.283177301</v>
      </c>
      <c r="N14">
        <v>41208508.014516197</v>
      </c>
      <c r="O14">
        <v>41779043.676188603</v>
      </c>
      <c r="P14">
        <v>42460185.559137702</v>
      </c>
      <c r="Q14">
        <v>43730603.251911998</v>
      </c>
      <c r="R14">
        <v>45261250.7359166</v>
      </c>
      <c r="S14">
        <v>46535509.982634902</v>
      </c>
      <c r="T14">
        <v>46122818.843478099</v>
      </c>
      <c r="U14">
        <v>43647283.471947797</v>
      </c>
      <c r="V14">
        <v>43097360.588759102</v>
      </c>
      <c r="W14">
        <v>42622816.506140202</v>
      </c>
      <c r="X14">
        <v>41660296.9436308</v>
      </c>
      <c r="Y14">
        <v>41277004.106559403</v>
      </c>
      <c r="Z14">
        <v>42114699.439959504</v>
      </c>
      <c r="AA14">
        <v>42124246.904909603</v>
      </c>
      <c r="AB14">
        <v>41519511.680808499</v>
      </c>
      <c r="AC14">
        <v>42560500.049569301</v>
      </c>
      <c r="AD14">
        <v>43044570.141368598</v>
      </c>
      <c r="AE14">
        <v>43329712.7280588</v>
      </c>
    </row>
    <row r="15" spans="1:32" x14ac:dyDescent="0.3">
      <c r="A15" t="s">
        <v>138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138</v>
      </c>
      <c r="B16" t="s">
        <v>228</v>
      </c>
      <c r="C16" t="s">
        <v>200</v>
      </c>
      <c r="D16" t="s">
        <v>229</v>
      </c>
      <c r="E16" t="s">
        <v>201</v>
      </c>
      <c r="F16">
        <v>16444823.3883805</v>
      </c>
      <c r="G16">
        <v>17410083.785038799</v>
      </c>
      <c r="H16">
        <v>18445468.1767658</v>
      </c>
      <c r="I16">
        <v>19434197.129891299</v>
      </c>
      <c r="J16">
        <v>19942279.414278001</v>
      </c>
      <c r="K16">
        <v>20664480.560477301</v>
      </c>
      <c r="L16">
        <v>21374903.058741599</v>
      </c>
      <c r="M16">
        <v>21228300.141067401</v>
      </c>
      <c r="N16">
        <v>21065760.8567595</v>
      </c>
      <c r="O16">
        <v>21113890.078125998</v>
      </c>
      <c r="P16">
        <v>21471699.902250499</v>
      </c>
      <c r="Q16">
        <v>21954739.1283933</v>
      </c>
      <c r="R16">
        <v>22640462.805689201</v>
      </c>
      <c r="S16">
        <v>22753886.693288799</v>
      </c>
      <c r="T16">
        <v>22312358.039024699</v>
      </c>
      <c r="U16">
        <v>21209999.266895499</v>
      </c>
      <c r="V16">
        <v>20968697.947027899</v>
      </c>
      <c r="W16">
        <v>20801619.922077101</v>
      </c>
      <c r="X16">
        <v>20652335.604872301</v>
      </c>
      <c r="Y16">
        <v>20734810.484991401</v>
      </c>
      <c r="Z16">
        <v>21192207.854517002</v>
      </c>
      <c r="AA16">
        <v>21546463.2300139</v>
      </c>
      <c r="AB16">
        <v>21784688.1312939</v>
      </c>
      <c r="AC16">
        <v>22286031.265366301</v>
      </c>
      <c r="AD16">
        <v>22650100.4994011</v>
      </c>
      <c r="AE16">
        <v>22402901.767335098</v>
      </c>
    </row>
    <row r="17" spans="1:31" x14ac:dyDescent="0.3">
      <c r="A17" t="s">
        <v>138</v>
      </c>
      <c r="B17" t="s">
        <v>230</v>
      </c>
      <c r="C17" t="s">
        <v>200</v>
      </c>
      <c r="D17" t="s">
        <v>231</v>
      </c>
      <c r="E17" t="s">
        <v>201</v>
      </c>
      <c r="F17">
        <v>16204664.767648701</v>
      </c>
      <c r="G17">
        <v>16654155.645799199</v>
      </c>
      <c r="H17">
        <v>17188461.134300198</v>
      </c>
      <c r="I17">
        <v>18072006.9800088</v>
      </c>
      <c r="J17">
        <v>18264064.059728201</v>
      </c>
      <c r="K17">
        <v>18463346.857894801</v>
      </c>
      <c r="L17">
        <v>18720379.4438104</v>
      </c>
      <c r="M17">
        <v>18499716.452517599</v>
      </c>
      <c r="N17">
        <v>18448305.362751301</v>
      </c>
      <c r="O17">
        <v>18948810.951974899</v>
      </c>
      <c r="P17">
        <v>19994608.251502801</v>
      </c>
      <c r="Q17">
        <v>20575403.247073099</v>
      </c>
      <c r="R17">
        <v>21995959.316373002</v>
      </c>
      <c r="S17">
        <v>23206978.703205202</v>
      </c>
      <c r="T17">
        <v>23314373.9696256</v>
      </c>
      <c r="U17">
        <v>22120838.349440899</v>
      </c>
      <c r="V17">
        <v>21906734.585420001</v>
      </c>
      <c r="W17">
        <v>21985940.157237899</v>
      </c>
      <c r="X17">
        <v>21864398.7267421</v>
      </c>
      <c r="Y17">
        <v>21982045.312081501</v>
      </c>
      <c r="Z17">
        <v>22769481.954196699</v>
      </c>
      <c r="AA17">
        <v>23083019.3257089</v>
      </c>
      <c r="AB17">
        <v>22724700.446450699</v>
      </c>
      <c r="AC17">
        <v>23298582.8600985</v>
      </c>
      <c r="AD17">
        <v>23730586.636799999</v>
      </c>
      <c r="AE17">
        <v>23386713.5312929</v>
      </c>
    </row>
    <row r="18" spans="1:31" x14ac:dyDescent="0.3">
      <c r="A18" t="s">
        <v>138</v>
      </c>
      <c r="B18" t="s">
        <v>232</v>
      </c>
      <c r="C18" t="s">
        <v>200</v>
      </c>
      <c r="D18" t="s">
        <v>233</v>
      </c>
      <c r="E18" t="s">
        <v>201</v>
      </c>
      <c r="F18">
        <v>34142182.6592796</v>
      </c>
      <c r="G18">
        <v>34352947.882222697</v>
      </c>
      <c r="H18">
        <v>35252969.360476904</v>
      </c>
      <c r="I18">
        <v>36687493.719429404</v>
      </c>
      <c r="J18">
        <v>36683960.054363102</v>
      </c>
      <c r="K18">
        <v>36274926.727543198</v>
      </c>
      <c r="L18">
        <v>36650719.653613798</v>
      </c>
      <c r="M18">
        <v>36555217.026859701</v>
      </c>
      <c r="N18">
        <v>36972344.176208898</v>
      </c>
      <c r="O18">
        <v>37334452.747560598</v>
      </c>
      <c r="P18">
        <v>38953169.671789996</v>
      </c>
      <c r="Q18">
        <v>40359108.942183197</v>
      </c>
      <c r="R18">
        <v>42360103.883067504</v>
      </c>
      <c r="S18">
        <v>43771145.536896199</v>
      </c>
      <c r="T18">
        <v>43773614.534747101</v>
      </c>
      <c r="U18">
        <v>41602048.465763099</v>
      </c>
      <c r="V18">
        <v>40964584.001396298</v>
      </c>
      <c r="W18">
        <v>40889714.918177903</v>
      </c>
      <c r="X18">
        <v>41262100.0052085</v>
      </c>
      <c r="Y18">
        <v>42182288.991839103</v>
      </c>
      <c r="Z18">
        <v>44398396.756850302</v>
      </c>
      <c r="AA18">
        <v>46458479.714677997</v>
      </c>
      <c r="AB18">
        <v>47459214.9692792</v>
      </c>
      <c r="AC18">
        <v>49218139.4145483</v>
      </c>
      <c r="AD18">
        <v>50550624.861569896</v>
      </c>
      <c r="AE18">
        <v>51564843.412004396</v>
      </c>
    </row>
    <row r="19" spans="1:31" x14ac:dyDescent="0.3">
      <c r="A19" t="s">
        <v>138</v>
      </c>
      <c r="B19" t="s">
        <v>234</v>
      </c>
      <c r="C19" t="s">
        <v>200</v>
      </c>
      <c r="D19" t="s">
        <v>235</v>
      </c>
      <c r="E19" t="s">
        <v>201</v>
      </c>
      <c r="F19">
        <v>4612490.6422996502</v>
      </c>
      <c r="G19">
        <v>4679731.2243983299</v>
      </c>
      <c r="H19">
        <v>4758219.8755045701</v>
      </c>
      <c r="I19">
        <v>4924102.68755503</v>
      </c>
      <c r="J19">
        <v>4894927.7177831503</v>
      </c>
      <c r="K19">
        <v>4775189.6703762598</v>
      </c>
      <c r="L19">
        <v>4811995.6297506001</v>
      </c>
      <c r="M19">
        <v>4646408.5813211901</v>
      </c>
      <c r="N19">
        <v>4620239.1769217504</v>
      </c>
      <c r="O19">
        <v>4526403.26748941</v>
      </c>
      <c r="P19">
        <v>4623151.4130777698</v>
      </c>
      <c r="Q19">
        <v>4734029.9760650899</v>
      </c>
      <c r="R19">
        <v>4884095.0046887603</v>
      </c>
      <c r="S19">
        <v>4897650.8532731598</v>
      </c>
      <c r="T19">
        <v>4870626.5425731596</v>
      </c>
      <c r="U19">
        <v>4701289.6948205102</v>
      </c>
      <c r="V19">
        <v>4687680.3793764701</v>
      </c>
      <c r="W19">
        <v>4620750.7834541099</v>
      </c>
      <c r="X19">
        <v>4615449.4873010004</v>
      </c>
      <c r="Y19">
        <v>4616781.2816199297</v>
      </c>
      <c r="Z19">
        <v>4740423.3385824999</v>
      </c>
      <c r="AA19">
        <v>4766689.8988975398</v>
      </c>
      <c r="AB19">
        <v>4614384.9068151005</v>
      </c>
      <c r="AC19">
        <v>4579570.1776027903</v>
      </c>
      <c r="AD19">
        <v>4606410.8665703703</v>
      </c>
      <c r="AE19">
        <v>4594816.0513031604</v>
      </c>
    </row>
    <row r="20" spans="1:31" x14ac:dyDescent="0.3">
      <c r="A20" t="s">
        <v>138</v>
      </c>
      <c r="B20" t="s">
        <v>236</v>
      </c>
      <c r="C20" t="s">
        <v>200</v>
      </c>
      <c r="D20" t="s">
        <v>237</v>
      </c>
      <c r="E20" t="s">
        <v>201</v>
      </c>
      <c r="F20">
        <v>102975968.690947</v>
      </c>
      <c r="G20">
        <v>107592779.628691</v>
      </c>
      <c r="H20">
        <v>111702376.49413501</v>
      </c>
      <c r="I20">
        <v>116449401.324764</v>
      </c>
      <c r="J20">
        <v>118035800.059182</v>
      </c>
      <c r="K20">
        <v>118157200.55479801</v>
      </c>
      <c r="L20">
        <v>120159864.841114</v>
      </c>
      <c r="M20">
        <v>119858649.89853001</v>
      </c>
      <c r="N20">
        <v>118930026.505052</v>
      </c>
      <c r="O20">
        <v>118555269.50136501</v>
      </c>
      <c r="P20">
        <v>119150142.52477001</v>
      </c>
      <c r="Q20">
        <v>120280761.85571299</v>
      </c>
      <c r="R20">
        <v>121923309.096747</v>
      </c>
      <c r="S20">
        <v>123712438.78058</v>
      </c>
      <c r="T20">
        <v>128561338.231069</v>
      </c>
      <c r="U20">
        <v>125232055.093795</v>
      </c>
      <c r="V20">
        <v>124216788.145127</v>
      </c>
      <c r="W20">
        <v>124602383.49559399</v>
      </c>
      <c r="X20">
        <v>124271430.529649</v>
      </c>
      <c r="Y20">
        <v>125135528.528124</v>
      </c>
      <c r="Z20">
        <v>128522773.88400701</v>
      </c>
      <c r="AA20">
        <v>129711289.92396601</v>
      </c>
      <c r="AB20">
        <v>128562747.91921701</v>
      </c>
      <c r="AC20">
        <v>130472023.06851099</v>
      </c>
      <c r="AD20">
        <v>131929370.63115101</v>
      </c>
      <c r="AE20">
        <v>133344814.24025799</v>
      </c>
    </row>
    <row r="21" spans="1:31" x14ac:dyDescent="0.3">
      <c r="A21" t="s">
        <v>138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138</v>
      </c>
      <c r="B22" t="s">
        <v>240</v>
      </c>
      <c r="C22" t="s">
        <v>200</v>
      </c>
      <c r="D22" t="s">
        <v>241</v>
      </c>
      <c r="E22" t="s">
        <v>201</v>
      </c>
      <c r="F22">
        <v>58388771.668032102</v>
      </c>
      <c r="G22">
        <v>61085873.238663003</v>
      </c>
      <c r="H22">
        <v>63766496.360068999</v>
      </c>
      <c r="I22">
        <v>67291888.337081596</v>
      </c>
      <c r="J22">
        <v>68772655.1302398</v>
      </c>
      <c r="K22">
        <v>69496465.642404303</v>
      </c>
      <c r="L22">
        <v>71514191.294892997</v>
      </c>
      <c r="M22">
        <v>72363198.6081727</v>
      </c>
      <c r="N22">
        <v>72667242.711139396</v>
      </c>
      <c r="O22">
        <v>73410946.422758996</v>
      </c>
      <c r="P22">
        <v>74310278.037827998</v>
      </c>
      <c r="Q22">
        <v>75518891.467235103</v>
      </c>
      <c r="R22">
        <v>76551722.745970398</v>
      </c>
      <c r="S22">
        <v>77514636.906277299</v>
      </c>
      <c r="T22">
        <v>80947898.805502594</v>
      </c>
      <c r="U22">
        <v>78727474.035147101</v>
      </c>
      <c r="V22">
        <v>78473899.680614606</v>
      </c>
      <c r="W22">
        <v>79199553.807321206</v>
      </c>
      <c r="X22">
        <v>79713133.799603507</v>
      </c>
      <c r="Y22">
        <v>80885848.252506196</v>
      </c>
      <c r="Z22">
        <v>83653469.546336994</v>
      </c>
      <c r="AA22">
        <v>85162431.491521403</v>
      </c>
      <c r="AB22">
        <v>84982654.548870206</v>
      </c>
      <c r="AC22">
        <v>86692770.765631005</v>
      </c>
      <c r="AD22">
        <v>88679098.3006161</v>
      </c>
      <c r="AE22">
        <v>91131053.8578839</v>
      </c>
    </row>
    <row r="23" spans="1:31" x14ac:dyDescent="0.3">
      <c r="A23" t="s">
        <v>138</v>
      </c>
      <c r="B23" t="s">
        <v>242</v>
      </c>
      <c r="C23" t="s">
        <v>200</v>
      </c>
      <c r="D23" t="s">
        <v>243</v>
      </c>
      <c r="E23" t="s">
        <v>201</v>
      </c>
      <c r="F23">
        <v>27206093.306047</v>
      </c>
      <c r="G23">
        <v>27640846.214705601</v>
      </c>
      <c r="H23">
        <v>27638407.254844401</v>
      </c>
      <c r="I23">
        <v>27469437.1872002</v>
      </c>
      <c r="J23">
        <v>26803723.081460401</v>
      </c>
      <c r="K23">
        <v>26403514.679254599</v>
      </c>
      <c r="L23">
        <v>25837109.133920498</v>
      </c>
      <c r="M23">
        <v>24950575.509311501</v>
      </c>
      <c r="N23">
        <v>23608456.753332201</v>
      </c>
      <c r="O23">
        <v>22624751.9546749</v>
      </c>
      <c r="P23">
        <v>21925325.157412801</v>
      </c>
      <c r="Q23">
        <v>21455562.0413635</v>
      </c>
      <c r="R23">
        <v>21913304.6643821</v>
      </c>
      <c r="S23">
        <v>21625282.206726201</v>
      </c>
      <c r="T23">
        <v>21350168.912467301</v>
      </c>
      <c r="U23">
        <v>20792570.4086519</v>
      </c>
      <c r="V23">
        <v>20424335.6700182</v>
      </c>
      <c r="W23">
        <v>20320082.977292001</v>
      </c>
      <c r="X23">
        <v>20614691.801499899</v>
      </c>
      <c r="Y23">
        <v>21130964.382925399</v>
      </c>
      <c r="Z23">
        <v>21732620.398256201</v>
      </c>
      <c r="AA23">
        <v>22003737.351462401</v>
      </c>
      <c r="AB23">
        <v>22386395.936123401</v>
      </c>
      <c r="AC23">
        <v>22826695.902628299</v>
      </c>
      <c r="AD23">
        <v>23265125.8736973</v>
      </c>
      <c r="AE23">
        <v>23878501.902977899</v>
      </c>
    </row>
    <row r="24" spans="1:31" x14ac:dyDescent="0.3">
      <c r="A24" t="s">
        <v>138</v>
      </c>
      <c r="B24" t="s">
        <v>244</v>
      </c>
      <c r="C24" t="s">
        <v>200</v>
      </c>
      <c r="D24" t="s">
        <v>245</v>
      </c>
      <c r="E24" t="s">
        <v>201</v>
      </c>
      <c r="F24">
        <v>66693646.370154798</v>
      </c>
      <c r="G24">
        <v>68459435.579547197</v>
      </c>
      <c r="H24">
        <v>69977102.041697904</v>
      </c>
      <c r="I24">
        <v>70734446.617099106</v>
      </c>
      <c r="J24">
        <v>69785555.782199606</v>
      </c>
      <c r="K24">
        <v>70148966.994521707</v>
      </c>
      <c r="L24">
        <v>69853500.401987895</v>
      </c>
      <c r="M24">
        <v>68713309.399223402</v>
      </c>
      <c r="N24">
        <v>67268713.105577096</v>
      </c>
      <c r="O24">
        <v>67312734.214894101</v>
      </c>
      <c r="P24">
        <v>68008755.430454493</v>
      </c>
      <c r="Q24">
        <v>69494502.708192304</v>
      </c>
      <c r="R24">
        <v>70362329.774237603</v>
      </c>
      <c r="S24">
        <v>71015193.832999304</v>
      </c>
      <c r="T24">
        <v>71710084.942194596</v>
      </c>
      <c r="U24">
        <v>69582904.346143797</v>
      </c>
      <c r="V24">
        <v>68693453.664607003</v>
      </c>
      <c r="W24">
        <v>69356890.914220497</v>
      </c>
      <c r="X24">
        <v>69552732.634327695</v>
      </c>
      <c r="Y24">
        <v>71047553.525130495</v>
      </c>
      <c r="Z24">
        <v>73455402.077543199</v>
      </c>
      <c r="AA24">
        <v>74880058.768356398</v>
      </c>
      <c r="AB24">
        <v>74960426.6560072</v>
      </c>
      <c r="AC24">
        <v>75491622.953544006</v>
      </c>
      <c r="AD24">
        <v>76722410.9910786</v>
      </c>
      <c r="AE24">
        <v>77402857.727516502</v>
      </c>
    </row>
    <row r="25" spans="1:31" x14ac:dyDescent="0.3">
      <c r="A25" t="s">
        <v>138</v>
      </c>
      <c r="B25" t="s">
        <v>246</v>
      </c>
      <c r="C25" t="s">
        <v>200</v>
      </c>
      <c r="D25" t="s">
        <v>247</v>
      </c>
      <c r="E25" t="s">
        <v>201</v>
      </c>
      <c r="F25">
        <v>1831913.14489723</v>
      </c>
      <c r="G25">
        <v>2199804.0321324398</v>
      </c>
      <c r="H25">
        <v>2493249.15330031</v>
      </c>
      <c r="I25">
        <v>2451926.6318143099</v>
      </c>
      <c r="J25">
        <v>2573738.7460316001</v>
      </c>
      <c r="K25">
        <v>2794385.92709985</v>
      </c>
      <c r="L25">
        <v>2917819.9771874002</v>
      </c>
      <c r="M25">
        <v>2851625.3982445099</v>
      </c>
      <c r="N25">
        <v>2858171.3603785099</v>
      </c>
      <c r="O25">
        <v>2958108.4807768599</v>
      </c>
      <c r="P25">
        <v>3116321.3423770899</v>
      </c>
      <c r="Q25">
        <v>3222261.34498929</v>
      </c>
      <c r="R25">
        <v>3192286.1601167</v>
      </c>
      <c r="S25">
        <v>3407202.3256401899</v>
      </c>
      <c r="T25">
        <v>3416747.19881019</v>
      </c>
      <c r="U25">
        <v>3092262.2508366401</v>
      </c>
      <c r="V25">
        <v>2805756.3985386398</v>
      </c>
      <c r="W25">
        <v>2579799.2137364298</v>
      </c>
      <c r="X25">
        <v>2422675.0426752102</v>
      </c>
      <c r="Y25">
        <v>2423213.69842749</v>
      </c>
      <c r="Z25">
        <v>2367978.97503427</v>
      </c>
      <c r="AA25">
        <v>2255113.1867401698</v>
      </c>
      <c r="AB25">
        <v>2148050.53782816</v>
      </c>
      <c r="AC25">
        <v>2024328.3714860501</v>
      </c>
      <c r="AD25">
        <v>2163589.5008720998</v>
      </c>
      <c r="AE25">
        <v>2108115.74354959</v>
      </c>
    </row>
    <row r="26" spans="1:31" x14ac:dyDescent="0.3">
      <c r="A26" t="s">
        <v>138</v>
      </c>
      <c r="B26" t="s">
        <v>248</v>
      </c>
      <c r="C26" t="s">
        <v>200</v>
      </c>
      <c r="D26" t="s">
        <v>249</v>
      </c>
      <c r="E26" t="s">
        <v>201</v>
      </c>
      <c r="F26">
        <v>33012914.928014599</v>
      </c>
      <c r="G26">
        <v>34024881.1952537</v>
      </c>
      <c r="H26">
        <v>35429252.919469498</v>
      </c>
      <c r="I26">
        <v>36053476.113000698</v>
      </c>
      <c r="J26">
        <v>35468113.453374103</v>
      </c>
      <c r="K26">
        <v>35013909.762258701</v>
      </c>
      <c r="L26">
        <v>34440814.746287599</v>
      </c>
      <c r="M26">
        <v>33787449.119064197</v>
      </c>
      <c r="N26">
        <v>32835853.308067299</v>
      </c>
      <c r="O26">
        <v>32296976.663424399</v>
      </c>
      <c r="P26">
        <v>32259276.183253702</v>
      </c>
      <c r="Q26">
        <v>32766355.726694599</v>
      </c>
      <c r="R26">
        <v>33228943.545795999</v>
      </c>
      <c r="S26">
        <v>33685547.360926896</v>
      </c>
      <c r="T26">
        <v>34206478.447803304</v>
      </c>
      <c r="U26">
        <v>33161979.1825363</v>
      </c>
      <c r="V26">
        <v>32710488.202858299</v>
      </c>
      <c r="W26">
        <v>32945434.414146099</v>
      </c>
      <c r="X26">
        <v>32762689.333905499</v>
      </c>
      <c r="Y26">
        <v>33041639.822376098</v>
      </c>
      <c r="Z26">
        <v>33840606.298684597</v>
      </c>
      <c r="AA26">
        <v>34128365.392802998</v>
      </c>
      <c r="AB26">
        <v>34007838.7322395</v>
      </c>
      <c r="AC26">
        <v>33928080.516004503</v>
      </c>
      <c r="AD26">
        <v>33884227.659181602</v>
      </c>
      <c r="AE26">
        <v>33922404.027182303</v>
      </c>
    </row>
    <row r="27" spans="1:31" x14ac:dyDescent="0.3">
      <c r="A27" t="s">
        <v>138</v>
      </c>
      <c r="B27" t="s">
        <v>250</v>
      </c>
      <c r="C27" t="s">
        <v>200</v>
      </c>
      <c r="D27" t="s">
        <v>251</v>
      </c>
      <c r="E27" t="s">
        <v>201</v>
      </c>
      <c r="F27">
        <v>31848818.297242898</v>
      </c>
      <c r="G27">
        <v>32234750.352161098</v>
      </c>
      <c r="H27">
        <v>32054599.968928002</v>
      </c>
      <c r="I27">
        <v>32229043.872284099</v>
      </c>
      <c r="J27">
        <v>31743703.582793899</v>
      </c>
      <c r="K27">
        <v>32340671.305163201</v>
      </c>
      <c r="L27">
        <v>32494865.678512901</v>
      </c>
      <c r="M27">
        <v>32074234.881914701</v>
      </c>
      <c r="N27">
        <v>31574688.437131301</v>
      </c>
      <c r="O27">
        <v>32057649.070692901</v>
      </c>
      <c r="P27">
        <v>32633157.904823702</v>
      </c>
      <c r="Q27">
        <v>33505885.636508401</v>
      </c>
      <c r="R27">
        <v>33941100.068324998</v>
      </c>
      <c r="S27">
        <v>33922444.146432303</v>
      </c>
      <c r="T27">
        <v>34086859.295581102</v>
      </c>
      <c r="U27">
        <v>33328662.912770901</v>
      </c>
      <c r="V27">
        <v>33177209.0632101</v>
      </c>
      <c r="W27">
        <v>33831657.286337897</v>
      </c>
      <c r="X27">
        <v>34367368.257747002</v>
      </c>
      <c r="Y27">
        <v>35582700.004326902</v>
      </c>
      <c r="Z27">
        <v>37246816.803824298</v>
      </c>
      <c r="AA27">
        <v>38496580.188813299</v>
      </c>
      <c r="AB27">
        <v>38804537.385939598</v>
      </c>
      <c r="AC27">
        <v>39539214.066053398</v>
      </c>
      <c r="AD27">
        <v>40674593.831024803</v>
      </c>
      <c r="AE27">
        <v>41372337.956784599</v>
      </c>
    </row>
    <row r="28" spans="1:31" x14ac:dyDescent="0.3">
      <c r="A28" t="s">
        <v>138</v>
      </c>
      <c r="B28" t="s">
        <v>252</v>
      </c>
      <c r="C28" t="s">
        <v>200</v>
      </c>
      <c r="D28" t="s">
        <v>253</v>
      </c>
      <c r="E28" t="s">
        <v>201</v>
      </c>
      <c r="F28">
        <v>118369087.299288</v>
      </c>
      <c r="G28">
        <v>121738472.236073</v>
      </c>
      <c r="H28">
        <v>125749375.69757301</v>
      </c>
      <c r="I28">
        <v>128902791.627527</v>
      </c>
      <c r="J28">
        <v>129070857.372208</v>
      </c>
      <c r="K28">
        <v>128010879.103992</v>
      </c>
      <c r="L28">
        <v>129162949.225942</v>
      </c>
      <c r="M28">
        <v>128536658.07853401</v>
      </c>
      <c r="N28">
        <v>128554322.425037</v>
      </c>
      <c r="O28">
        <v>129568086.610092</v>
      </c>
      <c r="P28">
        <v>130577171.952282</v>
      </c>
      <c r="Q28">
        <v>132379448.796103</v>
      </c>
      <c r="R28">
        <v>135429430.65831199</v>
      </c>
      <c r="S28">
        <v>138064031.426588</v>
      </c>
      <c r="T28">
        <v>143996008.64225599</v>
      </c>
      <c r="U28">
        <v>140776059.796312</v>
      </c>
      <c r="V28">
        <v>139896344.245092</v>
      </c>
      <c r="W28">
        <v>141409017.938916</v>
      </c>
      <c r="X28">
        <v>141730304.15492699</v>
      </c>
      <c r="Y28">
        <v>144140857.68334699</v>
      </c>
      <c r="Z28">
        <v>148902770.59020701</v>
      </c>
      <c r="AA28">
        <v>151334914.30795801</v>
      </c>
      <c r="AB28">
        <v>151547659.83232301</v>
      </c>
      <c r="AC28">
        <v>155825080.40912601</v>
      </c>
      <c r="AD28">
        <v>160222399.27929401</v>
      </c>
      <c r="AE28">
        <v>164445528.66497099</v>
      </c>
    </row>
    <row r="29" spans="1:31" x14ac:dyDescent="0.3">
      <c r="A29" t="s">
        <v>138</v>
      </c>
      <c r="B29" t="s">
        <v>254</v>
      </c>
      <c r="C29" t="s">
        <v>200</v>
      </c>
      <c r="D29" t="s">
        <v>255</v>
      </c>
      <c r="E29" t="s">
        <v>201</v>
      </c>
      <c r="F29">
        <v>71610397.575590193</v>
      </c>
      <c r="G29">
        <v>72834886.171798706</v>
      </c>
      <c r="H29">
        <v>74944269.349256098</v>
      </c>
      <c r="I29">
        <v>75754221.610675395</v>
      </c>
      <c r="J29">
        <v>74385647.899967298</v>
      </c>
      <c r="K29">
        <v>72973997.492259607</v>
      </c>
      <c r="L29">
        <v>72439515.046308801</v>
      </c>
      <c r="M29">
        <v>71256660.042613596</v>
      </c>
      <c r="N29">
        <v>70459840.386897504</v>
      </c>
      <c r="O29">
        <v>70399072.105948597</v>
      </c>
      <c r="P29">
        <v>70688684.0419119</v>
      </c>
      <c r="Q29">
        <v>71231452.581496298</v>
      </c>
      <c r="R29">
        <v>71856649.335514903</v>
      </c>
      <c r="S29">
        <v>72618033.305045396</v>
      </c>
      <c r="T29">
        <v>74868926.473678797</v>
      </c>
      <c r="U29">
        <v>72825397.880265206</v>
      </c>
      <c r="V29">
        <v>72269999.244849503</v>
      </c>
      <c r="W29">
        <v>72715658.835082993</v>
      </c>
      <c r="X29">
        <v>72820556.990845203</v>
      </c>
      <c r="Y29">
        <v>73869286.852313101</v>
      </c>
      <c r="Z29">
        <v>76096317.029653296</v>
      </c>
      <c r="AA29">
        <v>77102792.666164696</v>
      </c>
      <c r="AB29">
        <v>76759363.6244587</v>
      </c>
      <c r="AC29">
        <v>78802479.439720795</v>
      </c>
      <c r="AD29">
        <v>81379709.157508507</v>
      </c>
      <c r="AE29">
        <v>83546519.146400705</v>
      </c>
    </row>
    <row r="30" spans="1:31" x14ac:dyDescent="0.3">
      <c r="A30" t="s">
        <v>138</v>
      </c>
      <c r="B30" t="s">
        <v>256</v>
      </c>
      <c r="C30" t="s">
        <v>200</v>
      </c>
      <c r="D30" t="s">
        <v>257</v>
      </c>
      <c r="E30" t="s">
        <v>201</v>
      </c>
      <c r="F30">
        <v>8484787.4939086996</v>
      </c>
      <c r="G30">
        <v>8551262.6380485408</v>
      </c>
      <c r="H30">
        <v>8424722.9833156392</v>
      </c>
      <c r="I30">
        <v>8595564.1462033</v>
      </c>
      <c r="J30">
        <v>8529871.8237918094</v>
      </c>
      <c r="K30">
        <v>8363018.3944678102</v>
      </c>
      <c r="L30">
        <v>8570530.7059295308</v>
      </c>
      <c r="M30">
        <v>8917179.5447833203</v>
      </c>
      <c r="N30">
        <v>9331250.7507782299</v>
      </c>
      <c r="O30">
        <v>9663590.0961488597</v>
      </c>
      <c r="P30">
        <v>9553327.4838315304</v>
      </c>
      <c r="Q30">
        <v>9532541.9501630198</v>
      </c>
      <c r="R30">
        <v>9484910.9102774095</v>
      </c>
      <c r="S30">
        <v>9636146.0541530307</v>
      </c>
      <c r="T30">
        <v>10178991.139849801</v>
      </c>
      <c r="U30">
        <v>9863316.7621114403</v>
      </c>
      <c r="V30">
        <v>9846560.7257509995</v>
      </c>
      <c r="W30">
        <v>9894151.9408910405</v>
      </c>
      <c r="X30">
        <v>9919674.1349643506</v>
      </c>
      <c r="Y30">
        <v>10007836.2254887</v>
      </c>
      <c r="Z30">
        <v>10330339.2165916</v>
      </c>
      <c r="AA30">
        <v>10720945.8058613</v>
      </c>
      <c r="AB30">
        <v>10979870.774390699</v>
      </c>
      <c r="AC30">
        <v>11361721.5025256</v>
      </c>
      <c r="AD30">
        <v>11513512.5774842</v>
      </c>
      <c r="AE30">
        <v>11522893.113046199</v>
      </c>
    </row>
    <row r="31" spans="1:31" x14ac:dyDescent="0.3">
      <c r="A31" t="s">
        <v>138</v>
      </c>
      <c r="B31" t="s">
        <v>258</v>
      </c>
      <c r="C31" t="s">
        <v>200</v>
      </c>
      <c r="D31" t="s">
        <v>259</v>
      </c>
      <c r="E31" t="s">
        <v>201</v>
      </c>
      <c r="F31">
        <v>5355632.2785027204</v>
      </c>
      <c r="G31">
        <v>5302108.5691584004</v>
      </c>
      <c r="H31">
        <v>5611140.7286419999</v>
      </c>
      <c r="I31">
        <v>5707157.0979428403</v>
      </c>
      <c r="J31">
        <v>5555265.2741254102</v>
      </c>
      <c r="K31">
        <v>5431460.4329573596</v>
      </c>
      <c r="L31">
        <v>5369344.6335192397</v>
      </c>
      <c r="M31">
        <v>5246165.6812433498</v>
      </c>
      <c r="N31">
        <v>5284815.6414265595</v>
      </c>
      <c r="O31">
        <v>5357314.49090348</v>
      </c>
      <c r="P31">
        <v>5591056.29256678</v>
      </c>
      <c r="Q31">
        <v>5826243.2486811504</v>
      </c>
      <c r="R31">
        <v>6368737.6253215401</v>
      </c>
      <c r="S31">
        <v>7295688.9179346804</v>
      </c>
      <c r="T31">
        <v>8010263.40393655</v>
      </c>
      <c r="U31">
        <v>8090107.77400304</v>
      </c>
      <c r="V31">
        <v>7830103.12952099</v>
      </c>
      <c r="W31">
        <v>7987219.7016861998</v>
      </c>
      <c r="X31">
        <v>8208406.1142711202</v>
      </c>
      <c r="Y31">
        <v>8417322.5914586503</v>
      </c>
      <c r="Z31">
        <v>8664369.5702340193</v>
      </c>
      <c r="AA31">
        <v>8906868.5898887403</v>
      </c>
      <c r="AB31">
        <v>9156850.7852097005</v>
      </c>
      <c r="AC31">
        <v>9448568.3069618996</v>
      </c>
      <c r="AD31">
        <v>9686549.0565395709</v>
      </c>
      <c r="AE31">
        <v>10440671.104835</v>
      </c>
    </row>
    <row r="32" spans="1:31" x14ac:dyDescent="0.3">
      <c r="A32" t="s">
        <v>138</v>
      </c>
      <c r="B32" t="s">
        <v>260</v>
      </c>
      <c r="C32" t="s">
        <v>200</v>
      </c>
      <c r="D32" t="s">
        <v>261</v>
      </c>
      <c r="E32" t="s">
        <v>201</v>
      </c>
      <c r="F32">
        <v>30558361.302196398</v>
      </c>
      <c r="G32">
        <v>32202282.383651201</v>
      </c>
      <c r="H32">
        <v>33260040.566776901</v>
      </c>
      <c r="I32">
        <v>34946411.326858602</v>
      </c>
      <c r="J32">
        <v>36237845.074870698</v>
      </c>
      <c r="K32">
        <v>36721089.605081499</v>
      </c>
      <c r="L32">
        <v>37885487.215942003</v>
      </c>
      <c r="M32">
        <v>38074892.656877898</v>
      </c>
      <c r="N32">
        <v>38514147.192064002</v>
      </c>
      <c r="O32">
        <v>39195735.504415303</v>
      </c>
      <c r="P32">
        <v>39753915.363956504</v>
      </c>
      <c r="Q32">
        <v>40474775.480157897</v>
      </c>
      <c r="R32">
        <v>41394888.656021103</v>
      </c>
      <c r="S32">
        <v>42415240.288600102</v>
      </c>
      <c r="T32">
        <v>44905618.634831503</v>
      </c>
      <c r="U32">
        <v>44284552.398728997</v>
      </c>
      <c r="V32">
        <v>44524436.325668</v>
      </c>
      <c r="W32">
        <v>45447734.272588402</v>
      </c>
      <c r="X32">
        <v>45648002.783239797</v>
      </c>
      <c r="Y32">
        <v>46804639.154566698</v>
      </c>
      <c r="Z32">
        <v>48655810.424966097</v>
      </c>
      <c r="AA32">
        <v>49488230.5343192</v>
      </c>
      <c r="AB32">
        <v>49688558.302891903</v>
      </c>
      <c r="AC32">
        <v>51360800.496685497</v>
      </c>
      <c r="AD32">
        <v>52901026.943738997</v>
      </c>
      <c r="AE32">
        <v>54302229.418829903</v>
      </c>
    </row>
    <row r="33" spans="1:31" x14ac:dyDescent="0.3">
      <c r="A33" t="s">
        <v>138</v>
      </c>
      <c r="B33" t="s">
        <v>262</v>
      </c>
      <c r="C33" t="s">
        <v>200</v>
      </c>
      <c r="D33" t="s">
        <v>263</v>
      </c>
      <c r="E33" t="s">
        <v>201</v>
      </c>
      <c r="F33">
        <v>2359908.6490900102</v>
      </c>
      <c r="G33">
        <v>2847932.4734161501</v>
      </c>
      <c r="H33">
        <v>3509202.06958206</v>
      </c>
      <c r="I33">
        <v>3899437.4458464002</v>
      </c>
      <c r="J33">
        <v>4362227.2994530797</v>
      </c>
      <c r="K33">
        <v>4521313.1792254504</v>
      </c>
      <c r="L33">
        <v>4898071.6242421102</v>
      </c>
      <c r="M33">
        <v>5041760.1530163297</v>
      </c>
      <c r="N33">
        <v>4964268.4538711105</v>
      </c>
      <c r="O33">
        <v>4952374.4126761304</v>
      </c>
      <c r="P33">
        <v>4990188.7700154604</v>
      </c>
      <c r="Q33">
        <v>5314435.5356047899</v>
      </c>
      <c r="R33">
        <v>6324244.1311774403</v>
      </c>
      <c r="S33">
        <v>6098922.86085473</v>
      </c>
      <c r="T33">
        <v>6032208.9899588702</v>
      </c>
      <c r="U33">
        <v>5712684.9812034303</v>
      </c>
      <c r="V33">
        <v>5425244.8193027303</v>
      </c>
      <c r="W33">
        <v>5364253.1886675004</v>
      </c>
      <c r="X33">
        <v>5133664.1316066999</v>
      </c>
      <c r="Y33">
        <v>5041772.85951987</v>
      </c>
      <c r="Z33">
        <v>5155934.3487622701</v>
      </c>
      <c r="AA33">
        <v>5116076.7117241798</v>
      </c>
      <c r="AB33">
        <v>4963016.3453724803</v>
      </c>
      <c r="AC33">
        <v>4851510.6632318003</v>
      </c>
      <c r="AD33">
        <v>4741601.5440229997</v>
      </c>
      <c r="AE33">
        <v>4633215.8818594199</v>
      </c>
    </row>
    <row r="34" spans="1:31" x14ac:dyDescent="0.3">
      <c r="A34" t="s">
        <v>138</v>
      </c>
      <c r="B34" t="s">
        <v>264</v>
      </c>
      <c r="C34" t="s">
        <v>200</v>
      </c>
      <c r="D34" t="s">
        <v>265</v>
      </c>
      <c r="E34" t="s">
        <v>201</v>
      </c>
      <c r="F34">
        <v>17589956.088379301</v>
      </c>
      <c r="G34">
        <v>18124913.9385073</v>
      </c>
      <c r="H34">
        <v>18485116.3139739</v>
      </c>
      <c r="I34">
        <v>18616628.939087201</v>
      </c>
      <c r="J34">
        <v>18461123.037626501</v>
      </c>
      <c r="K34">
        <v>18321721.838236101</v>
      </c>
      <c r="L34">
        <v>18455631.745880399</v>
      </c>
      <c r="M34">
        <v>18131719.553861</v>
      </c>
      <c r="N34">
        <v>17431114.9178969</v>
      </c>
      <c r="O34">
        <v>17048793.230570301</v>
      </c>
      <c r="P34">
        <v>16627013.2716123</v>
      </c>
      <c r="Q34">
        <v>17518653.636537001</v>
      </c>
      <c r="R34">
        <v>18402988.602807701</v>
      </c>
      <c r="S34">
        <v>18561124.665612102</v>
      </c>
      <c r="T34">
        <v>18462145.494919799</v>
      </c>
      <c r="U34">
        <v>17560003.410148699</v>
      </c>
      <c r="V34">
        <v>16939209.0189147</v>
      </c>
      <c r="W34">
        <v>16982001.078297898</v>
      </c>
      <c r="X34">
        <v>16300632.9260052</v>
      </c>
      <c r="Y34">
        <v>16231007.765385</v>
      </c>
      <c r="Z34">
        <v>16337776.354090801</v>
      </c>
      <c r="AA34">
        <v>15999676.3684921</v>
      </c>
      <c r="AB34">
        <v>15579245.3110299</v>
      </c>
      <c r="AC34">
        <v>15413957.1031055</v>
      </c>
      <c r="AD34">
        <v>15154043.606844001</v>
      </c>
      <c r="AE34">
        <v>14747389.8737299</v>
      </c>
    </row>
    <row r="35" spans="1:31" x14ac:dyDescent="0.3">
      <c r="A35" t="s">
        <v>138</v>
      </c>
      <c r="B35" t="s">
        <v>266</v>
      </c>
      <c r="C35" t="s">
        <v>200</v>
      </c>
      <c r="D35" t="s">
        <v>267</v>
      </c>
      <c r="E35" t="s">
        <v>201</v>
      </c>
      <c r="F35">
        <v>40405674.902210601</v>
      </c>
      <c r="G35">
        <v>44866048.231275998</v>
      </c>
      <c r="H35">
        <v>48948048.231903702</v>
      </c>
      <c r="I35">
        <v>53298197.164874703</v>
      </c>
      <c r="J35">
        <v>56383056.661387198</v>
      </c>
      <c r="K35">
        <v>59531434.068437003</v>
      </c>
      <c r="L35">
        <v>62765584.413689896</v>
      </c>
      <c r="M35">
        <v>64798639.804035097</v>
      </c>
      <c r="N35">
        <v>65670004.030610196</v>
      </c>
      <c r="O35">
        <v>66942382.331873998</v>
      </c>
      <c r="P35">
        <v>67974351.103285402</v>
      </c>
      <c r="Q35">
        <v>69642483.219407901</v>
      </c>
      <c r="R35">
        <v>70132308.129385695</v>
      </c>
      <c r="S35">
        <v>70580986.312724501</v>
      </c>
      <c r="T35">
        <v>72006685.163609505</v>
      </c>
      <c r="U35">
        <v>70500296.476127893</v>
      </c>
      <c r="V35">
        <v>70114557.338936806</v>
      </c>
      <c r="W35">
        <v>70663885.659238905</v>
      </c>
      <c r="X35">
        <v>70283137.100501493</v>
      </c>
      <c r="Y35">
        <v>71020363.976786494</v>
      </c>
      <c r="Z35">
        <v>73135613.491780996</v>
      </c>
      <c r="AA35">
        <v>74095369.079078406</v>
      </c>
      <c r="AB35">
        <v>73868147.527490497</v>
      </c>
      <c r="AC35">
        <v>74707211.768215299</v>
      </c>
      <c r="AD35">
        <v>75789097.087172106</v>
      </c>
      <c r="AE35">
        <v>76532410.994831696</v>
      </c>
    </row>
    <row r="36" spans="1:31" x14ac:dyDescent="0.3">
      <c r="A36" t="s">
        <v>138</v>
      </c>
      <c r="B36" t="s">
        <v>268</v>
      </c>
      <c r="C36" t="s">
        <v>200</v>
      </c>
      <c r="D36" t="s">
        <v>269</v>
      </c>
      <c r="E36" t="s">
        <v>201</v>
      </c>
      <c r="F36">
        <v>5626929.3359459797</v>
      </c>
      <c r="G36">
        <v>6929374.0273920596</v>
      </c>
      <c r="H36">
        <v>7543559.4992157202</v>
      </c>
      <c r="I36">
        <v>7905187.4875037298</v>
      </c>
      <c r="J36">
        <v>8297052.5561315697</v>
      </c>
      <c r="K36">
        <v>8486004.7204392198</v>
      </c>
      <c r="L36">
        <v>8761128.5139186308</v>
      </c>
      <c r="M36">
        <v>8939916.7568236794</v>
      </c>
      <c r="N36">
        <v>9402219.5988183692</v>
      </c>
      <c r="O36">
        <v>9515454.5529150609</v>
      </c>
      <c r="P36">
        <v>9801702.8650209103</v>
      </c>
      <c r="Q36">
        <v>10169118.102363201</v>
      </c>
      <c r="R36">
        <v>10300478.2399398</v>
      </c>
      <c r="S36">
        <v>10274348.701156899</v>
      </c>
      <c r="T36">
        <v>10464737.066676</v>
      </c>
      <c r="U36">
        <v>10406473.711095</v>
      </c>
      <c r="V36">
        <v>10424353.7721179</v>
      </c>
      <c r="W36">
        <v>10503598.2723206</v>
      </c>
      <c r="X36">
        <v>10506282.313492199</v>
      </c>
      <c r="Y36">
        <v>10649407.280672699</v>
      </c>
      <c r="Z36">
        <v>10822588.173315801</v>
      </c>
      <c r="AA36">
        <v>10889893.5141018</v>
      </c>
      <c r="AB36">
        <v>10797279.373501601</v>
      </c>
      <c r="AC36">
        <v>10801474.001594801</v>
      </c>
      <c r="AD36">
        <v>11101595.9548393</v>
      </c>
      <c r="AE36">
        <v>11072053.854253501</v>
      </c>
    </row>
    <row r="37" spans="1:31" x14ac:dyDescent="0.3">
      <c r="A37" t="s">
        <v>138</v>
      </c>
      <c r="B37" t="s">
        <v>270</v>
      </c>
      <c r="C37" t="s">
        <v>200</v>
      </c>
      <c r="D37" t="s">
        <v>271</v>
      </c>
      <c r="E37" t="s">
        <v>201</v>
      </c>
      <c r="F37">
        <v>28545646.437259998</v>
      </c>
      <c r="G37">
        <v>31682661.007916499</v>
      </c>
      <c r="H37">
        <v>34952738.517496496</v>
      </c>
      <c r="I37">
        <v>38392996.752636597</v>
      </c>
      <c r="J37">
        <v>40733853.462558702</v>
      </c>
      <c r="K37">
        <v>43226253.422748201</v>
      </c>
      <c r="L37">
        <v>45612788.054683201</v>
      </c>
      <c r="M37">
        <v>46799880.333093397</v>
      </c>
      <c r="N37">
        <v>46532851.944177501</v>
      </c>
      <c r="O37">
        <v>46889897.160913497</v>
      </c>
      <c r="P37">
        <v>47102759.689250901</v>
      </c>
      <c r="Q37">
        <v>48071916.417436801</v>
      </c>
      <c r="R37">
        <v>48446677.992176801</v>
      </c>
      <c r="S37">
        <v>48809503.391286597</v>
      </c>
      <c r="T37">
        <v>50240911.563284099</v>
      </c>
      <c r="U37">
        <v>49068731.779613398</v>
      </c>
      <c r="V37">
        <v>48871795.935333602</v>
      </c>
      <c r="W37">
        <v>49479313.406205602</v>
      </c>
      <c r="X37">
        <v>49171610.754226297</v>
      </c>
      <c r="Y37">
        <v>49661553.8299307</v>
      </c>
      <c r="Z37">
        <v>51015216.144073002</v>
      </c>
      <c r="AA37">
        <v>51783429.478389099</v>
      </c>
      <c r="AB37">
        <v>51596874.821646102</v>
      </c>
      <c r="AC37">
        <v>51916671.518855199</v>
      </c>
      <c r="AD37">
        <v>52492139.100952096</v>
      </c>
      <c r="AE37">
        <v>53338011.899476498</v>
      </c>
    </row>
    <row r="38" spans="1:31" x14ac:dyDescent="0.3">
      <c r="A38" t="s">
        <v>138</v>
      </c>
      <c r="B38" t="s">
        <v>272</v>
      </c>
      <c r="C38" t="s">
        <v>200</v>
      </c>
      <c r="D38" t="s">
        <v>273</v>
      </c>
      <c r="E38" t="s">
        <v>201</v>
      </c>
      <c r="F38">
        <v>6233099.1290047001</v>
      </c>
      <c r="G38">
        <v>6254013.1959674899</v>
      </c>
      <c r="H38">
        <v>6451750.2151914798</v>
      </c>
      <c r="I38">
        <v>7000012.9247344602</v>
      </c>
      <c r="J38">
        <v>7352150.6426970102</v>
      </c>
      <c r="K38">
        <v>7819175.9252496399</v>
      </c>
      <c r="L38">
        <v>8391667.8450880405</v>
      </c>
      <c r="M38">
        <v>9058842.7141179908</v>
      </c>
      <c r="N38">
        <v>9734932.4876143597</v>
      </c>
      <c r="O38">
        <v>10537030.6180455</v>
      </c>
      <c r="P38">
        <v>11069888.5490136</v>
      </c>
      <c r="Q38">
        <v>11401448.699607801</v>
      </c>
      <c r="R38">
        <v>11385151.8972691</v>
      </c>
      <c r="S38">
        <v>11497134.220280999</v>
      </c>
      <c r="T38">
        <v>11301036.5336494</v>
      </c>
      <c r="U38">
        <v>11025090.985419501</v>
      </c>
      <c r="V38">
        <v>10818407.6314852</v>
      </c>
      <c r="W38">
        <v>10680973.9807126</v>
      </c>
      <c r="X38">
        <v>10605244.032783</v>
      </c>
      <c r="Y38">
        <v>10709402.866183</v>
      </c>
      <c r="Z38">
        <v>11297809.174392199</v>
      </c>
      <c r="AA38">
        <v>11422046.0865876</v>
      </c>
      <c r="AB38">
        <v>11473993.332342699</v>
      </c>
      <c r="AC38">
        <v>11989066.2477654</v>
      </c>
      <c r="AD38">
        <v>12195362.031380801</v>
      </c>
      <c r="AE38">
        <v>12122345.2411016</v>
      </c>
    </row>
    <row r="39" spans="1:31" x14ac:dyDescent="0.3">
      <c r="A39" t="s">
        <v>138</v>
      </c>
      <c r="B39" t="s">
        <v>274</v>
      </c>
      <c r="C39" t="s">
        <v>200</v>
      </c>
      <c r="D39" t="s">
        <v>275</v>
      </c>
      <c r="E39" t="s">
        <v>201</v>
      </c>
      <c r="F39">
        <v>8000445.9137949701</v>
      </c>
      <c r="G39">
        <v>8389363.0462728608</v>
      </c>
      <c r="H39">
        <v>8607481.6328192204</v>
      </c>
      <c r="I39">
        <v>9133431.4175434206</v>
      </c>
      <c r="J39">
        <v>9196054.0455711503</v>
      </c>
      <c r="K39">
        <v>9300920.4574551806</v>
      </c>
      <c r="L39">
        <v>9727382.0175301507</v>
      </c>
      <c r="M39">
        <v>9882241.5542661399</v>
      </c>
      <c r="N39">
        <v>10181105.3860838</v>
      </c>
      <c r="O39">
        <v>10308373.095486401</v>
      </c>
      <c r="P39">
        <v>10081192.684202701</v>
      </c>
      <c r="Q39">
        <v>9955083.6913881395</v>
      </c>
      <c r="R39">
        <v>9980541.4698086791</v>
      </c>
      <c r="S39">
        <v>10033225.8624404</v>
      </c>
      <c r="T39">
        <v>10476651.2524128</v>
      </c>
      <c r="U39">
        <v>10275482.9040487</v>
      </c>
      <c r="V39">
        <v>9899827.6219227407</v>
      </c>
      <c r="W39">
        <v>9728852.5717766192</v>
      </c>
      <c r="X39">
        <v>9650737.0520991106</v>
      </c>
      <c r="Y39">
        <v>9930526.2286353409</v>
      </c>
      <c r="Z39">
        <v>10321664.7838345</v>
      </c>
      <c r="AA39">
        <v>10472204.714919601</v>
      </c>
      <c r="AB39">
        <v>10587897.431721799</v>
      </c>
      <c r="AC39">
        <v>10678017.024092499</v>
      </c>
      <c r="AD39">
        <v>10821123.622139599</v>
      </c>
      <c r="AE39">
        <v>10892575.3434126</v>
      </c>
    </row>
    <row r="40" spans="1:31" x14ac:dyDescent="0.3">
      <c r="A40" t="s">
        <v>138</v>
      </c>
      <c r="B40" t="s">
        <v>276</v>
      </c>
      <c r="C40" t="s">
        <v>200</v>
      </c>
      <c r="D40" t="s">
        <v>277</v>
      </c>
      <c r="E40" t="s">
        <v>201</v>
      </c>
      <c r="F40">
        <v>442143808.57767701</v>
      </c>
      <c r="G40">
        <v>452125805.287723</v>
      </c>
      <c r="H40">
        <v>461975610.68887401</v>
      </c>
      <c r="I40">
        <v>472711248.85882598</v>
      </c>
      <c r="J40">
        <v>467329596.2974</v>
      </c>
      <c r="K40">
        <v>464204554.46694899</v>
      </c>
      <c r="L40">
        <v>465730775.37489903</v>
      </c>
      <c r="M40">
        <v>461344450.99684203</v>
      </c>
      <c r="N40">
        <v>455609886.43019903</v>
      </c>
      <c r="O40">
        <v>454983913.33287299</v>
      </c>
      <c r="P40">
        <v>457868446.37862802</v>
      </c>
      <c r="Q40">
        <v>460606134.95754999</v>
      </c>
      <c r="R40">
        <v>465010117.794595</v>
      </c>
      <c r="S40">
        <v>470551720.50451899</v>
      </c>
      <c r="T40">
        <v>476368527.90146899</v>
      </c>
      <c r="U40">
        <v>459852762.94917399</v>
      </c>
      <c r="V40">
        <v>450421624.168423</v>
      </c>
      <c r="W40">
        <v>446853431.53233498</v>
      </c>
      <c r="X40">
        <v>441503755.45036</v>
      </c>
      <c r="Y40">
        <v>447243564.59751397</v>
      </c>
      <c r="Z40">
        <v>460070348.76369298</v>
      </c>
      <c r="AA40">
        <v>462938390.99854797</v>
      </c>
      <c r="AB40">
        <v>459203192.02979302</v>
      </c>
      <c r="AC40">
        <v>465464060.60827398</v>
      </c>
      <c r="AD40">
        <v>473325162.08938497</v>
      </c>
      <c r="AE40">
        <v>478170011.89930898</v>
      </c>
    </row>
    <row r="41" spans="1:31" x14ac:dyDescent="0.3">
      <c r="A41" t="s">
        <v>138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138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138</v>
      </c>
      <c r="B43" t="s">
        <v>282</v>
      </c>
      <c r="C43" t="s">
        <v>200</v>
      </c>
      <c r="D43" t="s">
        <v>283</v>
      </c>
      <c r="E43" t="s">
        <v>201</v>
      </c>
      <c r="F43">
        <v>24245521.303406101</v>
      </c>
      <c r="G43">
        <v>24792322.5912145</v>
      </c>
      <c r="H43">
        <v>26513755.210103601</v>
      </c>
      <c r="I43">
        <v>27169019.527816199</v>
      </c>
      <c r="J43">
        <v>26671934.848386899</v>
      </c>
      <c r="K43">
        <v>26172188.8340366</v>
      </c>
      <c r="L43">
        <v>26325142.970637798</v>
      </c>
      <c r="M43">
        <v>27432145.9020546</v>
      </c>
      <c r="N43">
        <v>28468924.419651199</v>
      </c>
      <c r="O43">
        <v>29594848.408752602</v>
      </c>
      <c r="P43">
        <v>30888015.464868799</v>
      </c>
      <c r="Q43">
        <v>34152882.434419699</v>
      </c>
      <c r="R43">
        <v>35794781.268622503</v>
      </c>
      <c r="S43">
        <v>35854747.162252501</v>
      </c>
      <c r="T43">
        <v>35766919.5647313</v>
      </c>
      <c r="U43">
        <v>34641383.017595403</v>
      </c>
      <c r="V43">
        <v>34620072.005904302</v>
      </c>
      <c r="W43">
        <v>34763725.288769402</v>
      </c>
      <c r="X43">
        <v>35483642.291905999</v>
      </c>
      <c r="Y43">
        <v>36054485.454044901</v>
      </c>
      <c r="Z43">
        <v>37739309.066398099</v>
      </c>
      <c r="AA43">
        <v>39241750.023433797</v>
      </c>
      <c r="AB43">
        <v>40506491.522267804</v>
      </c>
      <c r="AC43">
        <v>42206928.946644902</v>
      </c>
      <c r="AD43">
        <v>44199757.521716401</v>
      </c>
      <c r="AE43">
        <v>44971527.745774999</v>
      </c>
    </row>
    <row r="44" spans="1:31" x14ac:dyDescent="0.3">
      <c r="A44" t="s">
        <v>138</v>
      </c>
      <c r="B44" t="s">
        <v>284</v>
      </c>
      <c r="C44" t="s">
        <v>200</v>
      </c>
      <c r="D44" t="s">
        <v>285</v>
      </c>
      <c r="E44" t="s">
        <v>201</v>
      </c>
      <c r="F44">
        <v>774152289.09451306</v>
      </c>
      <c r="G44">
        <v>796394526.92488801</v>
      </c>
      <c r="H44">
        <v>820262502.58700597</v>
      </c>
      <c r="I44">
        <v>845561363.768471</v>
      </c>
      <c r="J44">
        <v>847058941.81033599</v>
      </c>
      <c r="K44">
        <v>847539072.60588706</v>
      </c>
      <c r="L44">
        <v>858289662.09626496</v>
      </c>
      <c r="M44">
        <v>853476329.937325</v>
      </c>
      <c r="N44">
        <v>846975598.40009904</v>
      </c>
      <c r="O44">
        <v>849438219.55851996</v>
      </c>
      <c r="P44">
        <v>858507451.65794599</v>
      </c>
      <c r="Q44">
        <v>875381454.78982902</v>
      </c>
      <c r="R44">
        <v>894076812.283283</v>
      </c>
      <c r="S44">
        <v>906936198.91011405</v>
      </c>
      <c r="T44">
        <v>923771415.15567899</v>
      </c>
      <c r="U44">
        <v>893706459.55666006</v>
      </c>
      <c r="V44">
        <v>883695966.81655502</v>
      </c>
      <c r="W44">
        <v>885652718.94105005</v>
      </c>
      <c r="X44">
        <v>883777765.12566197</v>
      </c>
      <c r="Y44">
        <v>892850144.20245397</v>
      </c>
      <c r="Z44">
        <v>918463196.91924095</v>
      </c>
      <c r="AA44">
        <v>930933753.44468403</v>
      </c>
      <c r="AB44">
        <v>930413035.25573504</v>
      </c>
      <c r="AC44">
        <v>947931043.99612904</v>
      </c>
      <c r="AD44">
        <v>964988705.20698905</v>
      </c>
      <c r="AE44">
        <v>976318885.19095004</v>
      </c>
    </row>
    <row r="45" spans="1:31" x14ac:dyDescent="0.3">
      <c r="A45" t="s">
        <v>138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138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138</v>
      </c>
      <c r="B47" t="s">
        <v>290</v>
      </c>
      <c r="C47" t="s">
        <v>200</v>
      </c>
      <c r="D47" t="s">
        <v>291</v>
      </c>
      <c r="E47" t="s">
        <v>201</v>
      </c>
      <c r="F47">
        <v>299649522.00073802</v>
      </c>
      <c r="G47">
        <v>312372065.63463002</v>
      </c>
      <c r="H47">
        <v>323867222.76043397</v>
      </c>
      <c r="I47">
        <v>337147111.39661503</v>
      </c>
      <c r="J47">
        <v>342455680.100797</v>
      </c>
      <c r="K47">
        <v>344365039.57485199</v>
      </c>
      <c r="L47">
        <v>352512136.46213698</v>
      </c>
      <c r="M47">
        <v>355086723.53379202</v>
      </c>
      <c r="N47">
        <v>355002746.15418297</v>
      </c>
      <c r="O47">
        <v>358650830.189138</v>
      </c>
      <c r="P47">
        <v>363549431.42541498</v>
      </c>
      <c r="Q47">
        <v>370354674.38552898</v>
      </c>
      <c r="R47">
        <v>377424678.384763</v>
      </c>
      <c r="S47">
        <v>383276961.61147702</v>
      </c>
      <c r="T47">
        <v>400998272.036888</v>
      </c>
      <c r="U47">
        <v>391974606.043163</v>
      </c>
      <c r="V47">
        <v>391330992.23381501</v>
      </c>
      <c r="W47">
        <v>394435966.40396899</v>
      </c>
      <c r="X47">
        <v>395608685.99770403</v>
      </c>
      <c r="Y47">
        <v>402008933.45934498</v>
      </c>
      <c r="Z47">
        <v>415407786.37250602</v>
      </c>
      <c r="AA47">
        <v>421744995.66474003</v>
      </c>
      <c r="AB47">
        <v>421000402.58635998</v>
      </c>
      <c r="AC47">
        <v>429570786.57938302</v>
      </c>
      <c r="AD47">
        <v>439332002.25532597</v>
      </c>
      <c r="AE47">
        <v>449762906.00954098</v>
      </c>
    </row>
    <row r="48" spans="1:31" x14ac:dyDescent="0.3">
      <c r="A48" t="s">
        <v>138</v>
      </c>
      <c r="B48" t="s">
        <v>292</v>
      </c>
      <c r="C48" t="s">
        <v>200</v>
      </c>
      <c r="D48" t="s">
        <v>293</v>
      </c>
      <c r="E48" t="s">
        <v>201</v>
      </c>
      <c r="F48">
        <v>357688404.91257101</v>
      </c>
      <c r="G48">
        <v>373176125.27882302</v>
      </c>
      <c r="H48">
        <v>386812688.74546999</v>
      </c>
      <c r="I48">
        <v>402708064.81245899</v>
      </c>
      <c r="J48">
        <v>409383771.98142499</v>
      </c>
      <c r="K48">
        <v>411645837.54333597</v>
      </c>
      <c r="L48">
        <v>420756566.83139402</v>
      </c>
      <c r="M48">
        <v>423770477.84523499</v>
      </c>
      <c r="N48">
        <v>423416187.55984902</v>
      </c>
      <c r="O48">
        <v>427636846.51979703</v>
      </c>
      <c r="P48">
        <v>433544390.13368201</v>
      </c>
      <c r="Q48">
        <v>441229091.78931099</v>
      </c>
      <c r="R48">
        <v>448954849.316921</v>
      </c>
      <c r="S48">
        <v>454840656.79350698</v>
      </c>
      <c r="T48">
        <v>474091910.69163603</v>
      </c>
      <c r="U48">
        <v>464167576.13141698</v>
      </c>
      <c r="V48">
        <v>464170181.69496</v>
      </c>
      <c r="W48">
        <v>469168663.42248201</v>
      </c>
      <c r="X48">
        <v>471866007.133183</v>
      </c>
      <c r="Y48">
        <v>480207068.06043702</v>
      </c>
      <c r="Z48">
        <v>495582545.58900499</v>
      </c>
      <c r="AA48">
        <v>502622351.84091502</v>
      </c>
      <c r="AB48">
        <v>501645819.795515</v>
      </c>
      <c r="AC48">
        <v>510576250.89216697</v>
      </c>
      <c r="AD48">
        <v>521175090.90956402</v>
      </c>
      <c r="AE48">
        <v>532247916.89835101</v>
      </c>
    </row>
    <row r="49" spans="1:31" x14ac:dyDescent="0.3">
      <c r="A49" t="s">
        <v>138</v>
      </c>
      <c r="B49" t="s">
        <v>294</v>
      </c>
      <c r="C49" t="s">
        <v>200</v>
      </c>
      <c r="D49" t="s">
        <v>295</v>
      </c>
      <c r="E49" t="s">
        <v>201</v>
      </c>
      <c r="F49">
        <v>35651639.240133598</v>
      </c>
      <c r="G49">
        <v>36245033.182874702</v>
      </c>
      <c r="H49">
        <v>36651924.6833909</v>
      </c>
      <c r="I49">
        <v>37348230.552626103</v>
      </c>
      <c r="J49">
        <v>37143643.695210703</v>
      </c>
      <c r="K49">
        <v>36593023.077760801</v>
      </c>
      <c r="L49">
        <v>36678694.946512498</v>
      </c>
      <c r="M49">
        <v>36342300.611777298</v>
      </c>
      <c r="N49">
        <v>35930822.148279302</v>
      </c>
      <c r="O49">
        <v>35884857.779211499</v>
      </c>
      <c r="P49">
        <v>36135086.964459702</v>
      </c>
      <c r="Q49">
        <v>36450890.502784401</v>
      </c>
      <c r="R49">
        <v>36752189.607189402</v>
      </c>
      <c r="S49">
        <v>36872619.162656099</v>
      </c>
      <c r="T49">
        <v>38010001.976990998</v>
      </c>
      <c r="U49">
        <v>37160715.487692997</v>
      </c>
      <c r="V49">
        <v>37060118.429612003</v>
      </c>
      <c r="W49">
        <v>37619440.113191403</v>
      </c>
      <c r="X49">
        <v>37969002.937612101</v>
      </c>
      <c r="Y49">
        <v>38502415.504115097</v>
      </c>
      <c r="Z49">
        <v>39200971.526514202</v>
      </c>
      <c r="AA49">
        <v>39130940.562006801</v>
      </c>
      <c r="AB49">
        <v>38455345.289246596</v>
      </c>
      <c r="AC49">
        <v>38495379.549636997</v>
      </c>
      <c r="AD49">
        <v>38847415.881774001</v>
      </c>
      <c r="AE49">
        <v>39227154.9089766</v>
      </c>
    </row>
    <row r="50" spans="1:31" x14ac:dyDescent="0.3">
      <c r="A50" t="s">
        <v>138</v>
      </c>
      <c r="B50" t="s">
        <v>296</v>
      </c>
      <c r="C50" t="s">
        <v>200</v>
      </c>
      <c r="D50" t="s">
        <v>297</v>
      </c>
      <c r="E50" t="s">
        <v>201</v>
      </c>
      <c r="F50">
        <v>22387243.6716993</v>
      </c>
      <c r="G50">
        <v>24559026.4613178</v>
      </c>
      <c r="H50">
        <v>26293541.3016451</v>
      </c>
      <c r="I50">
        <v>28212722.863217201</v>
      </c>
      <c r="J50">
        <v>29784448.1854163</v>
      </c>
      <c r="K50">
        <v>30687774.890723102</v>
      </c>
      <c r="L50">
        <v>31565735.422745001</v>
      </c>
      <c r="M50">
        <v>32341453.699666198</v>
      </c>
      <c r="N50">
        <v>32482619.257386699</v>
      </c>
      <c r="O50">
        <v>33101158.551447298</v>
      </c>
      <c r="P50">
        <v>33859871.743808299</v>
      </c>
      <c r="Q50">
        <v>34423526.900997601</v>
      </c>
      <c r="R50">
        <v>34777981.324968703</v>
      </c>
      <c r="S50">
        <v>34691076.019373603</v>
      </c>
      <c r="T50">
        <v>35083636.677757598</v>
      </c>
      <c r="U50">
        <v>35032254.600561798</v>
      </c>
      <c r="V50">
        <v>35779071.031533502</v>
      </c>
      <c r="W50">
        <v>37113256.905321397</v>
      </c>
      <c r="X50">
        <v>38288318.197866298</v>
      </c>
      <c r="Y50">
        <v>39695719.0969771</v>
      </c>
      <c r="Z50">
        <v>40973787.689983897</v>
      </c>
      <c r="AA50">
        <v>41746415.614168003</v>
      </c>
      <c r="AB50">
        <v>42190071.919908002</v>
      </c>
      <c r="AC50">
        <v>42510084.763147198</v>
      </c>
      <c r="AD50">
        <v>42995672.772464201</v>
      </c>
      <c r="AE50">
        <v>43257855.979832999</v>
      </c>
    </row>
    <row r="51" spans="1:31" x14ac:dyDescent="0.3">
      <c r="A51" t="s">
        <v>138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138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138</v>
      </c>
      <c r="B53" t="s">
        <v>302</v>
      </c>
      <c r="C53" t="s">
        <v>200</v>
      </c>
      <c r="D53" t="s">
        <v>303</v>
      </c>
      <c r="E53" t="s">
        <v>201</v>
      </c>
      <c r="F53">
        <v>21220722.882238898</v>
      </c>
      <c r="G53">
        <v>21913939.158173598</v>
      </c>
      <c r="H53">
        <v>22866117.150364898</v>
      </c>
      <c r="I53">
        <v>23397521.587887399</v>
      </c>
      <c r="J53">
        <v>23333942.9049518</v>
      </c>
      <c r="K53">
        <v>23562826.461986899</v>
      </c>
      <c r="L53">
        <v>24575041.566062599</v>
      </c>
      <c r="M53">
        <v>24662043.149708599</v>
      </c>
      <c r="N53">
        <v>25065836.4673675</v>
      </c>
      <c r="O53">
        <v>25805669.5583933</v>
      </c>
      <c r="P53">
        <v>26388120.180879701</v>
      </c>
      <c r="Q53">
        <v>27025166.761006299</v>
      </c>
      <c r="R53">
        <v>26863879.857041601</v>
      </c>
      <c r="S53">
        <v>27066867.292206399</v>
      </c>
      <c r="T53">
        <v>26821359.048105199</v>
      </c>
      <c r="U53">
        <v>25573476.245776199</v>
      </c>
      <c r="V53">
        <v>24560555.9381059</v>
      </c>
      <c r="W53">
        <v>23993000.925822102</v>
      </c>
      <c r="X53">
        <v>23477006.984689299</v>
      </c>
      <c r="Y53">
        <v>23180748.820287101</v>
      </c>
      <c r="Z53">
        <v>23224281.5004819</v>
      </c>
      <c r="AA53">
        <v>22751254.3873678</v>
      </c>
      <c r="AB53">
        <v>21930142.332789999</v>
      </c>
      <c r="AC53">
        <v>21835377.915282</v>
      </c>
      <c r="AD53">
        <v>21674591.433925699</v>
      </c>
      <c r="AE53">
        <v>20727505.771318302</v>
      </c>
    </row>
    <row r="54" spans="1:31" x14ac:dyDescent="0.3">
      <c r="A54" t="s">
        <v>138</v>
      </c>
      <c r="B54" t="s">
        <v>304</v>
      </c>
      <c r="C54" t="s">
        <v>200</v>
      </c>
      <c r="D54" t="s">
        <v>305</v>
      </c>
      <c r="E54" t="s">
        <v>201</v>
      </c>
      <c r="F54">
        <v>30165126.962772001</v>
      </c>
      <c r="G54">
        <v>31373470.169684</v>
      </c>
      <c r="H54">
        <v>32845732.386709601</v>
      </c>
      <c r="I54">
        <v>33703027.182151899</v>
      </c>
      <c r="J54">
        <v>34092343.991336599</v>
      </c>
      <c r="K54">
        <v>34726874.143691897</v>
      </c>
      <c r="L54">
        <v>36006598.056313798</v>
      </c>
      <c r="M54">
        <v>35815448.800683104</v>
      </c>
      <c r="N54">
        <v>36260511.8635244</v>
      </c>
      <c r="O54">
        <v>37572540.678357102</v>
      </c>
      <c r="P54">
        <v>38556011.909792401</v>
      </c>
      <c r="Q54">
        <v>39384312.393753797</v>
      </c>
      <c r="R54">
        <v>39385249.9583534</v>
      </c>
      <c r="S54">
        <v>39991907.173177801</v>
      </c>
      <c r="T54">
        <v>39794445.677310303</v>
      </c>
      <c r="U54">
        <v>38098179.8240024</v>
      </c>
      <c r="V54">
        <v>36685865.6384186</v>
      </c>
      <c r="W54">
        <v>35897952.475023597</v>
      </c>
      <c r="X54">
        <v>35265973.526704103</v>
      </c>
      <c r="Y54">
        <v>34974847.656189203</v>
      </c>
      <c r="Z54">
        <v>35102546.295228101</v>
      </c>
      <c r="AA54">
        <v>34516454.898948699</v>
      </c>
      <c r="AB54">
        <v>33567701.379179999</v>
      </c>
      <c r="AC54">
        <v>33531535.118054599</v>
      </c>
      <c r="AD54">
        <v>33342972.533463199</v>
      </c>
      <c r="AE54">
        <v>32581857.775706999</v>
      </c>
    </row>
    <row r="55" spans="1:31" x14ac:dyDescent="0.3">
      <c r="A55" t="s">
        <v>138</v>
      </c>
      <c r="B55" t="s">
        <v>306</v>
      </c>
      <c r="C55" t="s">
        <v>200</v>
      </c>
      <c r="D55" t="s">
        <v>307</v>
      </c>
      <c r="E55" t="s">
        <v>201</v>
      </c>
      <c r="F55">
        <v>8944404.0805331301</v>
      </c>
      <c r="G55">
        <v>9459531.0115104709</v>
      </c>
      <c r="H55">
        <v>9979615.2363447193</v>
      </c>
      <c r="I55">
        <v>10305505.5942646</v>
      </c>
      <c r="J55">
        <v>10758401.086384799</v>
      </c>
      <c r="K55">
        <v>11164047.681705</v>
      </c>
      <c r="L55">
        <v>11431556.4902512</v>
      </c>
      <c r="M55">
        <v>11153405.650974501</v>
      </c>
      <c r="N55">
        <v>11194675.3961569</v>
      </c>
      <c r="O55">
        <v>11766871.119963801</v>
      </c>
      <c r="P55">
        <v>12167891.7289127</v>
      </c>
      <c r="Q55">
        <v>12359145.632747499</v>
      </c>
      <c r="R55">
        <v>12521370.101311799</v>
      </c>
      <c r="S55">
        <v>12925039.8809714</v>
      </c>
      <c r="T55">
        <v>12973086.629205201</v>
      </c>
      <c r="U55">
        <v>12524703.5782263</v>
      </c>
      <c r="V55">
        <v>12125309.7003127</v>
      </c>
      <c r="W55">
        <v>11904951.5492015</v>
      </c>
      <c r="X55">
        <v>11788966.5420148</v>
      </c>
      <c r="Y55">
        <v>11794098.8359021</v>
      </c>
      <c r="Z55">
        <v>11878264.7947462</v>
      </c>
      <c r="AA55">
        <v>11765200.511580899</v>
      </c>
      <c r="AB55">
        <v>11637559.046390001</v>
      </c>
      <c r="AC55">
        <v>11696157.202772601</v>
      </c>
      <c r="AD55">
        <v>11668381.099537499</v>
      </c>
      <c r="AE55">
        <v>11854352.0043888</v>
      </c>
    </row>
    <row r="56" spans="1:31" x14ac:dyDescent="0.3">
      <c r="A56" t="s">
        <v>138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138</v>
      </c>
      <c r="B57" t="s">
        <v>310</v>
      </c>
      <c r="C57" t="s">
        <v>200</v>
      </c>
      <c r="D57" t="s">
        <v>311</v>
      </c>
      <c r="E57" t="s">
        <v>201</v>
      </c>
      <c r="F57">
        <v>1573984502.58476</v>
      </c>
      <c r="G57">
        <v>1621696457.49143</v>
      </c>
      <c r="H57">
        <v>1669050802.0213499</v>
      </c>
      <c r="I57">
        <v>1720980677.43976</v>
      </c>
      <c r="J57">
        <v>1723772310.08916</v>
      </c>
      <c r="K57">
        <v>1723389464.6161699</v>
      </c>
      <c r="L57">
        <v>1744777004.3025601</v>
      </c>
      <c r="M57">
        <v>1738591258.7794001</v>
      </c>
      <c r="N57">
        <v>1726001672.3901501</v>
      </c>
      <c r="O57">
        <v>1732058979.41119</v>
      </c>
      <c r="P57">
        <v>1749920288.17026</v>
      </c>
      <c r="Q57">
        <v>1777216681.53669</v>
      </c>
      <c r="R57">
        <v>1808041779.3947999</v>
      </c>
      <c r="S57">
        <v>1832328576.2081399</v>
      </c>
      <c r="T57">
        <v>1874231853.74878</v>
      </c>
      <c r="U57">
        <v>1817726798.6372499</v>
      </c>
      <c r="V57">
        <v>1798287772.67994</v>
      </c>
      <c r="W57">
        <v>1801674813.89587</v>
      </c>
      <c r="X57">
        <v>1797147527.7091999</v>
      </c>
      <c r="Y57">
        <v>1820300776.86041</v>
      </c>
      <c r="Z57">
        <v>1874116091.27194</v>
      </c>
      <c r="AA57">
        <v>1896494496.2841499</v>
      </c>
      <c r="AB57">
        <v>1891262047.0810399</v>
      </c>
      <c r="AC57">
        <v>1923971355.4965701</v>
      </c>
      <c r="AD57">
        <v>1959488958.20594</v>
      </c>
      <c r="AE57">
        <v>1986736813.98861</v>
      </c>
    </row>
    <row r="58" spans="1:31" x14ac:dyDescent="0.3">
      <c r="A58" t="s">
        <v>138</v>
      </c>
      <c r="B58" t="s">
        <v>312</v>
      </c>
      <c r="C58" t="s">
        <v>200</v>
      </c>
      <c r="D58" t="s">
        <v>313</v>
      </c>
      <c r="E58" t="s">
        <v>201</v>
      </c>
      <c r="F58">
        <v>1573984502.58476</v>
      </c>
      <c r="G58">
        <v>1621696457.49143</v>
      </c>
      <c r="H58">
        <v>1669050802.0213499</v>
      </c>
      <c r="I58">
        <v>1720980677.43976</v>
      </c>
      <c r="J58">
        <v>1723772310.08916</v>
      </c>
      <c r="K58">
        <v>1723389464.6161699</v>
      </c>
      <c r="L58">
        <v>1744777004.3025601</v>
      </c>
      <c r="M58">
        <v>1738591258.7794001</v>
      </c>
      <c r="N58">
        <v>1726001672.3901501</v>
      </c>
      <c r="O58">
        <v>1732058979.41119</v>
      </c>
      <c r="P58">
        <v>1749920288.17026</v>
      </c>
      <c r="Q58">
        <v>1777216681.53669</v>
      </c>
      <c r="R58">
        <v>1808041779.3947999</v>
      </c>
      <c r="S58">
        <v>1832328576.2081399</v>
      </c>
      <c r="T58">
        <v>1874231853.74878</v>
      </c>
      <c r="U58">
        <v>1817726798.6372499</v>
      </c>
      <c r="V58">
        <v>1798287772.67994</v>
      </c>
      <c r="W58">
        <v>1801674813.89587</v>
      </c>
      <c r="X58">
        <v>1797147527.7091999</v>
      </c>
      <c r="Y58">
        <v>1820300776.86041</v>
      </c>
      <c r="Z58">
        <v>1874116091.27194</v>
      </c>
      <c r="AA58">
        <v>1896494496.2841499</v>
      </c>
      <c r="AB58">
        <v>1891262047.0810399</v>
      </c>
      <c r="AC58">
        <v>1923971355.4965701</v>
      </c>
      <c r="AD58">
        <v>1959488958.20594</v>
      </c>
      <c r="AE58">
        <v>1986736813.98861</v>
      </c>
    </row>
    <row r="59" spans="1:31" x14ac:dyDescent="0.3">
      <c r="A59" t="s">
        <v>138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49</v>
      </c>
      <c r="B2" t="s">
        <v>197</v>
      </c>
      <c r="C2" t="s">
        <v>200</v>
      </c>
      <c r="D2" t="s">
        <v>198</v>
      </c>
      <c r="E2" t="s">
        <v>201</v>
      </c>
      <c r="F2">
        <v>19529.514260543401</v>
      </c>
      <c r="G2">
        <v>21056.133673797602</v>
      </c>
      <c r="H2">
        <v>24030.414275399598</v>
      </c>
      <c r="I2">
        <v>27828.2980625733</v>
      </c>
      <c r="J2">
        <v>24753.497293749599</v>
      </c>
      <c r="K2">
        <v>15891.451389331</v>
      </c>
      <c r="L2">
        <v>14907.1926859859</v>
      </c>
      <c r="M2">
        <v>12476.7487549895</v>
      </c>
      <c r="N2">
        <v>10352.849779528</v>
      </c>
      <c r="O2">
        <v>9085.3590396521704</v>
      </c>
      <c r="P2">
        <v>6035.65296030433</v>
      </c>
      <c r="Q2">
        <v>4751.25695209074</v>
      </c>
      <c r="R2">
        <v>5790.2931938695701</v>
      </c>
      <c r="S2">
        <v>5433.4794097780205</v>
      </c>
      <c r="T2">
        <v>5869.3939267662499</v>
      </c>
      <c r="U2">
        <v>7815.8335435284098</v>
      </c>
      <c r="V2">
        <v>9178.1490023488695</v>
      </c>
      <c r="W2">
        <v>7727.8156915531299</v>
      </c>
      <c r="X2">
        <v>9989.06264431821</v>
      </c>
      <c r="Y2">
        <v>8945.2433479352694</v>
      </c>
      <c r="Z2">
        <v>10359.279264106501</v>
      </c>
      <c r="AA2">
        <v>5262.7474112009404</v>
      </c>
      <c r="AB2">
        <v>10876.3238801757</v>
      </c>
      <c r="AC2">
        <v>6988.0783399635302</v>
      </c>
      <c r="AD2">
        <v>6774.1086248445799</v>
      </c>
      <c r="AE2">
        <v>9059.47065294198</v>
      </c>
    </row>
    <row r="3" spans="1:32" x14ac:dyDescent="0.3">
      <c r="A3" t="s">
        <v>49</v>
      </c>
      <c r="B3" t="s">
        <v>202</v>
      </c>
      <c r="C3" t="s">
        <v>200</v>
      </c>
      <c r="D3" t="s">
        <v>203</v>
      </c>
      <c r="E3" t="s">
        <v>201</v>
      </c>
      <c r="F3">
        <v>944.80230028160304</v>
      </c>
      <c r="G3">
        <v>800.24450579662505</v>
      </c>
      <c r="H3">
        <v>937.42915497958199</v>
      </c>
      <c r="I3">
        <v>999.59358872317102</v>
      </c>
      <c r="J3">
        <v>735.13883762787304</v>
      </c>
      <c r="K3">
        <v>887.85843744624503</v>
      </c>
      <c r="L3">
        <v>721.53453471028899</v>
      </c>
      <c r="M3">
        <v>1110.77182316985</v>
      </c>
      <c r="N3">
        <v>621.44380340962095</v>
      </c>
      <c r="O3">
        <v>535.25939453399303</v>
      </c>
      <c r="P3">
        <v>543.068456205708</v>
      </c>
      <c r="Q3">
        <v>576.22214982766798</v>
      </c>
      <c r="R3">
        <v>1236.1354423011901</v>
      </c>
      <c r="S3">
        <v>1223.1690092555</v>
      </c>
      <c r="T3">
        <v>1242.1108267275599</v>
      </c>
      <c r="U3">
        <v>1117.60724748335</v>
      </c>
      <c r="V3">
        <v>752.19447477857898</v>
      </c>
      <c r="W3">
        <v>500.16119078162302</v>
      </c>
      <c r="X3">
        <v>914.20226140314401</v>
      </c>
      <c r="Y3">
        <v>1278.5736122620399</v>
      </c>
      <c r="Z3">
        <v>1038.1514881850501</v>
      </c>
      <c r="AA3">
        <v>558.67081491567501</v>
      </c>
      <c r="AB3">
        <v>1074.8664082589</v>
      </c>
      <c r="AC3">
        <v>568.23728501586004</v>
      </c>
      <c r="AD3">
        <v>541.00935517989603</v>
      </c>
      <c r="AE3">
        <v>602.64013011242901</v>
      </c>
    </row>
    <row r="4" spans="1:32" x14ac:dyDescent="0.3">
      <c r="A4" t="s">
        <v>49</v>
      </c>
      <c r="B4" t="s">
        <v>204</v>
      </c>
      <c r="C4" t="s">
        <v>200</v>
      </c>
      <c r="D4" t="s">
        <v>205</v>
      </c>
      <c r="E4" t="s">
        <v>201</v>
      </c>
      <c r="F4">
        <v>411330.05262242397</v>
      </c>
      <c r="G4">
        <v>499230.32166957197</v>
      </c>
      <c r="H4">
        <v>511067.28432232997</v>
      </c>
      <c r="I4">
        <v>523155.29055610503</v>
      </c>
      <c r="J4">
        <v>483685.51025950699</v>
      </c>
      <c r="K4">
        <v>518571.89295697998</v>
      </c>
      <c r="L4">
        <v>543304.26080362999</v>
      </c>
      <c r="M4">
        <v>402370.33299661399</v>
      </c>
      <c r="N4">
        <v>400341.71476321499</v>
      </c>
      <c r="O4">
        <v>408995.41919124802</v>
      </c>
      <c r="P4">
        <v>494920.23378734302</v>
      </c>
      <c r="Q4">
        <v>354462.24730467203</v>
      </c>
      <c r="R4">
        <v>602906.36068860395</v>
      </c>
      <c r="S4">
        <v>645685.44179472898</v>
      </c>
      <c r="T4">
        <v>473513.43933719798</v>
      </c>
      <c r="U4">
        <v>538611.02481330896</v>
      </c>
      <c r="V4">
        <v>553605.18216984998</v>
      </c>
      <c r="W4">
        <v>517250.49914495798</v>
      </c>
      <c r="X4">
        <v>488723.31797078002</v>
      </c>
      <c r="Y4">
        <v>553377.37197336403</v>
      </c>
      <c r="Z4">
        <v>556416.35504418495</v>
      </c>
      <c r="AA4">
        <v>470561.38481974101</v>
      </c>
      <c r="AB4">
        <v>521903.43322565401</v>
      </c>
      <c r="AC4">
        <v>566444.16117812297</v>
      </c>
      <c r="AD4">
        <v>584983.792939379</v>
      </c>
      <c r="AE4">
        <v>650326.81468603096</v>
      </c>
    </row>
    <row r="5" spans="1:32" x14ac:dyDescent="0.3">
      <c r="A5" t="s">
        <v>49</v>
      </c>
      <c r="B5" t="s">
        <v>206</v>
      </c>
      <c r="C5" t="s">
        <v>200</v>
      </c>
      <c r="D5" t="s">
        <v>207</v>
      </c>
      <c r="E5" t="s">
        <v>201</v>
      </c>
      <c r="F5">
        <v>30787.836693519199</v>
      </c>
      <c r="G5">
        <v>36414.154673306599</v>
      </c>
      <c r="H5">
        <v>38888.553330371702</v>
      </c>
      <c r="I5">
        <v>38596.217534454998</v>
      </c>
      <c r="J5">
        <v>38751.311251961801</v>
      </c>
      <c r="K5">
        <v>38593.729125395097</v>
      </c>
      <c r="L5">
        <v>40801.856706888699</v>
      </c>
      <c r="M5">
        <v>45973.488190977703</v>
      </c>
      <c r="N5">
        <v>40965.822117408999</v>
      </c>
      <c r="O5">
        <v>47990.064768926102</v>
      </c>
      <c r="P5">
        <v>61472.792741788202</v>
      </c>
      <c r="Q5">
        <v>46802.125514691397</v>
      </c>
      <c r="R5">
        <v>66524.408711445198</v>
      </c>
      <c r="S5">
        <v>61250.883642186302</v>
      </c>
      <c r="T5">
        <v>60768.949974537099</v>
      </c>
      <c r="U5">
        <v>69598.883047931493</v>
      </c>
      <c r="V5">
        <v>75675.112788753002</v>
      </c>
      <c r="W5">
        <v>61739.827856259697</v>
      </c>
      <c r="X5">
        <v>55727.891514629599</v>
      </c>
      <c r="Y5">
        <v>65717.053507449993</v>
      </c>
      <c r="Z5">
        <v>61167.909396542098</v>
      </c>
      <c r="AA5">
        <v>58361.335506055701</v>
      </c>
      <c r="AB5">
        <v>75107.905049482404</v>
      </c>
      <c r="AC5">
        <v>74110.454416292399</v>
      </c>
      <c r="AD5">
        <v>71726.060985452306</v>
      </c>
      <c r="AE5">
        <v>72395.114142690698</v>
      </c>
    </row>
    <row r="6" spans="1:32" x14ac:dyDescent="0.3">
      <c r="A6" t="s">
        <v>49</v>
      </c>
      <c r="B6" t="s">
        <v>208</v>
      </c>
      <c r="C6" t="s">
        <v>200</v>
      </c>
      <c r="D6" t="s">
        <v>209</v>
      </c>
      <c r="E6" t="s">
        <v>201</v>
      </c>
      <c r="F6">
        <v>5736.09870539444</v>
      </c>
      <c r="G6">
        <v>6126.6671299336404</v>
      </c>
      <c r="H6">
        <v>6597.8384915595198</v>
      </c>
      <c r="I6">
        <v>6154.41057773373</v>
      </c>
      <c r="J6">
        <v>5222.7782019965098</v>
      </c>
      <c r="K6">
        <v>6180.68822058361</v>
      </c>
      <c r="L6">
        <v>6576.9941898890802</v>
      </c>
      <c r="M6">
        <v>6004.2291836123604</v>
      </c>
      <c r="N6">
        <v>3905.6468821283902</v>
      </c>
      <c r="O6">
        <v>4197.5260598631903</v>
      </c>
      <c r="P6">
        <v>6173.4070031891897</v>
      </c>
      <c r="Q6">
        <v>3773.3370482253999</v>
      </c>
      <c r="R6">
        <v>8257.5577502291708</v>
      </c>
      <c r="S6">
        <v>11197.782886679601</v>
      </c>
      <c r="T6">
        <v>6808.7155051821301</v>
      </c>
      <c r="U6">
        <v>11009.6277137207</v>
      </c>
      <c r="V6">
        <v>10777.5734240574</v>
      </c>
      <c r="W6">
        <v>4978.4382804025699</v>
      </c>
      <c r="X6">
        <v>5996.49668695948</v>
      </c>
      <c r="Y6">
        <v>5913.3542694601101</v>
      </c>
      <c r="Z6">
        <v>5783.1774730198404</v>
      </c>
      <c r="AA6">
        <v>3938.3011442581801</v>
      </c>
      <c r="AB6">
        <v>4266.7542929212304</v>
      </c>
      <c r="AC6">
        <v>4028.6552576184099</v>
      </c>
      <c r="AD6">
        <v>6669.5972030412204</v>
      </c>
      <c r="AE6">
        <v>5630.1233453540599</v>
      </c>
    </row>
    <row r="7" spans="1:32" x14ac:dyDescent="0.3">
      <c r="A7" t="s">
        <v>49</v>
      </c>
      <c r="B7" t="s">
        <v>210</v>
      </c>
      <c r="C7" t="s">
        <v>200</v>
      </c>
      <c r="D7" t="s">
        <v>211</v>
      </c>
      <c r="E7" t="s">
        <v>201</v>
      </c>
      <c r="F7">
        <v>21965.024772062101</v>
      </c>
      <c r="G7">
        <v>26578.987645956098</v>
      </c>
      <c r="H7">
        <v>27900.163646019799</v>
      </c>
      <c r="I7">
        <v>26218.651450361402</v>
      </c>
      <c r="J7">
        <v>23255.305541657101</v>
      </c>
      <c r="K7">
        <v>24480.048103285699</v>
      </c>
      <c r="L7">
        <v>26879.974988364698</v>
      </c>
      <c r="M7">
        <v>23136.5561743976</v>
      </c>
      <c r="N7">
        <v>22775.0885939402</v>
      </c>
      <c r="O7">
        <v>19218.7603012076</v>
      </c>
      <c r="P7">
        <v>26641.248989340002</v>
      </c>
      <c r="Q7">
        <v>20085.502778914299</v>
      </c>
      <c r="R7">
        <v>33119.496832417397</v>
      </c>
      <c r="S7">
        <v>28573.890831545399</v>
      </c>
      <c r="T7">
        <v>25753.178394531598</v>
      </c>
      <c r="U7">
        <v>32605.528419405899</v>
      </c>
      <c r="V7">
        <v>24195.096341588702</v>
      </c>
      <c r="W7">
        <v>19088.116298659501</v>
      </c>
      <c r="X7">
        <v>21963.504673651001</v>
      </c>
      <c r="Y7">
        <v>21794.150172156202</v>
      </c>
      <c r="Z7">
        <v>22367.326107348399</v>
      </c>
      <c r="AA7">
        <v>15495.5994539517</v>
      </c>
      <c r="AB7">
        <v>15093.488195743401</v>
      </c>
      <c r="AC7">
        <v>16796.6444792945</v>
      </c>
      <c r="AD7">
        <v>17176.195176290701</v>
      </c>
      <c r="AE7">
        <v>23938.1008448026</v>
      </c>
    </row>
    <row r="8" spans="1:32" x14ac:dyDescent="0.3">
      <c r="A8" t="s">
        <v>49</v>
      </c>
      <c r="B8" t="s">
        <v>212</v>
      </c>
      <c r="C8" t="s">
        <v>200</v>
      </c>
      <c r="D8" t="s">
        <v>213</v>
      </c>
      <c r="E8" t="s">
        <v>201</v>
      </c>
      <c r="F8">
        <v>5895.8516763285197</v>
      </c>
      <c r="G8">
        <v>8382.2269662866292</v>
      </c>
      <c r="H8">
        <v>4693.5005037313504</v>
      </c>
      <c r="I8">
        <v>4765.63993981774</v>
      </c>
      <c r="J8">
        <v>5280.2076806386003</v>
      </c>
      <c r="K8">
        <v>3490.3016291889999</v>
      </c>
      <c r="L8">
        <v>2886.0209579920202</v>
      </c>
      <c r="M8">
        <v>4157.0479652014101</v>
      </c>
      <c r="N8">
        <v>4130.6760684259598</v>
      </c>
      <c r="O8">
        <v>4402.6196803154699</v>
      </c>
      <c r="P8">
        <v>3881.5586230080698</v>
      </c>
      <c r="Q8">
        <v>4217.2135073376203</v>
      </c>
      <c r="R8">
        <v>5396.5264116177495</v>
      </c>
      <c r="S8">
        <v>8000.2549812442403</v>
      </c>
      <c r="T8">
        <v>6114.0338882518199</v>
      </c>
      <c r="U8">
        <v>5027.1026233206703</v>
      </c>
      <c r="V8">
        <v>2749.88973929554</v>
      </c>
      <c r="W8">
        <v>3755.2937583398498</v>
      </c>
      <c r="X8">
        <v>4776.5452468941403</v>
      </c>
      <c r="Y8">
        <v>5651.9436119082902</v>
      </c>
      <c r="Z8">
        <v>6992.6935316066601</v>
      </c>
      <c r="AA8">
        <v>4608.3022639471301</v>
      </c>
      <c r="AB8">
        <v>5821.85827527937</v>
      </c>
      <c r="AC8">
        <v>5064.8397284896701</v>
      </c>
      <c r="AD8">
        <v>4474.9347571695498</v>
      </c>
      <c r="AE8">
        <v>7533.8212050304801</v>
      </c>
    </row>
    <row r="9" spans="1:32" x14ac:dyDescent="0.3">
      <c r="A9" t="s">
        <v>49</v>
      </c>
      <c r="B9" t="s">
        <v>214</v>
      </c>
      <c r="C9" t="s">
        <v>200</v>
      </c>
      <c r="D9" t="s">
        <v>215</v>
      </c>
      <c r="E9" t="s">
        <v>201</v>
      </c>
      <c r="F9">
        <v>31733.734157437499</v>
      </c>
      <c r="G9">
        <v>43051.8521558465</v>
      </c>
      <c r="H9">
        <v>43873.004041016196</v>
      </c>
      <c r="I9">
        <v>45646.6878896813</v>
      </c>
      <c r="J9">
        <v>38582.3612204374</v>
      </c>
      <c r="K9">
        <v>35527.876596757102</v>
      </c>
      <c r="L9">
        <v>39180.854385025697</v>
      </c>
      <c r="M9">
        <v>33695.881860681897</v>
      </c>
      <c r="N9">
        <v>32990.9768309008</v>
      </c>
      <c r="O9">
        <v>28388.694294133998</v>
      </c>
      <c r="P9">
        <v>36434.137239864103</v>
      </c>
      <c r="Q9">
        <v>23076.130265491101</v>
      </c>
      <c r="R9">
        <v>43301.545943708603</v>
      </c>
      <c r="S9">
        <v>54163.576214637797</v>
      </c>
      <c r="T9">
        <v>35143.925198745201</v>
      </c>
      <c r="U9">
        <v>42686.289027599698</v>
      </c>
      <c r="V9">
        <v>44315.2977602424</v>
      </c>
      <c r="W9">
        <v>32973.891895320601</v>
      </c>
      <c r="X9">
        <v>30167.4027367856</v>
      </c>
      <c r="Y9">
        <v>34207.718836198903</v>
      </c>
      <c r="Z9">
        <v>32023.776273831201</v>
      </c>
      <c r="AA9">
        <v>23802.0947221231</v>
      </c>
      <c r="AB9">
        <v>28123.978188037301</v>
      </c>
      <c r="AC9">
        <v>37169.403071138098</v>
      </c>
      <c r="AD9">
        <v>50845.304032132299</v>
      </c>
      <c r="AE9">
        <v>51489.951901159802</v>
      </c>
    </row>
    <row r="10" spans="1:32" x14ac:dyDescent="0.3">
      <c r="A10" t="s">
        <v>49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49</v>
      </c>
      <c r="B11" t="s">
        <v>218</v>
      </c>
      <c r="C11" t="s">
        <v>200</v>
      </c>
      <c r="D11" t="s">
        <v>219</v>
      </c>
      <c r="E11" t="s">
        <v>201</v>
      </c>
      <c r="F11">
        <v>13495.085248612701</v>
      </c>
      <c r="G11">
        <v>18020.7504659755</v>
      </c>
      <c r="H11">
        <v>21565.410238057601</v>
      </c>
      <c r="I11">
        <v>20369.408187198202</v>
      </c>
      <c r="J11">
        <v>21556.097998203499</v>
      </c>
      <c r="K11">
        <v>21838.996229279499</v>
      </c>
      <c r="L11">
        <v>24897.132111772298</v>
      </c>
      <c r="M11">
        <v>23071.1898869914</v>
      </c>
      <c r="N11">
        <v>24635.807109111702</v>
      </c>
      <c r="O11">
        <v>22154.050504780698</v>
      </c>
      <c r="P11">
        <v>23590.4541986892</v>
      </c>
      <c r="Q11">
        <v>18944.098270590999</v>
      </c>
      <c r="R11">
        <v>25869.7340339654</v>
      </c>
      <c r="S11">
        <v>28690.381943918699</v>
      </c>
      <c r="T11">
        <v>26649.5039510389</v>
      </c>
      <c r="U11">
        <v>27813.849919116801</v>
      </c>
      <c r="V11">
        <v>32345.330754080602</v>
      </c>
      <c r="W11">
        <v>50580.138553343197</v>
      </c>
      <c r="X11">
        <v>52716.310059835603</v>
      </c>
      <c r="Y11">
        <v>53748.487132861403</v>
      </c>
      <c r="Z11">
        <v>43889.451551746002</v>
      </c>
      <c r="AA11">
        <v>49180.187279843303</v>
      </c>
      <c r="AB11">
        <v>47803.074481199903</v>
      </c>
      <c r="AC11">
        <v>47534.7325664483</v>
      </c>
      <c r="AD11">
        <v>49839.701323893103</v>
      </c>
      <c r="AE11">
        <v>62753.490636722403</v>
      </c>
    </row>
    <row r="12" spans="1:32" x14ac:dyDescent="0.3">
      <c r="A12" t="s">
        <v>49</v>
      </c>
      <c r="B12" t="s">
        <v>220</v>
      </c>
      <c r="C12" t="s">
        <v>200</v>
      </c>
      <c r="D12" t="s">
        <v>221</v>
      </c>
      <c r="E12" t="s">
        <v>201</v>
      </c>
      <c r="F12">
        <v>18100.684750046701</v>
      </c>
      <c r="G12">
        <v>22693.256214845002</v>
      </c>
      <c r="H12">
        <v>25415.890350689398</v>
      </c>
      <c r="I12">
        <v>26480.121394428701</v>
      </c>
      <c r="J12">
        <v>22688.723759684301</v>
      </c>
      <c r="K12">
        <v>27784.6966713453</v>
      </c>
      <c r="L12">
        <v>31067.7140415922</v>
      </c>
      <c r="M12">
        <v>21958.8980276404</v>
      </c>
      <c r="N12">
        <v>27190.162777919599</v>
      </c>
      <c r="O12">
        <v>27711.556468245399</v>
      </c>
      <c r="P12">
        <v>30020.3818564086</v>
      </c>
      <c r="Q12">
        <v>25160.249410811099</v>
      </c>
      <c r="R12">
        <v>39389.189934001202</v>
      </c>
      <c r="S12">
        <v>38446.5995766337</v>
      </c>
      <c r="T12">
        <v>32325.046556836998</v>
      </c>
      <c r="U12">
        <v>35627.380792926597</v>
      </c>
      <c r="V12">
        <v>30914.563922354999</v>
      </c>
      <c r="W12">
        <v>25717.474605005598</v>
      </c>
      <c r="X12">
        <v>28148.7695291237</v>
      </c>
      <c r="Y12">
        <v>30869.5749838392</v>
      </c>
      <c r="Z12">
        <v>29626.7376489323</v>
      </c>
      <c r="AA12">
        <v>22411.020087528399</v>
      </c>
      <c r="AB12">
        <v>26644.542486456699</v>
      </c>
      <c r="AC12">
        <v>32307.550506300398</v>
      </c>
      <c r="AD12">
        <v>33131.802359064903</v>
      </c>
      <c r="AE12">
        <v>39882.310507956303</v>
      </c>
    </row>
    <row r="13" spans="1:32" x14ac:dyDescent="0.3">
      <c r="A13" t="s">
        <v>49</v>
      </c>
      <c r="B13" t="s">
        <v>222</v>
      </c>
      <c r="C13" t="s">
        <v>200</v>
      </c>
      <c r="D13" t="s">
        <v>223</v>
      </c>
      <c r="E13" t="s">
        <v>201</v>
      </c>
      <c r="F13">
        <v>38982.496555442798</v>
      </c>
      <c r="G13">
        <v>48109.023975531498</v>
      </c>
      <c r="H13">
        <v>45803.576133975301</v>
      </c>
      <c r="I13">
        <v>41036.576987255699</v>
      </c>
      <c r="J13">
        <v>41761.744050947498</v>
      </c>
      <c r="K13">
        <v>48728.308090759201</v>
      </c>
      <c r="L13">
        <v>53169.8423545634</v>
      </c>
      <c r="M13">
        <v>38203.016477273202</v>
      </c>
      <c r="N13">
        <v>28888.146523241299</v>
      </c>
      <c r="O13">
        <v>32123.104541498498</v>
      </c>
      <c r="P13">
        <v>36889.321425396498</v>
      </c>
      <c r="Q13">
        <v>29251.802252908001</v>
      </c>
      <c r="R13">
        <v>58742.834905208401</v>
      </c>
      <c r="S13">
        <v>65119.262146261899</v>
      </c>
      <c r="T13">
        <v>47977.089172965498</v>
      </c>
      <c r="U13">
        <v>51563.855815295603</v>
      </c>
      <c r="V13">
        <v>49240.644047044603</v>
      </c>
      <c r="W13">
        <v>42698.431253382798</v>
      </c>
      <c r="X13">
        <v>34381.474770504603</v>
      </c>
      <c r="Y13">
        <v>47295.738696116197</v>
      </c>
      <c r="Z13">
        <v>45357.713345680699</v>
      </c>
      <c r="AA13">
        <v>34968.0137992007</v>
      </c>
      <c r="AB13">
        <v>50497.623338494501</v>
      </c>
      <c r="AC13">
        <v>46230.734733776</v>
      </c>
      <c r="AD13">
        <v>52713.5931043741</v>
      </c>
      <c r="AE13">
        <v>60577.080748997701</v>
      </c>
    </row>
    <row r="14" spans="1:32" x14ac:dyDescent="0.3">
      <c r="A14" t="s">
        <v>49</v>
      </c>
      <c r="B14" t="s">
        <v>224</v>
      </c>
      <c r="C14" t="s">
        <v>200</v>
      </c>
      <c r="D14" t="s">
        <v>225</v>
      </c>
      <c r="E14" t="s">
        <v>201</v>
      </c>
      <c r="F14">
        <v>105927.239571746</v>
      </c>
      <c r="G14">
        <v>115816.199477983</v>
      </c>
      <c r="H14">
        <v>112364.892111806</v>
      </c>
      <c r="I14">
        <v>124389.505379681</v>
      </c>
      <c r="J14">
        <v>112152.19396612899</v>
      </c>
      <c r="K14">
        <v>129852.9689299</v>
      </c>
      <c r="L14">
        <v>126648.605595047</v>
      </c>
      <c r="M14">
        <v>65071.650324519796</v>
      </c>
      <c r="N14">
        <v>55244.698034395202</v>
      </c>
      <c r="O14">
        <v>65695.354434292705</v>
      </c>
      <c r="P14">
        <v>69501.113654411602</v>
      </c>
      <c r="Q14">
        <v>49566.611937396599</v>
      </c>
      <c r="R14">
        <v>83314.400499578696</v>
      </c>
      <c r="S14">
        <v>100259.19958031501</v>
      </c>
      <c r="T14">
        <v>64098.125326757698</v>
      </c>
      <c r="U14">
        <v>79281.098757320899</v>
      </c>
      <c r="V14">
        <v>77787.833889984395</v>
      </c>
      <c r="W14">
        <v>74929.574672972696</v>
      </c>
      <c r="X14">
        <v>57910.167099135397</v>
      </c>
      <c r="Y14">
        <v>73813.228730777904</v>
      </c>
      <c r="Z14">
        <v>82140.467912501801</v>
      </c>
      <c r="AA14">
        <v>57850.801195583997</v>
      </c>
      <c r="AB14">
        <v>62171.174809883298</v>
      </c>
      <c r="AC14">
        <v>82159.083982316195</v>
      </c>
      <c r="AD14">
        <v>80371.3504259334</v>
      </c>
      <c r="AE14">
        <v>92473.907564887093</v>
      </c>
    </row>
    <row r="15" spans="1:32" x14ac:dyDescent="0.3">
      <c r="A15" t="s">
        <v>49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49</v>
      </c>
      <c r="B16" t="s">
        <v>228</v>
      </c>
      <c r="C16" t="s">
        <v>200</v>
      </c>
      <c r="D16" t="s">
        <v>229</v>
      </c>
      <c r="E16" t="s">
        <v>201</v>
      </c>
      <c r="F16">
        <v>68611.994413035995</v>
      </c>
      <c r="G16">
        <v>80933.824975706695</v>
      </c>
      <c r="H16">
        <v>83580.112067470298</v>
      </c>
      <c r="I16">
        <v>78449.237496200396</v>
      </c>
      <c r="J16">
        <v>75962.405811905905</v>
      </c>
      <c r="K16">
        <v>84572.993279969698</v>
      </c>
      <c r="L16">
        <v>79281.728428422401</v>
      </c>
      <c r="M16">
        <v>53659.405546233102</v>
      </c>
      <c r="N16">
        <v>58332.698036638802</v>
      </c>
      <c r="O16">
        <v>60524.458599626203</v>
      </c>
      <c r="P16">
        <v>70132.863423225601</v>
      </c>
      <c r="Q16">
        <v>46537.8252935934</v>
      </c>
      <c r="R16">
        <v>79595.123888076007</v>
      </c>
      <c r="S16">
        <v>85746.440121285399</v>
      </c>
      <c r="T16">
        <v>53889.657177814399</v>
      </c>
      <c r="U16">
        <v>70825.954770279495</v>
      </c>
      <c r="V16">
        <v>85282.704430748694</v>
      </c>
      <c r="W16">
        <v>89631.475357217598</v>
      </c>
      <c r="X16">
        <v>81070.981852606201</v>
      </c>
      <c r="Y16">
        <v>91311.857261899306</v>
      </c>
      <c r="Z16">
        <v>77077.922202417496</v>
      </c>
      <c r="AA16">
        <v>78894.978383333597</v>
      </c>
      <c r="AB16">
        <v>90190.120832738903</v>
      </c>
      <c r="AC16">
        <v>91509.130141768794</v>
      </c>
      <c r="AD16">
        <v>82248.384833147706</v>
      </c>
      <c r="AE16">
        <v>84883.633094843201</v>
      </c>
    </row>
    <row r="17" spans="1:31" x14ac:dyDescent="0.3">
      <c r="A17" t="s">
        <v>49</v>
      </c>
      <c r="B17" t="s">
        <v>230</v>
      </c>
      <c r="C17" t="s">
        <v>200</v>
      </c>
      <c r="D17" t="s">
        <v>231</v>
      </c>
      <c r="E17" t="s">
        <v>201</v>
      </c>
      <c r="F17">
        <v>24374.624819212699</v>
      </c>
      <c r="G17">
        <v>29964.1301436908</v>
      </c>
      <c r="H17">
        <v>29866.414865074799</v>
      </c>
      <c r="I17">
        <v>32689.868233955702</v>
      </c>
      <c r="J17">
        <v>28549.139643166</v>
      </c>
      <c r="K17">
        <v>31806.798596483401</v>
      </c>
      <c r="L17">
        <v>32143.871864734501</v>
      </c>
      <c r="M17">
        <v>26211.7357131955</v>
      </c>
      <c r="N17">
        <v>25769.144243856899</v>
      </c>
      <c r="O17">
        <v>32110.6766802124</v>
      </c>
      <c r="P17">
        <v>39646.450981024696</v>
      </c>
      <c r="Q17">
        <v>23144.364097608101</v>
      </c>
      <c r="R17">
        <v>50073.741126826397</v>
      </c>
      <c r="S17">
        <v>57478.5874306353</v>
      </c>
      <c r="T17">
        <v>37560.954255254903</v>
      </c>
      <c r="U17">
        <v>31604.649577107099</v>
      </c>
      <c r="V17">
        <v>35608.968132396803</v>
      </c>
      <c r="W17">
        <v>33505.018973002203</v>
      </c>
      <c r="X17">
        <v>28034.8793679931</v>
      </c>
      <c r="Y17">
        <v>30041.672174101601</v>
      </c>
      <c r="Z17">
        <v>38255.433506630397</v>
      </c>
      <c r="AA17">
        <v>26758.773053228499</v>
      </c>
      <c r="AB17">
        <v>23243.585651042798</v>
      </c>
      <c r="AC17">
        <v>31380.1068399744</v>
      </c>
      <c r="AD17">
        <v>32181.301170177299</v>
      </c>
      <c r="AE17">
        <v>29308.850564326</v>
      </c>
    </row>
    <row r="18" spans="1:31" x14ac:dyDescent="0.3">
      <c r="A18" t="s">
        <v>49</v>
      </c>
      <c r="B18" t="s">
        <v>232</v>
      </c>
      <c r="C18" t="s">
        <v>200</v>
      </c>
      <c r="D18" t="s">
        <v>233</v>
      </c>
      <c r="E18" t="s">
        <v>201</v>
      </c>
      <c r="F18">
        <v>29931.596655523499</v>
      </c>
      <c r="G18">
        <v>42141.235167787898</v>
      </c>
      <c r="H18">
        <v>49703.062570312999</v>
      </c>
      <c r="I18">
        <v>55257.183092064202</v>
      </c>
      <c r="J18">
        <v>50349.867501522996</v>
      </c>
      <c r="K18">
        <v>48404.9634095769</v>
      </c>
      <c r="L18">
        <v>55722.577504414199</v>
      </c>
      <c r="M18">
        <v>44691.506600332599</v>
      </c>
      <c r="N18">
        <v>51815.113820828301</v>
      </c>
      <c r="O18">
        <v>43738.149495466001</v>
      </c>
      <c r="P18">
        <v>60671.048079079599</v>
      </c>
      <c r="Q18">
        <v>40267.965300240299</v>
      </c>
      <c r="R18">
        <v>73127.650816325797</v>
      </c>
      <c r="S18">
        <v>76213.005472419594</v>
      </c>
      <c r="T18">
        <v>48486.220365202898</v>
      </c>
      <c r="U18">
        <v>43114.971889428998</v>
      </c>
      <c r="V18">
        <v>49562.468549040503</v>
      </c>
      <c r="W18">
        <v>52577.946175528799</v>
      </c>
      <c r="X18">
        <v>59848.495619299203</v>
      </c>
      <c r="Y18">
        <v>66352.581765908093</v>
      </c>
      <c r="Z18">
        <v>78251.626000150703</v>
      </c>
      <c r="AA18">
        <v>71319.320441465505</v>
      </c>
      <c r="AB18">
        <v>73576.533224201994</v>
      </c>
      <c r="AC18">
        <v>77805.757301668098</v>
      </c>
      <c r="AD18">
        <v>79191.807907272101</v>
      </c>
      <c r="AE18">
        <v>89899.363842146893</v>
      </c>
    </row>
    <row r="19" spans="1:31" x14ac:dyDescent="0.3">
      <c r="A19" t="s">
        <v>49</v>
      </c>
      <c r="B19" t="s">
        <v>234</v>
      </c>
      <c r="C19" t="s">
        <v>200</v>
      </c>
      <c r="D19" t="s">
        <v>235</v>
      </c>
      <c r="E19" t="s">
        <v>201</v>
      </c>
      <c r="F19">
        <v>15787.784604062501</v>
      </c>
      <c r="G19">
        <v>20998.012676722399</v>
      </c>
      <c r="H19">
        <v>20814.865972244901</v>
      </c>
      <c r="I19">
        <v>23101.782393272701</v>
      </c>
      <c r="J19">
        <v>19573.373631257</v>
      </c>
      <c r="K19">
        <v>17309.524074456302</v>
      </c>
      <c r="L19">
        <v>24047.087674924798</v>
      </c>
      <c r="M19">
        <v>16535.727045557</v>
      </c>
      <c r="N19">
        <v>23697.733724418998</v>
      </c>
      <c r="O19">
        <v>20740.403362679801</v>
      </c>
      <c r="P19">
        <v>29865.455571918101</v>
      </c>
      <c r="Q19">
        <v>23635.0216268638</v>
      </c>
      <c r="R19">
        <v>36194.149835204698</v>
      </c>
      <c r="S19">
        <v>30545.576966966801</v>
      </c>
      <c r="T19">
        <v>27938.039570079</v>
      </c>
      <c r="U19">
        <v>37851.832459855097</v>
      </c>
      <c r="V19">
        <v>35149.6983902625</v>
      </c>
      <c r="W19">
        <v>25074.8714655232</v>
      </c>
      <c r="X19">
        <v>27980.398813362801</v>
      </c>
      <c r="Y19">
        <v>26660.010830686701</v>
      </c>
      <c r="Z19">
        <v>33482.120093777899</v>
      </c>
      <c r="AA19">
        <v>22972.657489221099</v>
      </c>
      <c r="AB19">
        <v>19362.794400172101</v>
      </c>
      <c r="AC19">
        <v>20347.0681530373</v>
      </c>
      <c r="AD19">
        <v>24413.7596614309</v>
      </c>
      <c r="AE19">
        <v>29561.066287113401</v>
      </c>
    </row>
    <row r="20" spans="1:31" x14ac:dyDescent="0.3">
      <c r="A20" t="s">
        <v>49</v>
      </c>
      <c r="B20" t="s">
        <v>236</v>
      </c>
      <c r="C20" t="s">
        <v>200</v>
      </c>
      <c r="D20" t="s">
        <v>237</v>
      </c>
      <c r="E20" t="s">
        <v>201</v>
      </c>
      <c r="F20">
        <v>33625.392012452903</v>
      </c>
      <c r="G20">
        <v>40470.872576736001</v>
      </c>
      <c r="H20">
        <v>36690.055553063299</v>
      </c>
      <c r="I20">
        <v>37985.701514535103</v>
      </c>
      <c r="J20">
        <v>32803.013739899099</v>
      </c>
      <c r="K20">
        <v>21766.5875721179</v>
      </c>
      <c r="L20">
        <v>18701.088600238301</v>
      </c>
      <c r="M20">
        <v>11894.369746062501</v>
      </c>
      <c r="N20">
        <v>9262.7157532485799</v>
      </c>
      <c r="O20">
        <v>4895.8525170226803</v>
      </c>
      <c r="P20">
        <v>5655.7218481299997</v>
      </c>
      <c r="Q20">
        <v>1997.97690662491</v>
      </c>
      <c r="R20">
        <v>4280.0359262613401</v>
      </c>
      <c r="S20">
        <v>5786.3450337937502</v>
      </c>
      <c r="T20">
        <v>5547.4966850871897</v>
      </c>
      <c r="U20">
        <v>6069.5901655927901</v>
      </c>
      <c r="V20">
        <v>5938.1048134226903</v>
      </c>
      <c r="W20">
        <v>4587.74969383801</v>
      </c>
      <c r="X20">
        <v>5763.9130236076198</v>
      </c>
      <c r="Y20">
        <v>6232.0294128097203</v>
      </c>
      <c r="Z20">
        <v>7688.4534912008603</v>
      </c>
      <c r="AA20">
        <v>6533.5372288564904</v>
      </c>
      <c r="AB20">
        <v>8373.4238294822608</v>
      </c>
      <c r="AC20">
        <v>10062.060896811499</v>
      </c>
      <c r="AD20">
        <v>8310.3992224057802</v>
      </c>
      <c r="AE20">
        <v>12344.0600470684</v>
      </c>
    </row>
    <row r="21" spans="1:31" x14ac:dyDescent="0.3">
      <c r="A21" t="s">
        <v>49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49</v>
      </c>
      <c r="B22" t="s">
        <v>240</v>
      </c>
      <c r="C22" t="s">
        <v>200</v>
      </c>
      <c r="D22" t="s">
        <v>241</v>
      </c>
      <c r="E22" t="s">
        <v>201</v>
      </c>
      <c r="F22">
        <v>295.717597852974</v>
      </c>
      <c r="G22">
        <v>400.99889387166201</v>
      </c>
      <c r="H22">
        <v>377.69557878584698</v>
      </c>
      <c r="I22">
        <v>379.30551507093099</v>
      </c>
      <c r="J22">
        <v>300.909547302904</v>
      </c>
      <c r="K22">
        <v>212.8896260324</v>
      </c>
      <c r="L22">
        <v>307.91652742250301</v>
      </c>
      <c r="M22">
        <v>316.89985926260101</v>
      </c>
      <c r="N22">
        <v>255.77085589315601</v>
      </c>
      <c r="O22">
        <v>160.761692353184</v>
      </c>
      <c r="P22">
        <v>250.77242696605299</v>
      </c>
      <c r="Q22">
        <v>108.912900359171</v>
      </c>
      <c r="R22">
        <v>205.803464136565</v>
      </c>
      <c r="S22">
        <v>319.57797789022601</v>
      </c>
      <c r="T22">
        <v>453.11359469159697</v>
      </c>
      <c r="U22">
        <v>643.59749838278105</v>
      </c>
      <c r="V22">
        <v>926.64197784910698</v>
      </c>
      <c r="W22">
        <v>712.01065308629302</v>
      </c>
      <c r="X22">
        <v>1121.732268617</v>
      </c>
      <c r="Y22">
        <v>1217.3950325814001</v>
      </c>
      <c r="Z22">
        <v>1437.3262400383401</v>
      </c>
      <c r="AA22">
        <v>1322.8583334714399</v>
      </c>
      <c r="AB22">
        <v>1622.47256901225</v>
      </c>
      <c r="AC22">
        <v>1992.6155084473401</v>
      </c>
      <c r="AD22">
        <v>2143.2111150832702</v>
      </c>
      <c r="AE22">
        <v>3712.0489407057798</v>
      </c>
    </row>
    <row r="23" spans="1:31" x14ac:dyDescent="0.3">
      <c r="A23" t="s">
        <v>49</v>
      </c>
      <c r="B23" t="s">
        <v>242</v>
      </c>
      <c r="C23" t="s">
        <v>200</v>
      </c>
      <c r="D23" t="s">
        <v>243</v>
      </c>
      <c r="E23" t="s">
        <v>201</v>
      </c>
      <c r="F23">
        <v>103247.990775374</v>
      </c>
      <c r="G23">
        <v>108469.47479131899</v>
      </c>
      <c r="H23">
        <v>100872.755841488</v>
      </c>
      <c r="I23">
        <v>88689.5052408833</v>
      </c>
      <c r="J23">
        <v>89701.212334133103</v>
      </c>
      <c r="K23">
        <v>88154.894924783104</v>
      </c>
      <c r="L23">
        <v>78709.683349249695</v>
      </c>
      <c r="M23">
        <v>52732.526032802802</v>
      </c>
      <c r="N23">
        <v>32937.754033625301</v>
      </c>
      <c r="O23">
        <v>30926.157800425299</v>
      </c>
      <c r="P23">
        <v>23683.7211611356</v>
      </c>
      <c r="Q23">
        <v>17312.9588007977</v>
      </c>
      <c r="R23">
        <v>42669.487650376803</v>
      </c>
      <c r="S23">
        <v>27713.538019405099</v>
      </c>
      <c r="T23">
        <v>30018.4046207467</v>
      </c>
      <c r="U23">
        <v>37808.514806307299</v>
      </c>
      <c r="V23">
        <v>31617.153647086499</v>
      </c>
      <c r="W23">
        <v>19272.539922018601</v>
      </c>
      <c r="X23">
        <v>28561.167985472799</v>
      </c>
      <c r="Y23">
        <v>35278.721087791797</v>
      </c>
      <c r="Z23">
        <v>33282.154377576902</v>
      </c>
      <c r="AA23">
        <v>20210.325146461699</v>
      </c>
      <c r="AB23">
        <v>34775.601195564697</v>
      </c>
      <c r="AC23">
        <v>30661.583675478701</v>
      </c>
      <c r="AD23">
        <v>35072.067870200597</v>
      </c>
      <c r="AE23">
        <v>57147.336631348699</v>
      </c>
    </row>
    <row r="24" spans="1:31" x14ac:dyDescent="0.3">
      <c r="A24" t="s">
        <v>49</v>
      </c>
      <c r="B24" t="s">
        <v>244</v>
      </c>
      <c r="C24" t="s">
        <v>200</v>
      </c>
      <c r="D24" t="s">
        <v>245</v>
      </c>
      <c r="E24" t="s">
        <v>201</v>
      </c>
      <c r="F24">
        <v>278952.19697319902</v>
      </c>
      <c r="G24">
        <v>316831.67836164101</v>
      </c>
      <c r="H24">
        <v>319303.80882670003</v>
      </c>
      <c r="I24">
        <v>268043.26134353603</v>
      </c>
      <c r="J24">
        <v>268874.63573421398</v>
      </c>
      <c r="K24">
        <v>277740.12145510002</v>
      </c>
      <c r="L24">
        <v>251754.403719394</v>
      </c>
      <c r="M24">
        <v>214262.366030245</v>
      </c>
      <c r="N24">
        <v>173500.57516635701</v>
      </c>
      <c r="O24">
        <v>218252.83524401899</v>
      </c>
      <c r="P24">
        <v>229531.41897024101</v>
      </c>
      <c r="Q24">
        <v>182403.048502889</v>
      </c>
      <c r="R24">
        <v>261227.93104776999</v>
      </c>
      <c r="S24">
        <v>242742.073577756</v>
      </c>
      <c r="T24">
        <v>242676.57149433999</v>
      </c>
      <c r="U24">
        <v>236207.27019414099</v>
      </c>
      <c r="V24">
        <v>224688.799051468</v>
      </c>
      <c r="W24">
        <v>176689.16983984201</v>
      </c>
      <c r="X24">
        <v>197826.70138239101</v>
      </c>
      <c r="Y24">
        <v>256797.88037928901</v>
      </c>
      <c r="Z24">
        <v>262576.483118893</v>
      </c>
      <c r="AA24">
        <v>166596.684193683</v>
      </c>
      <c r="AB24">
        <v>207362.741624886</v>
      </c>
      <c r="AC24">
        <v>184332.203947623</v>
      </c>
      <c r="AD24">
        <v>224048.18009842801</v>
      </c>
      <c r="AE24">
        <v>276502.915706595</v>
      </c>
    </row>
    <row r="25" spans="1:31" x14ac:dyDescent="0.3">
      <c r="A25" t="s">
        <v>49</v>
      </c>
      <c r="B25" t="s">
        <v>246</v>
      </c>
      <c r="C25" t="s">
        <v>200</v>
      </c>
      <c r="D25" t="s">
        <v>247</v>
      </c>
      <c r="E25" t="s">
        <v>201</v>
      </c>
      <c r="F25">
        <v>5438.6283150541203</v>
      </c>
      <c r="G25">
        <v>10658.800132053</v>
      </c>
      <c r="H25">
        <v>12183.995773185899</v>
      </c>
      <c r="I25">
        <v>5428.6126014087904</v>
      </c>
      <c r="J25">
        <v>11280.718340514701</v>
      </c>
      <c r="K25">
        <v>15070.733132704299</v>
      </c>
      <c r="L25">
        <v>15319.547917108601</v>
      </c>
      <c r="M25">
        <v>8005.7412252998201</v>
      </c>
      <c r="N25">
        <v>10266.2620826535</v>
      </c>
      <c r="O25">
        <v>12074.8630798788</v>
      </c>
      <c r="P25">
        <v>10968.064490385799</v>
      </c>
      <c r="Q25">
        <v>9442.6778741583094</v>
      </c>
      <c r="R25">
        <v>9637.5733483511704</v>
      </c>
      <c r="S25">
        <v>20540.816414304201</v>
      </c>
      <c r="T25">
        <v>16947.813294069099</v>
      </c>
      <c r="U25">
        <v>8538.0089649630409</v>
      </c>
      <c r="V25">
        <v>7819.9846531994899</v>
      </c>
      <c r="W25">
        <v>4159.7855715061996</v>
      </c>
      <c r="X25">
        <v>6420.90305264989</v>
      </c>
      <c r="Y25">
        <v>12704.5223200934</v>
      </c>
      <c r="Z25">
        <v>10299.3761771671</v>
      </c>
      <c r="AA25">
        <v>5463.7997717142998</v>
      </c>
      <c r="AB25">
        <v>8046.0003740982502</v>
      </c>
      <c r="AC25">
        <v>7004.6935056327102</v>
      </c>
      <c r="AD25">
        <v>20736.794200164</v>
      </c>
      <c r="AE25">
        <v>11142.5116350923</v>
      </c>
    </row>
    <row r="26" spans="1:31" x14ac:dyDescent="0.3">
      <c r="A26" t="s">
        <v>49</v>
      </c>
      <c r="B26" t="s">
        <v>248</v>
      </c>
      <c r="C26" t="s">
        <v>200</v>
      </c>
      <c r="D26" t="s">
        <v>249</v>
      </c>
      <c r="E26" t="s">
        <v>201</v>
      </c>
      <c r="F26">
        <v>108007.143082095</v>
      </c>
      <c r="G26">
        <v>122886.03088755799</v>
      </c>
      <c r="H26">
        <v>142910.27271457401</v>
      </c>
      <c r="I26">
        <v>108773.16054241901</v>
      </c>
      <c r="J26">
        <v>106296.91140238399</v>
      </c>
      <c r="K26">
        <v>95967.082599756206</v>
      </c>
      <c r="L26">
        <v>83351.516253063397</v>
      </c>
      <c r="M26">
        <v>74539.624753210999</v>
      </c>
      <c r="N26">
        <v>51970.3936955721</v>
      </c>
      <c r="O26">
        <v>57522.758173555201</v>
      </c>
      <c r="P26">
        <v>61612.969207170798</v>
      </c>
      <c r="Q26">
        <v>52099.459945982097</v>
      </c>
      <c r="R26">
        <v>83268.884188786993</v>
      </c>
      <c r="S26">
        <v>78356.486031679306</v>
      </c>
      <c r="T26">
        <v>79799.034180288494</v>
      </c>
      <c r="U26">
        <v>74270.497033942404</v>
      </c>
      <c r="V26">
        <v>68267.331899311597</v>
      </c>
      <c r="W26">
        <v>52465.616862598399</v>
      </c>
      <c r="X26">
        <v>55886.281016225199</v>
      </c>
      <c r="Y26">
        <v>70927.631602994501</v>
      </c>
      <c r="Z26">
        <v>73773.733625188106</v>
      </c>
      <c r="AA26">
        <v>43830.412599010502</v>
      </c>
      <c r="AB26">
        <v>58175.197581897803</v>
      </c>
      <c r="AC26">
        <v>46550.398031514203</v>
      </c>
      <c r="AD26">
        <v>49333.462653615803</v>
      </c>
      <c r="AE26">
        <v>70743.277205848499</v>
      </c>
    </row>
    <row r="27" spans="1:31" x14ac:dyDescent="0.3">
      <c r="A27" t="s">
        <v>49</v>
      </c>
      <c r="B27" t="s">
        <v>250</v>
      </c>
      <c r="C27" t="s">
        <v>200</v>
      </c>
      <c r="D27" t="s">
        <v>251</v>
      </c>
      <c r="E27" t="s">
        <v>201</v>
      </c>
      <c r="F27">
        <v>165506.42557605001</v>
      </c>
      <c r="G27">
        <v>183286.84734203</v>
      </c>
      <c r="H27">
        <v>164209.54033893999</v>
      </c>
      <c r="I27">
        <v>153841.48819970799</v>
      </c>
      <c r="J27">
        <v>151297.005991315</v>
      </c>
      <c r="K27">
        <v>166702.30572264001</v>
      </c>
      <c r="L27">
        <v>153083.33954922101</v>
      </c>
      <c r="M27">
        <v>131717.00005173401</v>
      </c>
      <c r="N27">
        <v>111263.91938813101</v>
      </c>
      <c r="O27">
        <v>148655.21399058501</v>
      </c>
      <c r="P27">
        <v>156950.385272685</v>
      </c>
      <c r="Q27">
        <v>120860.910682749</v>
      </c>
      <c r="R27">
        <v>168321.473510632</v>
      </c>
      <c r="S27">
        <v>143844.77113177199</v>
      </c>
      <c r="T27">
        <v>145929.72401998201</v>
      </c>
      <c r="U27">
        <v>153398.76419523501</v>
      </c>
      <c r="V27">
        <v>148601.48249895699</v>
      </c>
      <c r="W27">
        <v>120063.767405737</v>
      </c>
      <c r="X27">
        <v>135519.517313516</v>
      </c>
      <c r="Y27">
        <v>173165.726456201</v>
      </c>
      <c r="Z27">
        <v>178503.373316538</v>
      </c>
      <c r="AA27">
        <v>117302.471822958</v>
      </c>
      <c r="AB27">
        <v>141141.54366888999</v>
      </c>
      <c r="AC27">
        <v>130777.11241047599</v>
      </c>
      <c r="AD27">
        <v>153977.92324464899</v>
      </c>
      <c r="AE27">
        <v>194617.12686565399</v>
      </c>
    </row>
    <row r="28" spans="1:31" x14ac:dyDescent="0.3">
      <c r="A28" t="s">
        <v>49</v>
      </c>
      <c r="B28" t="s">
        <v>252</v>
      </c>
      <c r="C28" t="s">
        <v>200</v>
      </c>
      <c r="D28" t="s">
        <v>253</v>
      </c>
      <c r="E28" t="s">
        <v>201</v>
      </c>
      <c r="F28">
        <v>38123.510180501398</v>
      </c>
      <c r="G28">
        <v>38157.995035078202</v>
      </c>
      <c r="H28">
        <v>45672.792629554999</v>
      </c>
      <c r="I28">
        <v>35976.231783890304</v>
      </c>
      <c r="J28">
        <v>31844.3368949379</v>
      </c>
      <c r="K28">
        <v>28008.409312932301</v>
      </c>
      <c r="L28">
        <v>23190.224899758301</v>
      </c>
      <c r="M28">
        <v>15097.6817259743</v>
      </c>
      <c r="N28">
        <v>19076.878951794301</v>
      </c>
      <c r="O28">
        <v>20756.5242245669</v>
      </c>
      <c r="P28">
        <v>17503.973573505999</v>
      </c>
      <c r="Q28">
        <v>12792.410264231299</v>
      </c>
      <c r="R28">
        <v>22869.762409163599</v>
      </c>
      <c r="S28">
        <v>41122.972764562903</v>
      </c>
      <c r="T28">
        <v>53132.869393987603</v>
      </c>
      <c r="U28">
        <v>45680.107582156503</v>
      </c>
      <c r="V28">
        <v>37299.779732737799</v>
      </c>
      <c r="W28">
        <v>34808.561900998902</v>
      </c>
      <c r="X28">
        <v>31634.808258543198</v>
      </c>
      <c r="Y28">
        <v>44305.842533784104</v>
      </c>
      <c r="Z28">
        <v>33420.656421549102</v>
      </c>
      <c r="AA28">
        <v>23564.362725719198</v>
      </c>
      <c r="AB28">
        <v>34224.084835178503</v>
      </c>
      <c r="AC28">
        <v>42672.783499984602</v>
      </c>
      <c r="AD28">
        <v>40299.473017408898</v>
      </c>
      <c r="AE28">
        <v>60192.789448950301</v>
      </c>
    </row>
    <row r="29" spans="1:31" x14ac:dyDescent="0.3">
      <c r="A29" t="s">
        <v>49</v>
      </c>
      <c r="B29" t="s">
        <v>254</v>
      </c>
      <c r="C29" t="s">
        <v>200</v>
      </c>
      <c r="D29" t="s">
        <v>255</v>
      </c>
      <c r="E29" t="s">
        <v>201</v>
      </c>
      <c r="F29">
        <v>15153.7086030923</v>
      </c>
      <c r="G29">
        <v>16322.9410006036</v>
      </c>
      <c r="H29">
        <v>21686.404414919602</v>
      </c>
      <c r="I29">
        <v>15847.173098327299</v>
      </c>
      <c r="J29">
        <v>11929.896002327399</v>
      </c>
      <c r="K29">
        <v>13846.476438600101</v>
      </c>
      <c r="L29">
        <v>9962.3317896450408</v>
      </c>
      <c r="M29">
        <v>7598.8969886892</v>
      </c>
      <c r="N29">
        <v>9957.5083876461395</v>
      </c>
      <c r="O29">
        <v>11366.1282126147</v>
      </c>
      <c r="P29">
        <v>9445.7114348288505</v>
      </c>
      <c r="Q29">
        <v>6290.9658841199898</v>
      </c>
      <c r="R29">
        <v>8116.4538344267803</v>
      </c>
      <c r="S29">
        <v>21903.208988769002</v>
      </c>
      <c r="T29">
        <v>26773.774135166401</v>
      </c>
      <c r="U29">
        <v>23745.3902759374</v>
      </c>
      <c r="V29">
        <v>20690.429242176899</v>
      </c>
      <c r="W29">
        <v>17648.680141187499</v>
      </c>
      <c r="X29">
        <v>17985.661076188</v>
      </c>
      <c r="Y29">
        <v>24099.900257276298</v>
      </c>
      <c r="Z29">
        <v>18184.002331961699</v>
      </c>
      <c r="AA29">
        <v>12987.374726391499</v>
      </c>
      <c r="AB29">
        <v>18314.076636961501</v>
      </c>
      <c r="AC29">
        <v>24953.266986979401</v>
      </c>
      <c r="AD29">
        <v>25000.2184915256</v>
      </c>
      <c r="AE29">
        <v>35703.069840618999</v>
      </c>
    </row>
    <row r="30" spans="1:31" x14ac:dyDescent="0.3">
      <c r="A30" t="s">
        <v>49</v>
      </c>
      <c r="B30" t="s">
        <v>256</v>
      </c>
      <c r="C30" t="s">
        <v>200</v>
      </c>
      <c r="D30" t="s">
        <v>257</v>
      </c>
      <c r="E30" t="s">
        <v>201</v>
      </c>
      <c r="F30">
        <v>303.52074345637499</v>
      </c>
      <c r="G30">
        <v>388.54833112764402</v>
      </c>
      <c r="H30">
        <v>263.06852598104598</v>
      </c>
      <c r="I30">
        <v>345.825588571465</v>
      </c>
      <c r="J30">
        <v>243.56010907910499</v>
      </c>
      <c r="K30">
        <v>202.685109712951</v>
      </c>
      <c r="L30">
        <v>244.63742971715101</v>
      </c>
      <c r="M30">
        <v>241.83688064386601</v>
      </c>
      <c r="N30">
        <v>327.68357367386301</v>
      </c>
      <c r="O30">
        <v>360.29609300010299</v>
      </c>
      <c r="P30">
        <v>142.515192836088</v>
      </c>
      <c r="Q30">
        <v>90.735134468060394</v>
      </c>
      <c r="R30">
        <v>90.368778048430698</v>
      </c>
      <c r="S30">
        <v>346.69924776915599</v>
      </c>
      <c r="T30">
        <v>594.58143254343395</v>
      </c>
      <c r="U30">
        <v>286.56747800832898</v>
      </c>
      <c r="V30">
        <v>299.32203618885598</v>
      </c>
      <c r="W30">
        <v>214.21303728877001</v>
      </c>
      <c r="X30">
        <v>232.17820370987101</v>
      </c>
      <c r="Y30">
        <v>263.24929723460502</v>
      </c>
      <c r="Z30">
        <v>235.338764300436</v>
      </c>
      <c r="AA30">
        <v>245.50248616851499</v>
      </c>
      <c r="AB30">
        <v>395.57854811720802</v>
      </c>
      <c r="AC30">
        <v>387.50572794611401</v>
      </c>
      <c r="AD30">
        <v>264.94692321965402</v>
      </c>
      <c r="AE30">
        <v>348.85029668072701</v>
      </c>
    </row>
    <row r="31" spans="1:31" x14ac:dyDescent="0.3">
      <c r="A31" t="s">
        <v>49</v>
      </c>
      <c r="B31" t="s">
        <v>258</v>
      </c>
      <c r="C31" t="s">
        <v>200</v>
      </c>
      <c r="D31" t="s">
        <v>259</v>
      </c>
      <c r="E31" t="s">
        <v>201</v>
      </c>
      <c r="F31">
        <v>920.58282709051002</v>
      </c>
      <c r="G31">
        <v>1080.9618926298599</v>
      </c>
      <c r="H31">
        <v>2101.5882903366701</v>
      </c>
      <c r="I31">
        <v>1497.9586681512999</v>
      </c>
      <c r="J31">
        <v>797.61475816327902</v>
      </c>
      <c r="K31">
        <v>1085.28153617966</v>
      </c>
      <c r="L31">
        <v>782.76566504495099</v>
      </c>
      <c r="M31">
        <v>549.83273086956399</v>
      </c>
      <c r="N31">
        <v>952.33106099772397</v>
      </c>
      <c r="O31">
        <v>1203.1022853335101</v>
      </c>
      <c r="P31">
        <v>1131.77556249078</v>
      </c>
      <c r="Q31">
        <v>848.222234727662</v>
      </c>
      <c r="R31">
        <v>1514.7556993258199</v>
      </c>
      <c r="S31">
        <v>6727.3315273930602</v>
      </c>
      <c r="T31">
        <v>7614.7641619381202</v>
      </c>
      <c r="U31">
        <v>4527.8991634841605</v>
      </c>
      <c r="V31">
        <v>2219.2348358692698</v>
      </c>
      <c r="W31">
        <v>2835.2395230932102</v>
      </c>
      <c r="X31">
        <v>3258.7657153293299</v>
      </c>
      <c r="Y31">
        <v>3402.8613562583</v>
      </c>
      <c r="Z31">
        <v>2415.1419550150999</v>
      </c>
      <c r="AA31">
        <v>2263.7886679463099</v>
      </c>
      <c r="AB31">
        <v>4003.68167382719</v>
      </c>
      <c r="AC31">
        <v>3815.88748184517</v>
      </c>
      <c r="AD31">
        <v>3199.4862164359101</v>
      </c>
      <c r="AE31">
        <v>9173.06355207058</v>
      </c>
    </row>
    <row r="32" spans="1:31" x14ac:dyDescent="0.3">
      <c r="A32" t="s">
        <v>49</v>
      </c>
      <c r="B32" t="s">
        <v>260</v>
      </c>
      <c r="C32" t="s">
        <v>200</v>
      </c>
      <c r="D32" t="s">
        <v>261</v>
      </c>
      <c r="E32" t="s">
        <v>201</v>
      </c>
      <c r="F32">
        <v>7019.4043907574996</v>
      </c>
      <c r="G32">
        <v>7666.3989972242798</v>
      </c>
      <c r="H32">
        <v>6532.3071703606402</v>
      </c>
      <c r="I32">
        <v>7659.3638304931601</v>
      </c>
      <c r="J32">
        <v>7913.0800719508998</v>
      </c>
      <c r="K32">
        <v>7063.9514804994296</v>
      </c>
      <c r="L32">
        <v>5705.5457155005197</v>
      </c>
      <c r="M32">
        <v>3640.5308740184601</v>
      </c>
      <c r="N32">
        <v>5791.7029750245101</v>
      </c>
      <c r="O32">
        <v>6045.4219216868896</v>
      </c>
      <c r="P32">
        <v>4784.7302716608301</v>
      </c>
      <c r="Q32">
        <v>2903.7807202850699</v>
      </c>
      <c r="R32">
        <v>4175.7204480770897</v>
      </c>
      <c r="S32">
        <v>10735.2839366645</v>
      </c>
      <c r="T32">
        <v>16249.685394330299</v>
      </c>
      <c r="U32">
        <v>15339.077139380301</v>
      </c>
      <c r="V32">
        <v>13318.4011333049</v>
      </c>
      <c r="W32">
        <v>12382.8748913978</v>
      </c>
      <c r="X32">
        <v>9391.8603494702493</v>
      </c>
      <c r="Y32">
        <v>15295.573038479601</v>
      </c>
      <c r="Z32">
        <v>10413.1022836997</v>
      </c>
      <c r="AA32">
        <v>7045.6801326128098</v>
      </c>
      <c r="AB32">
        <v>10350.1978942765</v>
      </c>
      <c r="AC32">
        <v>12967.118123734999</v>
      </c>
      <c r="AD32">
        <v>11452.0395776979</v>
      </c>
      <c r="AE32">
        <v>14562.8933535327</v>
      </c>
    </row>
    <row r="33" spans="1:31" x14ac:dyDescent="0.3">
      <c r="A33" t="s">
        <v>49</v>
      </c>
      <c r="B33" t="s">
        <v>262</v>
      </c>
      <c r="C33" t="s">
        <v>200</v>
      </c>
      <c r="D33" t="s">
        <v>263</v>
      </c>
      <c r="E33" t="s">
        <v>201</v>
      </c>
      <c r="F33">
        <v>14726.2936161048</v>
      </c>
      <c r="G33">
        <v>12699.1448134928</v>
      </c>
      <c r="H33">
        <v>15089.424227957001</v>
      </c>
      <c r="I33">
        <v>10625.9105983471</v>
      </c>
      <c r="J33">
        <v>10960.1859534172</v>
      </c>
      <c r="K33">
        <v>5810.0147479401603</v>
      </c>
      <c r="L33">
        <v>6494.9442998506602</v>
      </c>
      <c r="M33">
        <v>3066.5842517531601</v>
      </c>
      <c r="N33">
        <v>2047.6529544520299</v>
      </c>
      <c r="O33">
        <v>1781.57571193169</v>
      </c>
      <c r="P33">
        <v>1999.2411116894</v>
      </c>
      <c r="Q33">
        <v>2658.70629063055</v>
      </c>
      <c r="R33">
        <v>8972.4636492854897</v>
      </c>
      <c r="S33">
        <v>1410.4490639671801</v>
      </c>
      <c r="T33">
        <v>1900.0642700093299</v>
      </c>
      <c r="U33">
        <v>1781.1735253463301</v>
      </c>
      <c r="V33">
        <v>772.39248519787805</v>
      </c>
      <c r="W33">
        <v>1727.5543080316099</v>
      </c>
      <c r="X33">
        <v>766.34291384573203</v>
      </c>
      <c r="Y33">
        <v>1244.2585845352901</v>
      </c>
      <c r="Z33">
        <v>2173.0710865721799</v>
      </c>
      <c r="AA33">
        <v>1022.01671259999</v>
      </c>
      <c r="AB33">
        <v>1160.5500819961801</v>
      </c>
      <c r="AC33">
        <v>549.00517947887897</v>
      </c>
      <c r="AD33">
        <v>382.781808529881</v>
      </c>
      <c r="AE33">
        <v>404.912406047334</v>
      </c>
    </row>
    <row r="34" spans="1:31" x14ac:dyDescent="0.3">
      <c r="A34" t="s">
        <v>49</v>
      </c>
      <c r="B34" t="s">
        <v>264</v>
      </c>
      <c r="C34" t="s">
        <v>200</v>
      </c>
      <c r="D34" t="s">
        <v>265</v>
      </c>
      <c r="E34" t="s">
        <v>201</v>
      </c>
      <c r="F34">
        <v>5485.5481658485696</v>
      </c>
      <c r="G34">
        <v>8061.5697330162102</v>
      </c>
      <c r="H34">
        <v>8825.9693205568292</v>
      </c>
      <c r="I34">
        <v>7640.5166003889199</v>
      </c>
      <c r="J34">
        <v>10375.3122664072</v>
      </c>
      <c r="K34">
        <v>10690.377868474099</v>
      </c>
      <c r="L34">
        <v>10991.848802631101</v>
      </c>
      <c r="M34">
        <v>7553.0925213844403</v>
      </c>
      <c r="N34">
        <v>4543.7152221095103</v>
      </c>
      <c r="O34">
        <v>4377.3650407656196</v>
      </c>
      <c r="P34">
        <v>3490.33722962099</v>
      </c>
      <c r="Q34">
        <v>5550.5504554064901</v>
      </c>
      <c r="R34">
        <v>10020.783427911399</v>
      </c>
      <c r="S34">
        <v>7916.3477363084903</v>
      </c>
      <c r="T34">
        <v>7491.5664055697198</v>
      </c>
      <c r="U34">
        <v>8577.2877742417695</v>
      </c>
      <c r="V34">
        <v>6459.7231858569003</v>
      </c>
      <c r="W34">
        <v>3862.1024877120899</v>
      </c>
      <c r="X34">
        <v>2953.29475334878</v>
      </c>
      <c r="Y34">
        <v>5033.4260792033401</v>
      </c>
      <c r="Z34">
        <v>5305.3829647155399</v>
      </c>
      <c r="AA34">
        <v>2472.4971652449999</v>
      </c>
      <c r="AB34">
        <v>4114.0597213835699</v>
      </c>
      <c r="AC34">
        <v>3750.7775614132001</v>
      </c>
      <c r="AD34">
        <v>3219.9226785025899</v>
      </c>
      <c r="AE34">
        <v>3594.1247148443799</v>
      </c>
    </row>
    <row r="35" spans="1:31" x14ac:dyDescent="0.3">
      <c r="A35" t="s">
        <v>49</v>
      </c>
      <c r="B35" t="s">
        <v>266</v>
      </c>
      <c r="C35" t="s">
        <v>200</v>
      </c>
      <c r="D35" t="s">
        <v>267</v>
      </c>
      <c r="E35" t="s">
        <v>201</v>
      </c>
      <c r="F35">
        <v>162809.52073288901</v>
      </c>
      <c r="G35">
        <v>241681.93979395099</v>
      </c>
      <c r="H35">
        <v>203790.16407073601</v>
      </c>
      <c r="I35">
        <v>188864.633286372</v>
      </c>
      <c r="J35">
        <v>212948.95538365899</v>
      </c>
      <c r="K35">
        <v>178337.97188530999</v>
      </c>
      <c r="L35">
        <v>203678.15000833399</v>
      </c>
      <c r="M35">
        <v>191899.739284076</v>
      </c>
      <c r="N35">
        <v>239456.52341259</v>
      </c>
      <c r="O35">
        <v>275345.26304935501</v>
      </c>
      <c r="P35">
        <v>273977.525953534</v>
      </c>
      <c r="Q35">
        <v>257242.78583760301</v>
      </c>
      <c r="R35">
        <v>219499.21770526801</v>
      </c>
      <c r="S35">
        <v>236387.886693415</v>
      </c>
      <c r="T35">
        <v>230837.104822594</v>
      </c>
      <c r="U35">
        <v>298264.29341189202</v>
      </c>
      <c r="V35">
        <v>277166.25124663103</v>
      </c>
      <c r="W35">
        <v>243726.60870159001</v>
      </c>
      <c r="X35">
        <v>262688.41029748798</v>
      </c>
      <c r="Y35">
        <v>328984.32557360502</v>
      </c>
      <c r="Z35">
        <v>395473.56561554997</v>
      </c>
      <c r="AA35">
        <v>252431.787351601</v>
      </c>
      <c r="AB35">
        <v>289384.67472358001</v>
      </c>
      <c r="AC35">
        <v>459454.384365423</v>
      </c>
      <c r="AD35">
        <v>409569.81151005003</v>
      </c>
      <c r="AE35">
        <v>411313.69638658199</v>
      </c>
    </row>
    <row r="36" spans="1:31" x14ac:dyDescent="0.3">
      <c r="A36" t="s">
        <v>49</v>
      </c>
      <c r="B36" t="s">
        <v>268</v>
      </c>
      <c r="C36" t="s">
        <v>200</v>
      </c>
      <c r="D36" t="s">
        <v>269</v>
      </c>
      <c r="E36" t="s">
        <v>201</v>
      </c>
      <c r="F36">
        <v>54533.700385872202</v>
      </c>
      <c r="G36">
        <v>128070.48683143</v>
      </c>
      <c r="H36">
        <v>89622.911371777795</v>
      </c>
      <c r="I36">
        <v>69084.539111788297</v>
      </c>
      <c r="J36">
        <v>84296.436626898503</v>
      </c>
      <c r="K36">
        <v>61565.983751154199</v>
      </c>
      <c r="L36">
        <v>66437.836901904797</v>
      </c>
      <c r="M36">
        <v>54855.930469895</v>
      </c>
      <c r="N36">
        <v>75980.892785243501</v>
      </c>
      <c r="O36">
        <v>52073.3152438057</v>
      </c>
      <c r="P36">
        <v>66011.709446977402</v>
      </c>
      <c r="Q36">
        <v>61871.757231793003</v>
      </c>
      <c r="R36">
        <v>63406.281463843203</v>
      </c>
      <c r="S36">
        <v>50049.636331492598</v>
      </c>
      <c r="T36">
        <v>64176.365631019798</v>
      </c>
      <c r="U36">
        <v>73474.965650842598</v>
      </c>
      <c r="V36">
        <v>71634.992223623907</v>
      </c>
      <c r="W36">
        <v>76346.595153887698</v>
      </c>
      <c r="X36">
        <v>77461.709768713597</v>
      </c>
      <c r="Y36">
        <v>91951.241791224995</v>
      </c>
      <c r="Z36">
        <v>69130.336048301804</v>
      </c>
      <c r="AA36">
        <v>52124.141654113002</v>
      </c>
      <c r="AB36">
        <v>58818.969839757003</v>
      </c>
      <c r="AC36">
        <v>51437.0908197471</v>
      </c>
      <c r="AD36">
        <v>88039.9332202277</v>
      </c>
      <c r="AE36">
        <v>73983.881140382204</v>
      </c>
    </row>
    <row r="37" spans="1:31" x14ac:dyDescent="0.3">
      <c r="A37" t="s">
        <v>49</v>
      </c>
      <c r="B37" t="s">
        <v>270</v>
      </c>
      <c r="C37" t="s">
        <v>200</v>
      </c>
      <c r="D37" t="s">
        <v>271</v>
      </c>
      <c r="E37" t="s">
        <v>201</v>
      </c>
      <c r="F37">
        <v>85972.716670157693</v>
      </c>
      <c r="G37">
        <v>89424.843242655596</v>
      </c>
      <c r="H37">
        <v>87665.503980894893</v>
      </c>
      <c r="I37">
        <v>90944.031030518599</v>
      </c>
      <c r="J37">
        <v>100684.092110076</v>
      </c>
      <c r="K37">
        <v>72023.204482778805</v>
      </c>
      <c r="L37">
        <v>74503.209016971494</v>
      </c>
      <c r="M37">
        <v>40969.308562685597</v>
      </c>
      <c r="N37">
        <v>26183.656810987901</v>
      </c>
      <c r="O37">
        <v>19223.214200555001</v>
      </c>
      <c r="P37">
        <v>20516.403199874501</v>
      </c>
      <c r="Q37">
        <v>24567.7031969907</v>
      </c>
      <c r="R37">
        <v>36270.981641427003</v>
      </c>
      <c r="S37">
        <v>31612.0759513146</v>
      </c>
      <c r="T37">
        <v>46415.316957739902</v>
      </c>
      <c r="U37">
        <v>34766.978934118102</v>
      </c>
      <c r="V37">
        <v>35657.661775202097</v>
      </c>
      <c r="W37">
        <v>39576.867237107399</v>
      </c>
      <c r="X37">
        <v>36037.481833761303</v>
      </c>
      <c r="Y37">
        <v>38993.908871358399</v>
      </c>
      <c r="Z37">
        <v>37981.177106615702</v>
      </c>
      <c r="AA37">
        <v>26152.2399222561</v>
      </c>
      <c r="AB37">
        <v>36275.979741017203</v>
      </c>
      <c r="AC37">
        <v>27132.197870642802</v>
      </c>
      <c r="AD37">
        <v>32082.334186783901</v>
      </c>
      <c r="AE37">
        <v>52161.413568309501</v>
      </c>
    </row>
    <row r="38" spans="1:31" x14ac:dyDescent="0.3">
      <c r="A38" t="s">
        <v>49</v>
      </c>
      <c r="B38" t="s">
        <v>272</v>
      </c>
      <c r="C38" t="s">
        <v>200</v>
      </c>
      <c r="D38" t="s">
        <v>273</v>
      </c>
      <c r="E38" t="s">
        <v>201</v>
      </c>
      <c r="F38">
        <v>22303.103676859198</v>
      </c>
      <c r="G38">
        <v>24186.609719865301</v>
      </c>
      <c r="H38">
        <v>26501.748718063602</v>
      </c>
      <c r="I38">
        <v>28836.063144064599</v>
      </c>
      <c r="J38">
        <v>27968.426646683802</v>
      </c>
      <c r="K38">
        <v>44748.7836513773</v>
      </c>
      <c r="L38">
        <v>62737.104089457403</v>
      </c>
      <c r="M38">
        <v>96074.500251495105</v>
      </c>
      <c r="N38">
        <v>137291.97381635901</v>
      </c>
      <c r="O38">
        <v>204048.73360499399</v>
      </c>
      <c r="P38">
        <v>187449.41330668199</v>
      </c>
      <c r="Q38">
        <v>170803.32540881899</v>
      </c>
      <c r="R38">
        <v>119821.954599998</v>
      </c>
      <c r="S38">
        <v>154726.17441060799</v>
      </c>
      <c r="T38">
        <v>120245.422233834</v>
      </c>
      <c r="U38">
        <v>190022.348826931</v>
      </c>
      <c r="V38">
        <v>169873.59724780501</v>
      </c>
      <c r="W38">
        <v>127803.146310595</v>
      </c>
      <c r="X38">
        <v>149189.218695013</v>
      </c>
      <c r="Y38">
        <v>198039.17491102099</v>
      </c>
      <c r="Z38">
        <v>288362.052460632</v>
      </c>
      <c r="AA38">
        <v>174155.40577523201</v>
      </c>
      <c r="AB38">
        <v>194289.72514280601</v>
      </c>
      <c r="AC38">
        <v>380885.09567503299</v>
      </c>
      <c r="AD38">
        <v>289447.54410303902</v>
      </c>
      <c r="AE38">
        <v>285168.40167788998</v>
      </c>
    </row>
    <row r="39" spans="1:31" x14ac:dyDescent="0.3">
      <c r="A39" t="s">
        <v>49</v>
      </c>
      <c r="B39" t="s">
        <v>274</v>
      </c>
      <c r="C39" t="s">
        <v>200</v>
      </c>
      <c r="D39" t="s">
        <v>275</v>
      </c>
      <c r="E39" t="s">
        <v>201</v>
      </c>
      <c r="F39">
        <v>125903.390719708</v>
      </c>
      <c r="G39">
        <v>157378.03572056699</v>
      </c>
      <c r="H39">
        <v>164839.83540979101</v>
      </c>
      <c r="I39">
        <v>181814.48816907601</v>
      </c>
      <c r="J39">
        <v>160424.33469047799</v>
      </c>
      <c r="K39">
        <v>158329.82363786601</v>
      </c>
      <c r="L39">
        <v>178361.94106267401</v>
      </c>
      <c r="M39">
        <v>170111.51603203299</v>
      </c>
      <c r="N39">
        <v>200330.696221891</v>
      </c>
      <c r="O39">
        <v>254345.762518754</v>
      </c>
      <c r="P39">
        <v>221448.94621237999</v>
      </c>
      <c r="Q39">
        <v>211543.330601858</v>
      </c>
      <c r="R39">
        <v>277293.00618157099</v>
      </c>
      <c r="S39">
        <v>274066.86202346103</v>
      </c>
      <c r="T39">
        <v>311691.54229668097</v>
      </c>
      <c r="U39">
        <v>305968.61131478602</v>
      </c>
      <c r="V39">
        <v>269287.844693602</v>
      </c>
      <c r="W39">
        <v>237072.69193618899</v>
      </c>
      <c r="X39">
        <v>264572.98412267998</v>
      </c>
      <c r="Y39">
        <v>347851.883359531</v>
      </c>
      <c r="Z39">
        <v>308758.378068135</v>
      </c>
      <c r="AA39">
        <v>221682.401760073</v>
      </c>
      <c r="AB39">
        <v>270845.858291001</v>
      </c>
      <c r="AC39">
        <v>258376.19145301601</v>
      </c>
      <c r="AD39">
        <v>250614.28571366199</v>
      </c>
      <c r="AE39">
        <v>332632.64953608799</v>
      </c>
    </row>
    <row r="40" spans="1:31" x14ac:dyDescent="0.3">
      <c r="A40" t="s">
        <v>49</v>
      </c>
      <c r="B40" t="s">
        <v>276</v>
      </c>
      <c r="C40" t="s">
        <v>200</v>
      </c>
      <c r="D40" t="s">
        <v>277</v>
      </c>
      <c r="E40" t="s">
        <v>201</v>
      </c>
      <c r="F40">
        <v>8560.9679454141406</v>
      </c>
      <c r="G40">
        <v>12745.9933754882</v>
      </c>
      <c r="H40">
        <v>12246.1294798197</v>
      </c>
      <c r="I40">
        <v>12855.640375412</v>
      </c>
      <c r="J40">
        <v>23690.147812147199</v>
      </c>
      <c r="K40">
        <v>32604.219804604701</v>
      </c>
      <c r="L40">
        <v>32977.850129883198</v>
      </c>
      <c r="M40">
        <v>29611.5326490513</v>
      </c>
      <c r="N40">
        <v>22856.3760369866</v>
      </c>
      <c r="O40">
        <v>15936.972420337301</v>
      </c>
      <c r="P40">
        <v>20798.0292054569</v>
      </c>
      <c r="Q40">
        <v>12381.194198340099</v>
      </c>
      <c r="R40">
        <v>19577.787889910302</v>
      </c>
      <c r="S40">
        <v>24090.062569716101</v>
      </c>
      <c r="T40">
        <v>32402.889666430001</v>
      </c>
      <c r="U40">
        <v>44611.350246760201</v>
      </c>
      <c r="V40">
        <v>24910.7262777502</v>
      </c>
      <c r="W40">
        <v>9328.1709541483706</v>
      </c>
      <c r="X40">
        <v>9527.8167577696095</v>
      </c>
      <c r="Y40">
        <v>15865.1569531521</v>
      </c>
      <c r="Z40">
        <v>16170.605968726501</v>
      </c>
      <c r="AA40">
        <v>8182.3127315037</v>
      </c>
      <c r="AB40">
        <v>11497.723665527101</v>
      </c>
      <c r="AC40">
        <v>15894.087493442399</v>
      </c>
      <c r="AD40">
        <v>21540.910168808801</v>
      </c>
      <c r="AE40">
        <v>29059.042769292799</v>
      </c>
    </row>
    <row r="41" spans="1:31" x14ac:dyDescent="0.3">
      <c r="A41" t="s">
        <v>49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49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49</v>
      </c>
      <c r="B43" t="s">
        <v>282</v>
      </c>
      <c r="C43" t="s">
        <v>200</v>
      </c>
      <c r="D43" t="s">
        <v>283</v>
      </c>
      <c r="E43" t="s">
        <v>201</v>
      </c>
      <c r="F43">
        <v>86638.471140805894</v>
      </c>
      <c r="G43">
        <v>132622.94383465301</v>
      </c>
      <c r="H43">
        <v>230323.857590431</v>
      </c>
      <c r="I43">
        <v>160106.19772057299</v>
      </c>
      <c r="J43">
        <v>100173.263978706</v>
      </c>
      <c r="K43">
        <v>87971.453077219994</v>
      </c>
      <c r="L43">
        <v>100941.752323636</v>
      </c>
      <c r="M43">
        <v>196782.719519929</v>
      </c>
      <c r="N43">
        <v>222434.66828780001</v>
      </c>
      <c r="O43">
        <v>271953.21580195398</v>
      </c>
      <c r="P43">
        <v>294730.621659272</v>
      </c>
      <c r="Q43">
        <v>475212.23807976203</v>
      </c>
      <c r="R43">
        <v>401660.132448847</v>
      </c>
      <c r="S43">
        <v>289079.88883860898</v>
      </c>
      <c r="T43">
        <v>293261.538295682</v>
      </c>
      <c r="U43">
        <v>363804.59547551401</v>
      </c>
      <c r="V43">
        <v>390254.06018865498</v>
      </c>
      <c r="W43">
        <v>295567.17951313598</v>
      </c>
      <c r="X43">
        <v>360779.52663941699</v>
      </c>
      <c r="Y43">
        <v>353953.95044815203</v>
      </c>
      <c r="Z43">
        <v>393314.61442692502</v>
      </c>
      <c r="AA43">
        <v>382966.19177179597</v>
      </c>
      <c r="AB43">
        <v>476467.50610981602</v>
      </c>
      <c r="AC43">
        <v>457236.97425567399</v>
      </c>
      <c r="AD43">
        <v>545644.46443471499</v>
      </c>
      <c r="AE43">
        <v>536129.547722572</v>
      </c>
    </row>
    <row r="44" spans="1:31" x14ac:dyDescent="0.3">
      <c r="A44" t="s">
        <v>49</v>
      </c>
      <c r="B44" t="s">
        <v>284</v>
      </c>
      <c r="C44" t="s">
        <v>200</v>
      </c>
      <c r="D44" t="s">
        <v>285</v>
      </c>
      <c r="E44" t="s">
        <v>201</v>
      </c>
      <c r="F44">
        <v>1310626.1638100999</v>
      </c>
      <c r="G44">
        <v>1627652.7755742799</v>
      </c>
      <c r="H44">
        <v>1722059.88873515</v>
      </c>
      <c r="I44">
        <v>1580004.63028387</v>
      </c>
      <c r="J44">
        <v>1494218.4353801999</v>
      </c>
      <c r="K44">
        <v>1468922.4120731801</v>
      </c>
      <c r="L44">
        <v>1520356.2343902001</v>
      </c>
      <c r="M44">
        <v>1328642.51150514</v>
      </c>
      <c r="N44">
        <v>1374011.23203608</v>
      </c>
      <c r="O44">
        <v>1564501.1387265101</v>
      </c>
      <c r="P44">
        <v>1618603.1952476201</v>
      </c>
      <c r="Q44">
        <v>1559491.85207038</v>
      </c>
      <c r="R44">
        <v>1889755.75954912</v>
      </c>
      <c r="S44">
        <v>1829869.63649738</v>
      </c>
      <c r="T44">
        <v>1696612.42661324</v>
      </c>
      <c r="U44">
        <v>1897566.55159714</v>
      </c>
      <c r="V44">
        <v>1848466.1433625701</v>
      </c>
      <c r="W44">
        <v>1562297.74254476</v>
      </c>
      <c r="X44">
        <v>1687221.4309038101</v>
      </c>
      <c r="Y44">
        <v>1978838.16973442</v>
      </c>
      <c r="Z44">
        <v>2049255.1306620301</v>
      </c>
      <c r="AA44">
        <v>1578166.59191914</v>
      </c>
      <c r="AB44">
        <v>1894473.25882112</v>
      </c>
      <c r="AC44">
        <v>2070257.22550148</v>
      </c>
      <c r="AD44">
        <v>2155216.1776618399</v>
      </c>
      <c r="AE44">
        <v>2400363.6330624102</v>
      </c>
    </row>
    <row r="45" spans="1:31" x14ac:dyDescent="0.3">
      <c r="A45" t="s">
        <v>49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49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49</v>
      </c>
      <c r="B47" t="s">
        <v>290</v>
      </c>
      <c r="C47" t="s">
        <v>200</v>
      </c>
      <c r="D47" t="s">
        <v>291</v>
      </c>
      <c r="E47" t="s">
        <v>201</v>
      </c>
      <c r="F47">
        <v>81509.779350463999</v>
      </c>
      <c r="G47">
        <v>92956.721602243997</v>
      </c>
      <c r="H47">
        <v>90814.4498467823</v>
      </c>
      <c r="I47">
        <v>49303.152177694901</v>
      </c>
      <c r="J47">
        <v>75760.023077157006</v>
      </c>
      <c r="K47">
        <v>58995.707166884102</v>
      </c>
      <c r="L47">
        <v>36096.996705791302</v>
      </c>
      <c r="M47">
        <v>29425.540075213899</v>
      </c>
      <c r="N47">
        <v>18316.9234069019</v>
      </c>
      <c r="O47">
        <v>11639.578502999901</v>
      </c>
      <c r="P47">
        <v>9709.3756618865591</v>
      </c>
      <c r="Q47">
        <v>5603.98765690648</v>
      </c>
      <c r="R47">
        <v>8571.0842443657602</v>
      </c>
      <c r="S47">
        <v>8301.9941721394498</v>
      </c>
      <c r="T47">
        <v>17958.576221806899</v>
      </c>
      <c r="U47">
        <v>22758.701965236702</v>
      </c>
      <c r="V47">
        <v>14102.7799667487</v>
      </c>
      <c r="W47">
        <v>5783.0160234862296</v>
      </c>
      <c r="X47">
        <v>16845.584385079299</v>
      </c>
      <c r="Y47">
        <v>40774.433763171401</v>
      </c>
      <c r="Z47">
        <v>50432.500890240699</v>
      </c>
      <c r="AA47">
        <v>35114.083666689403</v>
      </c>
      <c r="AB47">
        <v>41242.003627385799</v>
      </c>
      <c r="AC47">
        <v>39690.006978385201</v>
      </c>
      <c r="AD47">
        <v>42740.401640174998</v>
      </c>
      <c r="AE47">
        <v>65391.9322914683</v>
      </c>
    </row>
    <row r="48" spans="1:31" x14ac:dyDescent="0.3">
      <c r="A48" t="s">
        <v>49</v>
      </c>
      <c r="B48" t="s">
        <v>292</v>
      </c>
      <c r="C48" t="s">
        <v>200</v>
      </c>
      <c r="D48" t="s">
        <v>293</v>
      </c>
      <c r="E48" t="s">
        <v>201</v>
      </c>
      <c r="F48">
        <v>152006.26492436801</v>
      </c>
      <c r="G48">
        <v>188114.00520662</v>
      </c>
      <c r="H48">
        <v>179374.32840765899</v>
      </c>
      <c r="I48">
        <v>132600.95752565801</v>
      </c>
      <c r="J48">
        <v>167341.76460705799</v>
      </c>
      <c r="K48">
        <v>143197.90012254001</v>
      </c>
      <c r="L48">
        <v>116167.864224315</v>
      </c>
      <c r="M48">
        <v>106320.244171524</v>
      </c>
      <c r="N48">
        <v>87449.719593068003</v>
      </c>
      <c r="O48">
        <v>97283.468103273</v>
      </c>
      <c r="P48">
        <v>91129.237088199603</v>
      </c>
      <c r="Q48">
        <v>62183.2039395143</v>
      </c>
      <c r="R48">
        <v>79617.514717124897</v>
      </c>
      <c r="S48">
        <v>82016.7373020862</v>
      </c>
      <c r="T48">
        <v>101848.113771383</v>
      </c>
      <c r="U48">
        <v>152514.08272653</v>
      </c>
      <c r="V48">
        <v>153101.79313510901</v>
      </c>
      <c r="W48">
        <v>120795.736818673</v>
      </c>
      <c r="X48">
        <v>155891.729146358</v>
      </c>
      <c r="Y48">
        <v>214584.93155446899</v>
      </c>
      <c r="Z48">
        <v>200585.07966836699</v>
      </c>
      <c r="AA48">
        <v>145750.64590246801</v>
      </c>
      <c r="AB48">
        <v>176815.955881628</v>
      </c>
      <c r="AC48">
        <v>151281.78842487201</v>
      </c>
      <c r="AD48">
        <v>171531.120265265</v>
      </c>
      <c r="AE48">
        <v>205996.41330413599</v>
      </c>
    </row>
    <row r="49" spans="1:31" x14ac:dyDescent="0.3">
      <c r="A49" t="s">
        <v>49</v>
      </c>
      <c r="B49" t="s">
        <v>294</v>
      </c>
      <c r="C49" t="s">
        <v>200</v>
      </c>
      <c r="D49" t="s">
        <v>295</v>
      </c>
      <c r="E49" t="s">
        <v>201</v>
      </c>
      <c r="F49">
        <v>24190.9893407983</v>
      </c>
      <c r="G49">
        <v>28996.226801717501</v>
      </c>
      <c r="H49">
        <v>26090.527009834601</v>
      </c>
      <c r="I49">
        <v>22881.453745922601</v>
      </c>
      <c r="J49">
        <v>23361.448234342399</v>
      </c>
      <c r="K49">
        <v>18788.3510997962</v>
      </c>
      <c r="L49">
        <v>20166.743971780899</v>
      </c>
      <c r="M49">
        <v>16099.952881359401</v>
      </c>
      <c r="N49">
        <v>13739.371964455</v>
      </c>
      <c r="O49">
        <v>15208.256144871701</v>
      </c>
      <c r="P49">
        <v>16243.730090949</v>
      </c>
      <c r="Q49">
        <v>12472.6794758673</v>
      </c>
      <c r="R49">
        <v>21398.089494885298</v>
      </c>
      <c r="S49">
        <v>22414.546885812098</v>
      </c>
      <c r="T49">
        <v>31744.4564456384</v>
      </c>
      <c r="U49">
        <v>39878.216511224702</v>
      </c>
      <c r="V49">
        <v>37637.994111469801</v>
      </c>
      <c r="W49">
        <v>23076.821102050999</v>
      </c>
      <c r="X49">
        <v>27854.357874088499</v>
      </c>
      <c r="Y49">
        <v>33090.855246194398</v>
      </c>
      <c r="Z49">
        <v>28141.6980587947</v>
      </c>
      <c r="AA49">
        <v>15077.2355383755</v>
      </c>
      <c r="AB49">
        <v>18788.829291199901</v>
      </c>
      <c r="AC49">
        <v>15728.2038433172</v>
      </c>
      <c r="AD49">
        <v>20162.458806049999</v>
      </c>
      <c r="AE49">
        <v>30002.986549744601</v>
      </c>
    </row>
    <row r="50" spans="1:31" x14ac:dyDescent="0.3">
      <c r="A50" t="s">
        <v>49</v>
      </c>
      <c r="B50" t="s">
        <v>296</v>
      </c>
      <c r="C50" t="s">
        <v>200</v>
      </c>
      <c r="D50" t="s">
        <v>297</v>
      </c>
      <c r="E50" t="s">
        <v>201</v>
      </c>
      <c r="F50">
        <v>46305.496233105601</v>
      </c>
      <c r="G50">
        <v>66161.056802658903</v>
      </c>
      <c r="H50">
        <v>62469.351551041997</v>
      </c>
      <c r="I50">
        <v>60416.3516020401</v>
      </c>
      <c r="J50">
        <v>68220.293295558906</v>
      </c>
      <c r="K50">
        <v>65413.841855859799</v>
      </c>
      <c r="L50">
        <v>59904.123546742398</v>
      </c>
      <c r="M50">
        <v>60794.7512149506</v>
      </c>
      <c r="N50">
        <v>55393.424221711197</v>
      </c>
      <c r="O50">
        <v>70435.633455401403</v>
      </c>
      <c r="P50">
        <v>65176.131335364</v>
      </c>
      <c r="Q50">
        <v>44106.5368067405</v>
      </c>
      <c r="R50">
        <v>49648.340977873901</v>
      </c>
      <c r="S50">
        <v>51300.196244134597</v>
      </c>
      <c r="T50">
        <v>52145.081103937497</v>
      </c>
      <c r="U50">
        <v>89877.164250068294</v>
      </c>
      <c r="V50">
        <v>101361.019056891</v>
      </c>
      <c r="W50">
        <v>91935.8996931359</v>
      </c>
      <c r="X50">
        <v>111191.78688719</v>
      </c>
      <c r="Y50">
        <v>140719.64254510301</v>
      </c>
      <c r="Z50">
        <v>122010.88071933101</v>
      </c>
      <c r="AA50">
        <v>95559.326697403405</v>
      </c>
      <c r="AB50">
        <v>116785.122963042</v>
      </c>
      <c r="AC50">
        <v>95863.577603169295</v>
      </c>
      <c r="AD50">
        <v>108628.25981904</v>
      </c>
      <c r="AE50">
        <v>110601.494462923</v>
      </c>
    </row>
    <row r="51" spans="1:31" x14ac:dyDescent="0.3">
      <c r="A51" t="s">
        <v>49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49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49</v>
      </c>
      <c r="B53" t="s">
        <v>302</v>
      </c>
      <c r="C53" t="s">
        <v>200</v>
      </c>
      <c r="D53" t="s">
        <v>303</v>
      </c>
      <c r="E53" t="s">
        <v>201</v>
      </c>
      <c r="F53">
        <v>21568.0953309008</v>
      </c>
      <c r="G53">
        <v>32782.653315400101</v>
      </c>
      <c r="H53">
        <v>39832.6707120953</v>
      </c>
      <c r="I53">
        <v>32193.289996696301</v>
      </c>
      <c r="J53">
        <v>37347.659037725403</v>
      </c>
      <c r="K53">
        <v>40623.111632075903</v>
      </c>
      <c r="L53">
        <v>54287.801697328498</v>
      </c>
      <c r="M53">
        <v>31316.702881759498</v>
      </c>
      <c r="N53">
        <v>36866.578027547999</v>
      </c>
      <c r="O53">
        <v>35885.172108206498</v>
      </c>
      <c r="P53">
        <v>25925.484879467502</v>
      </c>
      <c r="Q53">
        <v>20426.594005568499</v>
      </c>
      <c r="R53">
        <v>17447.154080341901</v>
      </c>
      <c r="S53">
        <v>24251.7165367335</v>
      </c>
      <c r="T53">
        <v>18354.987209049799</v>
      </c>
      <c r="U53">
        <v>18565.456100904699</v>
      </c>
      <c r="V53">
        <v>16633.713942540398</v>
      </c>
      <c r="W53">
        <v>8989.6985955660202</v>
      </c>
      <c r="X53">
        <v>11979.845209549199</v>
      </c>
      <c r="Y53">
        <v>15117.1813165368</v>
      </c>
      <c r="Z53">
        <v>17092.722204813599</v>
      </c>
      <c r="AA53">
        <v>10173.3514777907</v>
      </c>
      <c r="AB53">
        <v>12484.2015258392</v>
      </c>
      <c r="AC53">
        <v>19668.727255653601</v>
      </c>
      <c r="AD53">
        <v>17447.512693882902</v>
      </c>
      <c r="AE53">
        <v>9489.4725778207503</v>
      </c>
    </row>
    <row r="54" spans="1:31" x14ac:dyDescent="0.3">
      <c r="A54" t="s">
        <v>49</v>
      </c>
      <c r="B54" t="s">
        <v>304</v>
      </c>
      <c r="C54" t="s">
        <v>200</v>
      </c>
      <c r="D54" t="s">
        <v>305</v>
      </c>
      <c r="E54" t="s">
        <v>201</v>
      </c>
      <c r="F54">
        <v>43740.056328217797</v>
      </c>
      <c r="G54">
        <v>62490.566984278601</v>
      </c>
      <c r="H54">
        <v>75327.826161332094</v>
      </c>
      <c r="I54">
        <v>58521.606902144202</v>
      </c>
      <c r="J54">
        <v>77598.3144195762</v>
      </c>
      <c r="K54">
        <v>82358.679929587393</v>
      </c>
      <c r="L54">
        <v>94786.237072534102</v>
      </c>
      <c r="M54">
        <v>52033.7471785987</v>
      </c>
      <c r="N54">
        <v>60895.925784616898</v>
      </c>
      <c r="O54">
        <v>64871.363211855904</v>
      </c>
      <c r="P54">
        <v>46831.201008974997</v>
      </c>
      <c r="Q54">
        <v>35537.913314259204</v>
      </c>
      <c r="R54">
        <v>40096.809963031803</v>
      </c>
      <c r="S54">
        <v>52392.053618411403</v>
      </c>
      <c r="T54">
        <v>40877.274913167501</v>
      </c>
      <c r="U54">
        <v>46998.217769806499</v>
      </c>
      <c r="V54">
        <v>41292.259178285101</v>
      </c>
      <c r="W54">
        <v>20520.651869052101</v>
      </c>
      <c r="X54">
        <v>31692.309295743598</v>
      </c>
      <c r="Y54">
        <v>35581.5268941053</v>
      </c>
      <c r="Z54">
        <v>40184.330140967897</v>
      </c>
      <c r="AA54">
        <v>24003.1431963746</v>
      </c>
      <c r="AB54">
        <v>33448.212407120198</v>
      </c>
      <c r="AC54">
        <v>47717.173534502901</v>
      </c>
      <c r="AD54">
        <v>43995.451081984</v>
      </c>
      <c r="AE54">
        <v>46805.538458568903</v>
      </c>
    </row>
    <row r="55" spans="1:31" x14ac:dyDescent="0.3">
      <c r="A55" t="s">
        <v>49</v>
      </c>
      <c r="B55" t="s">
        <v>306</v>
      </c>
      <c r="C55" t="s">
        <v>200</v>
      </c>
      <c r="D55" t="s">
        <v>307</v>
      </c>
      <c r="E55" t="s">
        <v>201</v>
      </c>
      <c r="F55">
        <v>22171.960997316899</v>
      </c>
      <c r="G55">
        <v>29707.913668878398</v>
      </c>
      <c r="H55">
        <v>35495.155449236903</v>
      </c>
      <c r="I55">
        <v>26328.3169054479</v>
      </c>
      <c r="J55">
        <v>40250.655381850796</v>
      </c>
      <c r="K55">
        <v>41735.568297511498</v>
      </c>
      <c r="L55">
        <v>40498.435375205598</v>
      </c>
      <c r="M55">
        <v>20717.044296839202</v>
      </c>
      <c r="N55">
        <v>24029.347757068899</v>
      </c>
      <c r="O55">
        <v>28986.191103649398</v>
      </c>
      <c r="P55">
        <v>20905.716129507498</v>
      </c>
      <c r="Q55">
        <v>15111.319308690699</v>
      </c>
      <c r="R55">
        <v>22649.655882689902</v>
      </c>
      <c r="S55">
        <v>28140.337081678001</v>
      </c>
      <c r="T55">
        <v>22522.2877041178</v>
      </c>
      <c r="U55">
        <v>28432.7616689018</v>
      </c>
      <c r="V55">
        <v>24658.545235744699</v>
      </c>
      <c r="W55">
        <v>11530.9532734861</v>
      </c>
      <c r="X55">
        <v>19712.464086194399</v>
      </c>
      <c r="Y55">
        <v>20464.3455775685</v>
      </c>
      <c r="Z55">
        <v>23091.6079361544</v>
      </c>
      <c r="AA55">
        <v>13829.7917185839</v>
      </c>
      <c r="AB55">
        <v>20964.010881280999</v>
      </c>
      <c r="AC55">
        <v>28048.4462788493</v>
      </c>
      <c r="AD55">
        <v>26547.938388101102</v>
      </c>
      <c r="AE55">
        <v>37316.065880748101</v>
      </c>
    </row>
    <row r="56" spans="1:31" x14ac:dyDescent="0.3">
      <c r="A56" t="s">
        <v>49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49</v>
      </c>
      <c r="B57" t="s">
        <v>310</v>
      </c>
      <c r="C57" t="s">
        <v>200</v>
      </c>
      <c r="D57" t="s">
        <v>311</v>
      </c>
      <c r="E57" t="s">
        <v>201</v>
      </c>
      <c r="F57">
        <v>1471193.3966798801</v>
      </c>
      <c r="G57">
        <v>1828512.77415639</v>
      </c>
      <c r="H57">
        <v>1913680.34662263</v>
      </c>
      <c r="I57">
        <v>1725461.2281849401</v>
      </c>
      <c r="J57">
        <v>1685250.3477994101</v>
      </c>
      <c r="K57">
        <v>1644724.53200033</v>
      </c>
      <c r="L57">
        <v>1669501.9487443999</v>
      </c>
      <c r="M57">
        <v>1464574.28832572</v>
      </c>
      <c r="N57">
        <v>1484317.3276661299</v>
      </c>
      <c r="O57">
        <v>1677721.5792501201</v>
      </c>
      <c r="P57">
        <v>1730530.4615412699</v>
      </c>
      <c r="Q57">
        <v>1634056.25020824</v>
      </c>
      <c r="R57">
        <v>1988951.0621561499</v>
      </c>
      <c r="S57">
        <v>1935976.43636918</v>
      </c>
      <c r="T57">
        <v>1830863.4300510499</v>
      </c>
      <c r="U57">
        <v>2094691.9845704299</v>
      </c>
      <c r="V57">
        <v>2026478.6627754299</v>
      </c>
      <c r="W57">
        <v>1692421.65031758</v>
      </c>
      <c r="X57">
        <v>1852640.9768079401</v>
      </c>
      <c r="Y57">
        <v>2209288.2582420399</v>
      </c>
      <c r="Z57">
        <v>2266010.81629912</v>
      </c>
      <c r="AA57">
        <v>1732099.55055311</v>
      </c>
      <c r="AB57">
        <v>2082786.9383682699</v>
      </c>
      <c r="AC57">
        <v>2237433.1014197902</v>
      </c>
      <c r="AD57">
        <v>2348288.2080959198</v>
      </c>
      <c r="AE57">
        <v>2635419.0891358401</v>
      </c>
    </row>
    <row r="58" spans="1:31" x14ac:dyDescent="0.3">
      <c r="A58" t="s">
        <v>49</v>
      </c>
      <c r="B58" t="s">
        <v>312</v>
      </c>
      <c r="C58" t="s">
        <v>200</v>
      </c>
      <c r="D58" t="s">
        <v>313</v>
      </c>
      <c r="E58" t="s">
        <v>201</v>
      </c>
      <c r="F58">
        <v>1471193.3966798801</v>
      </c>
      <c r="G58">
        <v>1828512.77415639</v>
      </c>
      <c r="H58">
        <v>1913680.34662263</v>
      </c>
      <c r="I58">
        <v>1725461.2281849401</v>
      </c>
      <c r="J58">
        <v>1685250.3477994101</v>
      </c>
      <c r="K58">
        <v>1644724.53200033</v>
      </c>
      <c r="L58">
        <v>1669501.9487443999</v>
      </c>
      <c r="M58">
        <v>1464574.28832572</v>
      </c>
      <c r="N58">
        <v>1484317.3276661299</v>
      </c>
      <c r="O58">
        <v>1677721.5792501201</v>
      </c>
      <c r="P58">
        <v>1730530.4615412699</v>
      </c>
      <c r="Q58">
        <v>1634056.25020824</v>
      </c>
      <c r="R58">
        <v>1988951.0621561499</v>
      </c>
      <c r="S58">
        <v>1935976.43636918</v>
      </c>
      <c r="T58">
        <v>1830863.4300510499</v>
      </c>
      <c r="U58">
        <v>2094691.9845704299</v>
      </c>
      <c r="V58">
        <v>2026478.6627754299</v>
      </c>
      <c r="W58">
        <v>1692421.65031758</v>
      </c>
      <c r="X58">
        <v>1852640.9768079401</v>
      </c>
      <c r="Y58">
        <v>2209288.2582420399</v>
      </c>
      <c r="Z58">
        <v>2266010.81629912</v>
      </c>
      <c r="AA58">
        <v>1732099.55055311</v>
      </c>
      <c r="AB58">
        <v>2082786.9383682699</v>
      </c>
      <c r="AC58">
        <v>2237433.1014197902</v>
      </c>
      <c r="AD58">
        <v>2348288.2080959198</v>
      </c>
      <c r="AE58">
        <v>2635419.0891358401</v>
      </c>
    </row>
    <row r="59" spans="1:31" x14ac:dyDescent="0.3">
      <c r="A59" t="s">
        <v>49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51</v>
      </c>
      <c r="B2" t="s">
        <v>197</v>
      </c>
      <c r="C2" t="s">
        <v>200</v>
      </c>
      <c r="D2" t="s">
        <v>198</v>
      </c>
      <c r="E2" t="s">
        <v>201</v>
      </c>
      <c r="F2">
        <v>6048.8337423632001</v>
      </c>
      <c r="G2">
        <v>6359.9137424829496</v>
      </c>
      <c r="H2">
        <v>7571.6755724764898</v>
      </c>
      <c r="I2">
        <v>6553.3106340737204</v>
      </c>
      <c r="J2">
        <v>4834.40271473142</v>
      </c>
      <c r="K2">
        <v>6339.4035265676403</v>
      </c>
      <c r="L2">
        <v>5974.2514375074397</v>
      </c>
      <c r="M2">
        <v>5256.5712393186604</v>
      </c>
      <c r="N2">
        <v>4666.9496304814402</v>
      </c>
      <c r="O2">
        <v>5603.5864949038396</v>
      </c>
      <c r="P2">
        <v>4116.9840749034702</v>
      </c>
      <c r="Q2">
        <v>3612.1717889862198</v>
      </c>
      <c r="R2">
        <v>2982.90568476202</v>
      </c>
      <c r="S2">
        <v>3468.0298939481399</v>
      </c>
      <c r="T2">
        <v>2859.4276659572001</v>
      </c>
      <c r="U2">
        <v>4653.7812197309204</v>
      </c>
      <c r="V2">
        <v>5619.0665954462302</v>
      </c>
      <c r="W2">
        <v>5790.0763721250396</v>
      </c>
      <c r="X2">
        <v>7707.9038048542097</v>
      </c>
      <c r="Y2">
        <v>5976.8356754630004</v>
      </c>
      <c r="Z2">
        <v>6876.0376962243899</v>
      </c>
      <c r="AA2">
        <v>5288.92169412774</v>
      </c>
      <c r="AB2">
        <v>9811.5292575218791</v>
      </c>
      <c r="AC2">
        <v>6482.1090645115801</v>
      </c>
      <c r="AD2">
        <v>6106.71812647352</v>
      </c>
      <c r="AE2">
        <v>5952.8376907169404</v>
      </c>
    </row>
    <row r="3" spans="1:32" x14ac:dyDescent="0.3">
      <c r="A3" t="s">
        <v>51</v>
      </c>
      <c r="B3" t="s">
        <v>202</v>
      </c>
      <c r="C3" t="s">
        <v>200</v>
      </c>
      <c r="D3" t="s">
        <v>203</v>
      </c>
      <c r="E3" t="s">
        <v>201</v>
      </c>
      <c r="F3">
        <v>419.94563024509199</v>
      </c>
      <c r="G3">
        <v>437.73826300137603</v>
      </c>
      <c r="H3">
        <v>548.85525175784005</v>
      </c>
      <c r="I3">
        <v>606.52556181337002</v>
      </c>
      <c r="J3">
        <v>478.94198927993</v>
      </c>
      <c r="K3">
        <v>813.90364920431898</v>
      </c>
      <c r="L3">
        <v>560.79226841626905</v>
      </c>
      <c r="M3">
        <v>1274.75108459894</v>
      </c>
      <c r="N3">
        <v>1023.34532448453</v>
      </c>
      <c r="O3">
        <v>939.99602631772098</v>
      </c>
      <c r="P3">
        <v>1025.6813057361401</v>
      </c>
      <c r="Q3">
        <v>1280.6053216574801</v>
      </c>
      <c r="R3">
        <v>1847.06218937123</v>
      </c>
      <c r="S3">
        <v>2271.43710851674</v>
      </c>
      <c r="T3">
        <v>1648.3317385730199</v>
      </c>
      <c r="U3">
        <v>1757.6533877872</v>
      </c>
      <c r="V3">
        <v>1357.41123151529</v>
      </c>
      <c r="W3">
        <v>1136.26619926128</v>
      </c>
      <c r="X3">
        <v>2111.2607966700202</v>
      </c>
      <c r="Y3">
        <v>2480.14770605988</v>
      </c>
      <c r="Z3">
        <v>1915.3840429306099</v>
      </c>
      <c r="AA3">
        <v>1592.6213688906</v>
      </c>
      <c r="AB3">
        <v>2368.8911973432901</v>
      </c>
      <c r="AC3">
        <v>1312.04475448004</v>
      </c>
      <c r="AD3">
        <v>1262.37112443363</v>
      </c>
      <c r="AE3">
        <v>997.35986988757099</v>
      </c>
    </row>
    <row r="4" spans="1:32" x14ac:dyDescent="0.3">
      <c r="A4" t="s">
        <v>51</v>
      </c>
      <c r="B4" t="s">
        <v>204</v>
      </c>
      <c r="C4" t="s">
        <v>200</v>
      </c>
      <c r="D4" t="s">
        <v>205</v>
      </c>
      <c r="E4" t="s">
        <v>201</v>
      </c>
      <c r="F4">
        <v>147125.541227393</v>
      </c>
      <c r="G4">
        <v>212338.576131176</v>
      </c>
      <c r="H4">
        <v>222282.7382966</v>
      </c>
      <c r="I4">
        <v>240148.17952201099</v>
      </c>
      <c r="J4">
        <v>237998.01168438699</v>
      </c>
      <c r="K4">
        <v>371298.82260057802</v>
      </c>
      <c r="L4">
        <v>322295.27216160402</v>
      </c>
      <c r="M4">
        <v>295045.87737177999</v>
      </c>
      <c r="N4">
        <v>359500.40804085002</v>
      </c>
      <c r="O4">
        <v>399748.49131453398</v>
      </c>
      <c r="P4">
        <v>487288.01040038298</v>
      </c>
      <c r="Q4">
        <v>423257.74566903198</v>
      </c>
      <c r="R4">
        <v>510927.38667667302</v>
      </c>
      <c r="S4">
        <v>661988.07436130301</v>
      </c>
      <c r="T4">
        <v>338593.18342259998</v>
      </c>
      <c r="U4">
        <v>476051.88496668701</v>
      </c>
      <c r="V4">
        <v>536467.01827934501</v>
      </c>
      <c r="W4">
        <v>596198.08976460795</v>
      </c>
      <c r="X4">
        <v>542416.248018777</v>
      </c>
      <c r="Y4">
        <v>532799.51724573597</v>
      </c>
      <c r="Z4">
        <v>532606.89153587096</v>
      </c>
      <c r="AA4">
        <v>641953.68020493304</v>
      </c>
      <c r="AB4">
        <v>563130.09691924998</v>
      </c>
      <c r="AC4">
        <v>649290.53633124602</v>
      </c>
      <c r="AD4">
        <v>655468.587012826</v>
      </c>
      <c r="AE4">
        <v>533473.18531396904</v>
      </c>
    </row>
    <row r="5" spans="1:32" x14ac:dyDescent="0.3">
      <c r="A5" t="s">
        <v>51</v>
      </c>
      <c r="B5" t="s">
        <v>206</v>
      </c>
      <c r="C5" t="s">
        <v>200</v>
      </c>
      <c r="D5" t="s">
        <v>207</v>
      </c>
      <c r="E5" t="s">
        <v>201</v>
      </c>
      <c r="F5">
        <v>4848.5156089846896</v>
      </c>
      <c r="G5">
        <v>7464.8090757626396</v>
      </c>
      <c r="H5">
        <v>8179.6596582353504</v>
      </c>
      <c r="I5">
        <v>8499.6973420611303</v>
      </c>
      <c r="J5">
        <v>9013.1884402168998</v>
      </c>
      <c r="K5">
        <v>12501.1208864896</v>
      </c>
      <c r="L5">
        <v>11454.7560008372</v>
      </c>
      <c r="M5">
        <v>18045.873063952</v>
      </c>
      <c r="N5">
        <v>22466.178157787399</v>
      </c>
      <c r="O5">
        <v>27410.035428358799</v>
      </c>
      <c r="P5">
        <v>39181.886172619197</v>
      </c>
      <c r="Q5">
        <v>31770.836631738199</v>
      </c>
      <c r="R5">
        <v>32549.726448435202</v>
      </c>
      <c r="S5">
        <v>38572.871475320098</v>
      </c>
      <c r="T5">
        <v>27079.4364816005</v>
      </c>
      <c r="U5">
        <v>37053.123704311598</v>
      </c>
      <c r="V5">
        <v>45362.733336637997</v>
      </c>
      <c r="W5">
        <v>45213.352199320303</v>
      </c>
      <c r="X5">
        <v>41158.125487778299</v>
      </c>
      <c r="Y5">
        <v>42482.794273778498</v>
      </c>
      <c r="Z5">
        <v>36724.599496583804</v>
      </c>
      <c r="AA5">
        <v>48834.375148446103</v>
      </c>
      <c r="AB5">
        <v>49900.621664701997</v>
      </c>
      <c r="AC5">
        <v>51806.742091662003</v>
      </c>
      <c r="AD5">
        <v>50579.7167228791</v>
      </c>
      <c r="AE5">
        <v>35404.885857309302</v>
      </c>
    </row>
    <row r="6" spans="1:32" x14ac:dyDescent="0.3">
      <c r="A6" t="s">
        <v>51</v>
      </c>
      <c r="B6" t="s">
        <v>208</v>
      </c>
      <c r="C6" t="s">
        <v>200</v>
      </c>
      <c r="D6" t="s">
        <v>209</v>
      </c>
      <c r="E6" t="s">
        <v>201</v>
      </c>
      <c r="F6">
        <v>998.90678440527699</v>
      </c>
      <c r="G6">
        <v>1351.6765373201699</v>
      </c>
      <c r="H6">
        <v>1534.10040054044</v>
      </c>
      <c r="I6">
        <v>1574.35697783821</v>
      </c>
      <c r="J6">
        <v>1442.0185488884699</v>
      </c>
      <c r="K6">
        <v>2250.1402156168001</v>
      </c>
      <c r="L6">
        <v>2017.06112336865</v>
      </c>
      <c r="M6">
        <v>2746.1695265244298</v>
      </c>
      <c r="N6">
        <v>2679.81033233889</v>
      </c>
      <c r="O6">
        <v>3113.1730779449399</v>
      </c>
      <c r="P6">
        <v>4793.5260509366999</v>
      </c>
      <c r="Q6">
        <v>3581.4723684645401</v>
      </c>
      <c r="R6">
        <v>5567.4016367170398</v>
      </c>
      <c r="S6">
        <v>8306.7015931391707</v>
      </c>
      <c r="T6">
        <v>3908.2114880700701</v>
      </c>
      <c r="U6">
        <v>7387.0397882851203</v>
      </c>
      <c r="V6">
        <v>8122.7054279447302</v>
      </c>
      <c r="W6">
        <v>4804.2711725737299</v>
      </c>
      <c r="X6">
        <v>6212.56911306852</v>
      </c>
      <c r="Y6">
        <v>4842.3802068927498</v>
      </c>
      <c r="Z6">
        <v>4791.83768167775</v>
      </c>
      <c r="AA6">
        <v>5088.0310390020004</v>
      </c>
      <c r="AB6">
        <v>4455.4818071751397</v>
      </c>
      <c r="AC6">
        <v>4145.0207695567296</v>
      </c>
      <c r="AD6">
        <v>7052.4464474366096</v>
      </c>
      <c r="AE6">
        <v>4167.7173786860003</v>
      </c>
    </row>
    <row r="7" spans="1:32" x14ac:dyDescent="0.3">
      <c r="A7" t="s">
        <v>51</v>
      </c>
      <c r="B7" t="s">
        <v>210</v>
      </c>
      <c r="C7" t="s">
        <v>200</v>
      </c>
      <c r="D7" t="s">
        <v>211</v>
      </c>
      <c r="E7" t="s">
        <v>201</v>
      </c>
      <c r="F7">
        <v>7634.7507485215301</v>
      </c>
      <c r="G7">
        <v>12064.0285588279</v>
      </c>
      <c r="H7">
        <v>12728.6298485606</v>
      </c>
      <c r="I7">
        <v>13133.289712698601</v>
      </c>
      <c r="J7">
        <v>11909.6941908464</v>
      </c>
      <c r="K7">
        <v>17866.3023521676</v>
      </c>
      <c r="L7">
        <v>16263.2413165297</v>
      </c>
      <c r="M7">
        <v>19802.793657934199</v>
      </c>
      <c r="N7">
        <v>23049.629548534602</v>
      </c>
      <c r="O7">
        <v>22653.992470560901</v>
      </c>
      <c r="P7">
        <v>33986.400887652999</v>
      </c>
      <c r="Q7">
        <v>34324.043522071202</v>
      </c>
      <c r="R7">
        <v>43281.306788419999</v>
      </c>
      <c r="S7">
        <v>47014.3243805569</v>
      </c>
      <c r="T7">
        <v>27001.441086577001</v>
      </c>
      <c r="U7">
        <v>35212.671074703801</v>
      </c>
      <c r="V7">
        <v>32285.944989645799</v>
      </c>
      <c r="W7">
        <v>28703.666106449102</v>
      </c>
      <c r="X7">
        <v>33665.247556503498</v>
      </c>
      <c r="Y7">
        <v>31686.393243591901</v>
      </c>
      <c r="Z7">
        <v>31834.667957930698</v>
      </c>
      <c r="AA7">
        <v>34840.333028941903</v>
      </c>
      <c r="AB7">
        <v>29264.534950547099</v>
      </c>
      <c r="AC7">
        <v>31169.750021652901</v>
      </c>
      <c r="AD7">
        <v>31579.721343376401</v>
      </c>
      <c r="AE7">
        <v>33185.998387940701</v>
      </c>
    </row>
    <row r="8" spans="1:32" x14ac:dyDescent="0.3">
      <c r="A8" t="s">
        <v>51</v>
      </c>
      <c r="B8" t="s">
        <v>212</v>
      </c>
      <c r="C8" t="s">
        <v>200</v>
      </c>
      <c r="D8" t="s">
        <v>213</v>
      </c>
      <c r="E8" t="s">
        <v>201</v>
      </c>
      <c r="F8">
        <v>635.11974860279895</v>
      </c>
      <c r="G8">
        <v>1107.8083209075401</v>
      </c>
      <c r="H8">
        <v>661.05468142145901</v>
      </c>
      <c r="I8">
        <v>703.33622265405802</v>
      </c>
      <c r="J8">
        <v>838.95296708795502</v>
      </c>
      <c r="K8">
        <v>774.94997764223501</v>
      </c>
      <c r="L8">
        <v>547.57378484928302</v>
      </c>
      <c r="M8">
        <v>1158.0966346334601</v>
      </c>
      <c r="N8">
        <v>1587.61682083456</v>
      </c>
      <c r="O8">
        <v>1822.4160890418</v>
      </c>
      <c r="P8">
        <v>1785.3346660463001</v>
      </c>
      <c r="Q8">
        <v>2312.7193964671401</v>
      </c>
      <c r="R8">
        <v>1911.82285887374</v>
      </c>
      <c r="S8">
        <v>3517.8352297961001</v>
      </c>
      <c r="T8">
        <v>1948.10567605285</v>
      </c>
      <c r="U8">
        <v>1848.1094349774601</v>
      </c>
      <c r="V8">
        <v>1220.01691470223</v>
      </c>
      <c r="W8">
        <v>2084.4788845479602</v>
      </c>
      <c r="X8">
        <v>2703.42152244011</v>
      </c>
      <c r="Y8">
        <v>2646.9590545647102</v>
      </c>
      <c r="Z8">
        <v>3154.0715727278898</v>
      </c>
      <c r="AA8">
        <v>3198.4880005493901</v>
      </c>
      <c r="AB8">
        <v>3127.10022103749</v>
      </c>
      <c r="AC8">
        <v>2766.0578186570601</v>
      </c>
      <c r="AD8">
        <v>2509.3930431685499</v>
      </c>
      <c r="AE8">
        <v>2966.1787949695199</v>
      </c>
    </row>
    <row r="9" spans="1:32" x14ac:dyDescent="0.3">
      <c r="A9" t="s">
        <v>51</v>
      </c>
      <c r="B9" t="s">
        <v>214</v>
      </c>
      <c r="C9" t="s">
        <v>200</v>
      </c>
      <c r="D9" t="s">
        <v>215</v>
      </c>
      <c r="E9" t="s">
        <v>201</v>
      </c>
      <c r="F9">
        <v>3298.7707234804798</v>
      </c>
      <c r="G9">
        <v>5478.0279927649899</v>
      </c>
      <c r="H9">
        <v>5818.9190875085196</v>
      </c>
      <c r="I9">
        <v>6291.6637655705099</v>
      </c>
      <c r="J9">
        <v>5525.6855900681103</v>
      </c>
      <c r="K9">
        <v>7431.8810895390498</v>
      </c>
      <c r="L9">
        <v>6710.5606901823903</v>
      </c>
      <c r="M9">
        <v>8363.8073493596803</v>
      </c>
      <c r="N9">
        <v>12151.1774179556</v>
      </c>
      <c r="O9">
        <v>11246.9777761556</v>
      </c>
      <c r="P9">
        <v>15080.557472586101</v>
      </c>
      <c r="Q9">
        <v>10826.5075083091</v>
      </c>
      <c r="R9">
        <v>14026.064554177399</v>
      </c>
      <c r="S9">
        <v>21132.006724031198</v>
      </c>
      <c r="T9">
        <v>9770.9007592717298</v>
      </c>
      <c r="U9">
        <v>13846.990797238999</v>
      </c>
      <c r="V9">
        <v>17500.614286996301</v>
      </c>
      <c r="W9">
        <v>16000.6238242287</v>
      </c>
      <c r="X9">
        <v>15053.193737941399</v>
      </c>
      <c r="Y9">
        <v>14389.4991176823</v>
      </c>
      <c r="Z9">
        <v>12686.561742936699</v>
      </c>
      <c r="AA9">
        <v>14551.0475724237</v>
      </c>
      <c r="AB9">
        <v>13705.3170386784</v>
      </c>
      <c r="AC9">
        <v>18819.5879182262</v>
      </c>
      <c r="AD9">
        <v>25535.494758627701</v>
      </c>
      <c r="AE9">
        <v>18243.661569829499</v>
      </c>
    </row>
    <row r="10" spans="1:32" x14ac:dyDescent="0.3">
      <c r="A10" t="s">
        <v>51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51</v>
      </c>
      <c r="B11" t="s">
        <v>218</v>
      </c>
      <c r="C11" t="s">
        <v>200</v>
      </c>
      <c r="D11" t="s">
        <v>219</v>
      </c>
      <c r="E11" t="s">
        <v>201</v>
      </c>
      <c r="F11">
        <v>919.89198989126498</v>
      </c>
      <c r="G11">
        <v>1513.41244259873</v>
      </c>
      <c r="H11">
        <v>1936.0163889513001</v>
      </c>
      <c r="I11">
        <v>1891.4361445638699</v>
      </c>
      <c r="J11">
        <v>2152.6890790551602</v>
      </c>
      <c r="K11">
        <v>3069.8274425805698</v>
      </c>
      <c r="L11">
        <v>2961.5371789485498</v>
      </c>
      <c r="M11">
        <v>4047.2076482380098</v>
      </c>
      <c r="N11">
        <v>6210.5749913028203</v>
      </c>
      <c r="O11">
        <v>5950.4449493620004</v>
      </c>
      <c r="P11">
        <v>6813.9654042372003</v>
      </c>
      <c r="Q11">
        <v>6440.7178765345698</v>
      </c>
      <c r="R11">
        <v>5907.8240762899804</v>
      </c>
      <c r="S11">
        <v>8141.5337223978504</v>
      </c>
      <c r="T11">
        <v>5400.40755437998</v>
      </c>
      <c r="U11">
        <v>6681.7259314575604</v>
      </c>
      <c r="V11">
        <v>8889.2680442980909</v>
      </c>
      <c r="W11">
        <v>17522.074743548001</v>
      </c>
      <c r="X11">
        <v>18586.539211765801</v>
      </c>
      <c r="Y11">
        <v>15925.288003293401</v>
      </c>
      <c r="Z11">
        <v>12370.686238373501</v>
      </c>
      <c r="AA11">
        <v>21425.100538028699</v>
      </c>
      <c r="AB11">
        <v>16097.1659324008</v>
      </c>
      <c r="AC11">
        <v>16763.965342911</v>
      </c>
      <c r="AD11">
        <v>17754.126918062499</v>
      </c>
      <c r="AE11">
        <v>15870.5824529289</v>
      </c>
    </row>
    <row r="12" spans="1:32" x14ac:dyDescent="0.3">
      <c r="A12" t="s">
        <v>51</v>
      </c>
      <c r="B12" t="s">
        <v>220</v>
      </c>
      <c r="C12" t="s">
        <v>200</v>
      </c>
      <c r="D12" t="s">
        <v>221</v>
      </c>
      <c r="E12" t="s">
        <v>201</v>
      </c>
      <c r="F12">
        <v>4000.3087592400898</v>
      </c>
      <c r="G12">
        <v>6241.0116721340401</v>
      </c>
      <c r="H12">
        <v>7261.7617386535903</v>
      </c>
      <c r="I12">
        <v>8058.31206362188</v>
      </c>
      <c r="J12">
        <v>7558.7676133837804</v>
      </c>
      <c r="K12">
        <v>13129.673961611899</v>
      </c>
      <c r="L12">
        <v>12918.002377552701</v>
      </c>
      <c r="M12">
        <v>13565.710983237699</v>
      </c>
      <c r="N12">
        <v>23622.559501461899</v>
      </c>
      <c r="O12">
        <v>24770.694275132199</v>
      </c>
      <c r="P12">
        <v>30308.2574246236</v>
      </c>
      <c r="Q12">
        <v>30259.730760273</v>
      </c>
      <c r="R12">
        <v>31395.562746628599</v>
      </c>
      <c r="S12">
        <v>35946.737550831902</v>
      </c>
      <c r="T12">
        <v>22018.449918456801</v>
      </c>
      <c r="U12">
        <v>29509.798780085199</v>
      </c>
      <c r="V12">
        <v>27532.097399789898</v>
      </c>
      <c r="W12">
        <v>30304.8109502634</v>
      </c>
      <c r="X12">
        <v>32539.755248575901</v>
      </c>
      <c r="Y12">
        <v>28372.915013240301</v>
      </c>
      <c r="Z12">
        <v>27419.412160418698</v>
      </c>
      <c r="AA12">
        <v>29891.251821583301</v>
      </c>
      <c r="AB12">
        <v>27820.9192758953</v>
      </c>
      <c r="AC12">
        <v>35223.824574896797</v>
      </c>
      <c r="AD12">
        <v>37015.6658417574</v>
      </c>
      <c r="AE12">
        <v>34223.847260475202</v>
      </c>
    </row>
    <row r="13" spans="1:32" x14ac:dyDescent="0.3">
      <c r="A13" t="s">
        <v>51</v>
      </c>
      <c r="B13" t="s">
        <v>222</v>
      </c>
      <c r="C13" t="s">
        <v>200</v>
      </c>
      <c r="D13" t="s">
        <v>223</v>
      </c>
      <c r="E13" t="s">
        <v>201</v>
      </c>
      <c r="F13">
        <v>14198.8993306181</v>
      </c>
      <c r="G13">
        <v>20030.549366492502</v>
      </c>
      <c r="H13">
        <v>17533.220293693601</v>
      </c>
      <c r="I13">
        <v>17892.3095541494</v>
      </c>
      <c r="J13">
        <v>20024.6766944679</v>
      </c>
      <c r="K13">
        <v>29082.316915407901</v>
      </c>
      <c r="L13">
        <v>28214.982446136099</v>
      </c>
      <c r="M13">
        <v>29209.199168356699</v>
      </c>
      <c r="N13">
        <v>29595.4500502017</v>
      </c>
      <c r="O13">
        <v>33186.379988446497</v>
      </c>
      <c r="P13">
        <v>41758.093844015297</v>
      </c>
      <c r="Q13">
        <v>36876.960960541401</v>
      </c>
      <c r="R13">
        <v>53417.293097839603</v>
      </c>
      <c r="S13">
        <v>66580.659936493001</v>
      </c>
      <c r="T13">
        <v>42571.679078468696</v>
      </c>
      <c r="U13">
        <v>52812.150570099599</v>
      </c>
      <c r="V13">
        <v>58148.279638701402</v>
      </c>
      <c r="W13">
        <v>58651.121994907298</v>
      </c>
      <c r="X13">
        <v>51099.3594106167</v>
      </c>
      <c r="Y13">
        <v>54258.201483726298</v>
      </c>
      <c r="Z13">
        <v>51037.503570894398</v>
      </c>
      <c r="AA13">
        <v>59207.000707737199</v>
      </c>
      <c r="AB13">
        <v>70881.276910952205</v>
      </c>
      <c r="AC13">
        <v>65164.811848346399</v>
      </c>
      <c r="AD13">
        <v>75839.072367324901</v>
      </c>
      <c r="AE13">
        <v>67468.388616676806</v>
      </c>
    </row>
    <row r="14" spans="1:32" x14ac:dyDescent="0.3">
      <c r="A14" t="s">
        <v>51</v>
      </c>
      <c r="B14" t="s">
        <v>224</v>
      </c>
      <c r="C14" t="s">
        <v>200</v>
      </c>
      <c r="D14" t="s">
        <v>225</v>
      </c>
      <c r="E14" t="s">
        <v>201</v>
      </c>
      <c r="F14">
        <v>71303.959264205099</v>
      </c>
      <c r="G14">
        <v>97107.265729317995</v>
      </c>
      <c r="H14">
        <v>98949.941318024998</v>
      </c>
      <c r="I14">
        <v>110114.138008429</v>
      </c>
      <c r="J14">
        <v>109441.04996399699</v>
      </c>
      <c r="K14">
        <v>181429.370010738</v>
      </c>
      <c r="L14">
        <v>151283.330238297</v>
      </c>
      <c r="M14">
        <v>107210.943794247</v>
      </c>
      <c r="N14">
        <v>120661.875475926</v>
      </c>
      <c r="O14">
        <v>145088.37116467499</v>
      </c>
      <c r="P14">
        <v>162528.20539737301</v>
      </c>
      <c r="Q14">
        <v>146112.925228851</v>
      </c>
      <c r="R14">
        <v>170936.57661918801</v>
      </c>
      <c r="S14">
        <v>251340.200396701</v>
      </c>
      <c r="T14">
        <v>108023.85960988</v>
      </c>
      <c r="U14">
        <v>168415.696150734</v>
      </c>
      <c r="V14">
        <v>193455.00601233399</v>
      </c>
      <c r="W14">
        <v>224557.278584566</v>
      </c>
      <c r="X14">
        <v>172358.52672233901</v>
      </c>
      <c r="Y14">
        <v>188226.870804267</v>
      </c>
      <c r="Z14">
        <v>195909.65334688601</v>
      </c>
      <c r="AA14">
        <v>219167.343920863</v>
      </c>
      <c r="AB14">
        <v>182534.31466248201</v>
      </c>
      <c r="AC14">
        <v>256215.22214553901</v>
      </c>
      <c r="AD14">
        <v>236044.64890867699</v>
      </c>
      <c r="AE14">
        <v>187662.32107932499</v>
      </c>
    </row>
    <row r="15" spans="1:32" x14ac:dyDescent="0.3">
      <c r="A15" t="s">
        <v>51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51</v>
      </c>
      <c r="B16" t="s">
        <v>228</v>
      </c>
      <c r="C16" t="s">
        <v>200</v>
      </c>
      <c r="D16" t="s">
        <v>229</v>
      </c>
      <c r="E16" t="s">
        <v>201</v>
      </c>
      <c r="F16">
        <v>26314.401918402498</v>
      </c>
      <c r="G16">
        <v>39019.258276432498</v>
      </c>
      <c r="H16">
        <v>43404.523254953303</v>
      </c>
      <c r="I16">
        <v>44007.805063754502</v>
      </c>
      <c r="J16">
        <v>42385.007956316702</v>
      </c>
      <c r="K16">
        <v>65958.276919192198</v>
      </c>
      <c r="L16">
        <v>53974.188871919498</v>
      </c>
      <c r="M16">
        <v>47784.5939855162</v>
      </c>
      <c r="N16">
        <v>50023.582556971</v>
      </c>
      <c r="O16">
        <v>56790.917046812101</v>
      </c>
      <c r="P16">
        <v>53643.126483483698</v>
      </c>
      <c r="Q16">
        <v>44763.806349728598</v>
      </c>
      <c r="R16">
        <v>55184.803603218803</v>
      </c>
      <c r="S16">
        <v>56172.366571216</v>
      </c>
      <c r="T16">
        <v>28559.3251381228</v>
      </c>
      <c r="U16">
        <v>51319.073908329301</v>
      </c>
      <c r="V16">
        <v>57924.374241019301</v>
      </c>
      <c r="W16">
        <v>65429.506379365499</v>
      </c>
      <c r="X16">
        <v>62062.341532590202</v>
      </c>
      <c r="Y16">
        <v>53237.064428347403</v>
      </c>
      <c r="Z16">
        <v>44682.101610312697</v>
      </c>
      <c r="AA16">
        <v>69227.167812290601</v>
      </c>
      <c r="AB16">
        <v>64233.638151612897</v>
      </c>
      <c r="AC16">
        <v>51534.446046766599</v>
      </c>
      <c r="AD16">
        <v>50688.683006462801</v>
      </c>
      <c r="AE16">
        <v>39016.366905156698</v>
      </c>
    </row>
    <row r="17" spans="1:31" x14ac:dyDescent="0.3">
      <c r="A17" t="s">
        <v>51</v>
      </c>
      <c r="B17" t="s">
        <v>230</v>
      </c>
      <c r="C17" t="s">
        <v>200</v>
      </c>
      <c r="D17" t="s">
        <v>231</v>
      </c>
      <c r="E17" t="s">
        <v>201</v>
      </c>
      <c r="F17">
        <v>4807.4111608858102</v>
      </c>
      <c r="G17">
        <v>7253.0142606417603</v>
      </c>
      <c r="H17">
        <v>7810.7819468053804</v>
      </c>
      <c r="I17">
        <v>8937.3266333910196</v>
      </c>
      <c r="J17">
        <v>8633.7502383207502</v>
      </c>
      <c r="K17">
        <v>12900.439052538301</v>
      </c>
      <c r="L17">
        <v>11055.7777243943</v>
      </c>
      <c r="M17">
        <v>13986.3910717446</v>
      </c>
      <c r="N17">
        <v>18542.487578590601</v>
      </c>
      <c r="O17">
        <v>23956.193229736698</v>
      </c>
      <c r="P17">
        <v>32677.1316574091</v>
      </c>
      <c r="Q17">
        <v>22199.423632532202</v>
      </c>
      <c r="R17">
        <v>33178.4059593407</v>
      </c>
      <c r="S17">
        <v>48688.373144076897</v>
      </c>
      <c r="T17">
        <v>23156.1937106921</v>
      </c>
      <c r="U17">
        <v>24058.501302007498</v>
      </c>
      <c r="V17">
        <v>29144.699091818798</v>
      </c>
      <c r="W17">
        <v>37243.914645754099</v>
      </c>
      <c r="X17">
        <v>31474.953794236098</v>
      </c>
      <c r="Y17">
        <v>29103.0481208893</v>
      </c>
      <c r="Z17">
        <v>35376.651560181199</v>
      </c>
      <c r="AA17">
        <v>35212.411465714496</v>
      </c>
      <c r="AB17">
        <v>23543.8778152099</v>
      </c>
      <c r="AC17">
        <v>31885.816002080301</v>
      </c>
      <c r="AD17">
        <v>32412.774974468201</v>
      </c>
      <c r="AE17">
        <v>21108.566358214699</v>
      </c>
    </row>
    <row r="18" spans="1:31" x14ac:dyDescent="0.3">
      <c r="A18" t="s">
        <v>51</v>
      </c>
      <c r="B18" t="s">
        <v>232</v>
      </c>
      <c r="C18" t="s">
        <v>200</v>
      </c>
      <c r="D18" t="s">
        <v>233</v>
      </c>
      <c r="E18" t="s">
        <v>201</v>
      </c>
      <c r="F18">
        <v>6014.2175432833901</v>
      </c>
      <c r="G18">
        <v>10162.0037338614</v>
      </c>
      <c r="H18">
        <v>12678.667228136999</v>
      </c>
      <c r="I18">
        <v>14667.69693489</v>
      </c>
      <c r="J18">
        <v>15100.076430217599</v>
      </c>
      <c r="K18">
        <v>19910.5365257177</v>
      </c>
      <c r="L18">
        <v>19003.636316258398</v>
      </c>
      <c r="M18">
        <v>23174.465448826999</v>
      </c>
      <c r="N18">
        <v>36661.042769595697</v>
      </c>
      <c r="O18">
        <v>32368.167454054001</v>
      </c>
      <c r="P18">
        <v>47014.741868298603</v>
      </c>
      <c r="Q18">
        <v>37285.365280111902</v>
      </c>
      <c r="R18">
        <v>46425.523750859698</v>
      </c>
      <c r="S18">
        <v>58413.839639675403</v>
      </c>
      <c r="T18">
        <v>27117.603112215598</v>
      </c>
      <c r="U18">
        <v>28396.294031777401</v>
      </c>
      <c r="V18">
        <v>36256.943065165302</v>
      </c>
      <c r="W18">
        <v>46979.399324326398</v>
      </c>
      <c r="X18">
        <v>54172.402737980599</v>
      </c>
      <c r="Y18">
        <v>50772.312860275597</v>
      </c>
      <c r="Z18">
        <v>56609.1619856986</v>
      </c>
      <c r="AA18">
        <v>80504.213048850201</v>
      </c>
      <c r="AB18">
        <v>63816.635082854598</v>
      </c>
      <c r="AC18">
        <v>68677.002559820801</v>
      </c>
      <c r="AD18">
        <v>70373.676311675605</v>
      </c>
      <c r="AE18">
        <v>58800.6361578531</v>
      </c>
    </row>
    <row r="19" spans="1:31" x14ac:dyDescent="0.3">
      <c r="A19" t="s">
        <v>51</v>
      </c>
      <c r="B19" t="s">
        <v>234</v>
      </c>
      <c r="C19" t="s">
        <v>200</v>
      </c>
      <c r="D19" t="s">
        <v>235</v>
      </c>
      <c r="E19" t="s">
        <v>201</v>
      </c>
      <c r="F19">
        <v>2150.3876468718499</v>
      </c>
      <c r="G19">
        <v>3545.7101641136501</v>
      </c>
      <c r="H19">
        <v>3785.4624511144798</v>
      </c>
      <c r="I19">
        <v>4376.81109838877</v>
      </c>
      <c r="J19">
        <v>3972.4539715207802</v>
      </c>
      <c r="K19">
        <v>4993.9872513362598</v>
      </c>
      <c r="L19">
        <v>5890.6240923303603</v>
      </c>
      <c r="M19">
        <v>5950.6250392089196</v>
      </c>
      <c r="N19">
        <v>12248.4228393501</v>
      </c>
      <c r="O19">
        <v>11390.728364254201</v>
      </c>
      <c r="P19">
        <v>17716.783071101501</v>
      </c>
      <c r="Q19">
        <v>16503.236153409802</v>
      </c>
      <c r="R19">
        <v>17145.074536684901</v>
      </c>
      <c r="S19">
        <v>18160.6239970674</v>
      </c>
      <c r="T19">
        <v>12037.5698088115</v>
      </c>
      <c r="U19">
        <v>19510.709492679402</v>
      </c>
      <c r="V19">
        <v>20624.3358302911</v>
      </c>
      <c r="W19">
        <v>18703.590954757099</v>
      </c>
      <c r="X19">
        <v>21329.8119429414</v>
      </c>
      <c r="Y19">
        <v>16855.790635186499</v>
      </c>
      <c r="Z19">
        <v>20009.982611249401</v>
      </c>
      <c r="AA19">
        <v>20806.916100501901</v>
      </c>
      <c r="AB19">
        <v>13749.2134057028</v>
      </c>
      <c r="AC19">
        <v>15118.2891911308</v>
      </c>
      <c r="AD19">
        <v>18083.166368909198</v>
      </c>
      <c r="AE19">
        <v>15354.0344946037</v>
      </c>
    </row>
    <row r="20" spans="1:31" x14ac:dyDescent="0.3">
      <c r="A20" t="s">
        <v>51</v>
      </c>
      <c r="B20" t="s">
        <v>236</v>
      </c>
      <c r="C20" t="s">
        <v>200</v>
      </c>
      <c r="D20" t="s">
        <v>237</v>
      </c>
      <c r="E20" t="s">
        <v>201</v>
      </c>
      <c r="F20">
        <v>70057.963667777498</v>
      </c>
      <c r="G20">
        <v>103358.52138827099</v>
      </c>
      <c r="H20">
        <v>100272.26703314501</v>
      </c>
      <c r="I20">
        <v>106981.19134256399</v>
      </c>
      <c r="J20">
        <v>99292.8748860958</v>
      </c>
      <c r="K20">
        <v>92083.937044950697</v>
      </c>
      <c r="L20">
        <v>66776.274716609507</v>
      </c>
      <c r="M20">
        <v>61932.7640484937</v>
      </c>
      <c r="N20">
        <v>68044.485739685595</v>
      </c>
      <c r="O20">
        <v>38083.149420525398</v>
      </c>
      <c r="P20">
        <v>47243.800185619497</v>
      </c>
      <c r="Q20">
        <v>19536.301399343</v>
      </c>
      <c r="R20">
        <v>28729.832084986501</v>
      </c>
      <c r="S20">
        <v>48268.896056624297</v>
      </c>
      <c r="T20">
        <v>32793.7298709635</v>
      </c>
      <c r="U20">
        <v>42803.5670891724</v>
      </c>
      <c r="V20">
        <v>47483.810158230597</v>
      </c>
      <c r="W20">
        <v>45626.942233753303</v>
      </c>
      <c r="X20">
        <v>56960.908098960703</v>
      </c>
      <c r="Y20">
        <v>52440.747341477298</v>
      </c>
      <c r="Z20">
        <v>61301.4601919704</v>
      </c>
      <c r="AA20">
        <v>78601.391031094303</v>
      </c>
      <c r="AB20">
        <v>78538.5435560568</v>
      </c>
      <c r="AC20">
        <v>101995.014558642</v>
      </c>
      <c r="AD20">
        <v>83957.123107683597</v>
      </c>
      <c r="AE20">
        <v>87462.0355049762</v>
      </c>
    </row>
    <row r="21" spans="1:31" x14ac:dyDescent="0.3">
      <c r="A21" t="s">
        <v>51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51</v>
      </c>
      <c r="B22" t="s">
        <v>240</v>
      </c>
      <c r="C22" t="s">
        <v>200</v>
      </c>
      <c r="D22" t="s">
        <v>241</v>
      </c>
      <c r="E22" t="s">
        <v>201</v>
      </c>
      <c r="F22">
        <v>515.511589891433</v>
      </c>
      <c r="G22">
        <v>755.23998970904995</v>
      </c>
      <c r="H22">
        <v>726.13899579240103</v>
      </c>
      <c r="I22">
        <v>752.49213983594495</v>
      </c>
      <c r="J22">
        <v>626.61556564978196</v>
      </c>
      <c r="K22">
        <v>553.33781128824501</v>
      </c>
      <c r="L22">
        <v>563.32410558850404</v>
      </c>
      <c r="M22">
        <v>772.90095648764202</v>
      </c>
      <c r="N22">
        <v>876.27140081279401</v>
      </c>
      <c r="O22">
        <v>565.13422426830402</v>
      </c>
      <c r="P22">
        <v>898.93067604795101</v>
      </c>
      <c r="Q22">
        <v>457.47016716176302</v>
      </c>
      <c r="R22">
        <v>585.21852578621497</v>
      </c>
      <c r="S22">
        <v>1131.7814094872199</v>
      </c>
      <c r="T22">
        <v>1142.24474926466</v>
      </c>
      <c r="U22">
        <v>1917.9714430869999</v>
      </c>
      <c r="V22">
        <v>3166.8155242644002</v>
      </c>
      <c r="W22">
        <v>3065.4595642000099</v>
      </c>
      <c r="X22">
        <v>4908.9058867147196</v>
      </c>
      <c r="Y22">
        <v>4456.7280299594904</v>
      </c>
      <c r="Z22">
        <v>5001.29485910731</v>
      </c>
      <c r="AA22">
        <v>7066.0975770884897</v>
      </c>
      <c r="AB22">
        <v>6693.4983446209999</v>
      </c>
      <c r="AC22">
        <v>8570.4031543555793</v>
      </c>
      <c r="AD22">
        <v>9333.5827774619192</v>
      </c>
      <c r="AE22">
        <v>11481.8555072496</v>
      </c>
    </row>
    <row r="23" spans="1:31" x14ac:dyDescent="0.3">
      <c r="A23" t="s">
        <v>51</v>
      </c>
      <c r="B23" t="s">
        <v>242</v>
      </c>
      <c r="C23" t="s">
        <v>200</v>
      </c>
      <c r="D23" t="s">
        <v>243</v>
      </c>
      <c r="E23" t="s">
        <v>201</v>
      </c>
      <c r="F23">
        <v>58629.788819911701</v>
      </c>
      <c r="G23">
        <v>74334.495309705002</v>
      </c>
      <c r="H23">
        <v>74502.4677208379</v>
      </c>
      <c r="I23">
        <v>68968.887105041897</v>
      </c>
      <c r="J23">
        <v>74177.287606977494</v>
      </c>
      <c r="K23">
        <v>101863.233528689</v>
      </c>
      <c r="L23">
        <v>77977.241572134299</v>
      </c>
      <c r="M23">
        <v>76820.921550001105</v>
      </c>
      <c r="N23">
        <v>68087.345668594295</v>
      </c>
      <c r="O23">
        <v>67341.984870550499</v>
      </c>
      <c r="P23">
        <v>54984.921301716597</v>
      </c>
      <c r="Q23">
        <v>46590.356470466599</v>
      </c>
      <c r="R23">
        <v>77533.866935591606</v>
      </c>
      <c r="S23">
        <v>61860.428015685298</v>
      </c>
      <c r="T23">
        <v>48937.310822777203</v>
      </c>
      <c r="U23">
        <v>72560.956325430394</v>
      </c>
      <c r="V23">
        <v>69420.558690389094</v>
      </c>
      <c r="W23">
        <v>53258.767930128903</v>
      </c>
      <c r="X23">
        <v>80092.378319144103</v>
      </c>
      <c r="Y23">
        <v>83696.553560037195</v>
      </c>
      <c r="Z23">
        <v>74704.025454235394</v>
      </c>
      <c r="AA23">
        <v>66925.9159018348</v>
      </c>
      <c r="AB23">
        <v>88737.965118102104</v>
      </c>
      <c r="AC23">
        <v>82265.912055806199</v>
      </c>
      <c r="AD23">
        <v>95421.812337458803</v>
      </c>
      <c r="AE23">
        <v>111652.663368651</v>
      </c>
    </row>
    <row r="24" spans="1:31" x14ac:dyDescent="0.3">
      <c r="A24" t="s">
        <v>51</v>
      </c>
      <c r="B24" t="s">
        <v>244</v>
      </c>
      <c r="C24" t="s">
        <v>200</v>
      </c>
      <c r="D24" t="s">
        <v>245</v>
      </c>
      <c r="E24" t="s">
        <v>201</v>
      </c>
      <c r="F24">
        <v>141351.19532445399</v>
      </c>
      <c r="G24">
        <v>197008.34157454001</v>
      </c>
      <c r="H24">
        <v>219816.122347514</v>
      </c>
      <c r="I24">
        <v>189692.19503394701</v>
      </c>
      <c r="J24">
        <v>202206.40997978899</v>
      </c>
      <c r="K24">
        <v>287416.72612055502</v>
      </c>
      <c r="L24">
        <v>218711.70816399201</v>
      </c>
      <c r="M24">
        <v>278361.10276879702</v>
      </c>
      <c r="N24">
        <v>314299.62368326902</v>
      </c>
      <c r="O24">
        <v>414245.16615082498</v>
      </c>
      <c r="P24">
        <v>470213.16739195201</v>
      </c>
      <c r="Q24">
        <v>444433.76809313899</v>
      </c>
      <c r="R24">
        <v>436902.63332917501</v>
      </c>
      <c r="S24">
        <v>500783.96199558303</v>
      </c>
      <c r="T24">
        <v>360757.39954946202</v>
      </c>
      <c r="U24">
        <v>415699.84381884598</v>
      </c>
      <c r="V24">
        <v>452494.00824178901</v>
      </c>
      <c r="W24">
        <v>446863.794207623</v>
      </c>
      <c r="X24">
        <v>504328.05885243899</v>
      </c>
      <c r="Y24">
        <v>546034.49374088598</v>
      </c>
      <c r="Z24">
        <v>533939.34795332805</v>
      </c>
      <c r="AA24">
        <v>519668.63506178698</v>
      </c>
      <c r="AB24">
        <v>503871.24967402499</v>
      </c>
      <c r="AC24">
        <v>462456.768883062</v>
      </c>
      <c r="AD24">
        <v>551523.92940547096</v>
      </c>
      <c r="AE24">
        <v>497569.66389593098</v>
      </c>
    </row>
    <row r="25" spans="1:31" x14ac:dyDescent="0.3">
      <c r="A25" t="s">
        <v>51</v>
      </c>
      <c r="B25" t="s">
        <v>246</v>
      </c>
      <c r="C25" t="s">
        <v>200</v>
      </c>
      <c r="D25" t="s">
        <v>247</v>
      </c>
      <c r="E25" t="s">
        <v>201</v>
      </c>
      <c r="F25">
        <v>1713.91426592789</v>
      </c>
      <c r="G25">
        <v>4159.9061031941901</v>
      </c>
      <c r="H25">
        <v>5071.1038855769502</v>
      </c>
      <c r="I25">
        <v>2329.81310739235</v>
      </c>
      <c r="J25">
        <v>5201.5297380953798</v>
      </c>
      <c r="K25">
        <v>9781.2766604182398</v>
      </c>
      <c r="L25">
        <v>8480.4706540615407</v>
      </c>
      <c r="M25">
        <v>6522.1817692346804</v>
      </c>
      <c r="N25">
        <v>12023.8131485515</v>
      </c>
      <c r="O25">
        <v>15039.5147970816</v>
      </c>
      <c r="P25">
        <v>14679.1476320369</v>
      </c>
      <c r="Q25">
        <v>14929.926873701599</v>
      </c>
      <c r="R25">
        <v>10219.5584628286</v>
      </c>
      <c r="S25">
        <v>27230.3777908427</v>
      </c>
      <c r="T25">
        <v>16075.203801302599</v>
      </c>
      <c r="U25">
        <v>9618.5659692515292</v>
      </c>
      <c r="V25">
        <v>10218.986062280999</v>
      </c>
      <c r="W25">
        <v>6841.0967173708796</v>
      </c>
      <c r="X25">
        <v>10570.7138508069</v>
      </c>
      <c r="Y25">
        <v>17811.798999604402</v>
      </c>
      <c r="Z25">
        <v>13621.4943734301</v>
      </c>
      <c r="AA25">
        <v>11087.738105006099</v>
      </c>
      <c r="AB25">
        <v>12604.3717821879</v>
      </c>
      <c r="AC25">
        <v>11468.5189939949</v>
      </c>
      <c r="AD25">
        <v>34731.735711131201</v>
      </c>
      <c r="AE25">
        <v>13130.067967433501</v>
      </c>
    </row>
    <row r="26" spans="1:31" x14ac:dyDescent="0.3">
      <c r="A26" t="s">
        <v>51</v>
      </c>
      <c r="B26" t="s">
        <v>248</v>
      </c>
      <c r="C26" t="s">
        <v>200</v>
      </c>
      <c r="D26" t="s">
        <v>249</v>
      </c>
      <c r="E26" t="s">
        <v>201</v>
      </c>
      <c r="F26">
        <v>71135.044683057698</v>
      </c>
      <c r="G26">
        <v>99543.961941259302</v>
      </c>
      <c r="H26">
        <v>124699.944607859</v>
      </c>
      <c r="I26">
        <v>99195.825210700001</v>
      </c>
      <c r="J26">
        <v>103989.141273595</v>
      </c>
      <c r="K26">
        <v>132735.98953675199</v>
      </c>
      <c r="L26">
        <v>97592.276872066795</v>
      </c>
      <c r="M26">
        <v>128803.897145127</v>
      </c>
      <c r="N26">
        <v>128879.313043405</v>
      </c>
      <c r="O26">
        <v>152133.442530901</v>
      </c>
      <c r="P26">
        <v>175148.537383466</v>
      </c>
      <c r="Q26">
        <v>174748.12773820199</v>
      </c>
      <c r="R26">
        <v>187939.036443427</v>
      </c>
      <c r="S26">
        <v>219883.15367490301</v>
      </c>
      <c r="T26">
        <v>160375.14517774299</v>
      </c>
      <c r="U26">
        <v>176713.12934542701</v>
      </c>
      <c r="V26">
        <v>186775.800976592</v>
      </c>
      <c r="W26">
        <v>180476.02609438001</v>
      </c>
      <c r="X26">
        <v>195632.98118752599</v>
      </c>
      <c r="Y26">
        <v>208430.891577467</v>
      </c>
      <c r="Z26">
        <v>206429.504686311</v>
      </c>
      <c r="AA26">
        <v>189637.23399476899</v>
      </c>
      <c r="AB26">
        <v>194586.59748786999</v>
      </c>
      <c r="AC26">
        <v>163076.716118068</v>
      </c>
      <c r="AD26">
        <v>174506.90453890301</v>
      </c>
      <c r="AE26">
        <v>177525.874991277</v>
      </c>
    </row>
    <row r="27" spans="1:31" x14ac:dyDescent="0.3">
      <c r="A27" t="s">
        <v>51</v>
      </c>
      <c r="B27" t="s">
        <v>250</v>
      </c>
      <c r="C27" t="s">
        <v>200</v>
      </c>
      <c r="D27" t="s">
        <v>251</v>
      </c>
      <c r="E27" t="s">
        <v>201</v>
      </c>
      <c r="F27">
        <v>68502.236375468594</v>
      </c>
      <c r="G27">
        <v>93304.473530086005</v>
      </c>
      <c r="H27">
        <v>90045.073854077695</v>
      </c>
      <c r="I27">
        <v>88166.556715854706</v>
      </c>
      <c r="J27">
        <v>93015.738968097998</v>
      </c>
      <c r="K27">
        <v>144899.45992338401</v>
      </c>
      <c r="L27">
        <v>112638.960637863</v>
      </c>
      <c r="M27">
        <v>143035.02385443501</v>
      </c>
      <c r="N27">
        <v>173396.49749131201</v>
      </c>
      <c r="O27">
        <v>247072.20882284199</v>
      </c>
      <c r="P27">
        <v>280385.48237644898</v>
      </c>
      <c r="Q27">
        <v>254755.71348123599</v>
      </c>
      <c r="R27">
        <v>238744.03842291899</v>
      </c>
      <c r="S27">
        <v>253670.43052983799</v>
      </c>
      <c r="T27">
        <v>184307.050570416</v>
      </c>
      <c r="U27">
        <v>229368.148504168</v>
      </c>
      <c r="V27">
        <v>255499.221202916</v>
      </c>
      <c r="W27">
        <v>259546.67139587199</v>
      </c>
      <c r="X27">
        <v>298124.36381410598</v>
      </c>
      <c r="Y27">
        <v>319791.803163815</v>
      </c>
      <c r="Z27">
        <v>313888.34889358701</v>
      </c>
      <c r="AA27">
        <v>318943.66296201199</v>
      </c>
      <c r="AB27">
        <v>296680.28040396702</v>
      </c>
      <c r="AC27">
        <v>287911.53377099999</v>
      </c>
      <c r="AD27">
        <v>342285.28915543703</v>
      </c>
      <c r="AE27">
        <v>306913.72093722102</v>
      </c>
    </row>
    <row r="28" spans="1:31" x14ac:dyDescent="0.3">
      <c r="A28" t="s">
        <v>51</v>
      </c>
      <c r="B28" t="s">
        <v>252</v>
      </c>
      <c r="C28" t="s">
        <v>200</v>
      </c>
      <c r="D28" t="s">
        <v>253</v>
      </c>
      <c r="E28" t="s">
        <v>201</v>
      </c>
      <c r="F28">
        <v>151601.377922788</v>
      </c>
      <c r="G28">
        <v>172494.43329130899</v>
      </c>
      <c r="H28">
        <v>224401.780906317</v>
      </c>
      <c r="I28">
        <v>169746.541418782</v>
      </c>
      <c r="J28">
        <v>173093.266386184</v>
      </c>
      <c r="K28">
        <v>176336.067288247</v>
      </c>
      <c r="L28">
        <v>140845.58532781401</v>
      </c>
      <c r="M28">
        <v>121336.0092288</v>
      </c>
      <c r="N28">
        <v>177605.411284773</v>
      </c>
      <c r="O28">
        <v>197345.00375276399</v>
      </c>
      <c r="P28">
        <v>188216.42550317201</v>
      </c>
      <c r="Q28">
        <v>186293.10319838501</v>
      </c>
      <c r="R28">
        <v>300258.54210052203</v>
      </c>
      <c r="S28">
        <v>313043.31693204702</v>
      </c>
      <c r="T28">
        <v>289028.13806576497</v>
      </c>
      <c r="U28">
        <v>328574.56097006903</v>
      </c>
      <c r="V28">
        <v>309764.62143100001</v>
      </c>
      <c r="W28">
        <v>368810.799707809</v>
      </c>
      <c r="X28">
        <v>340258.84290470101</v>
      </c>
      <c r="Y28">
        <v>372742.10683860898</v>
      </c>
      <c r="Z28">
        <v>311679.98581620899</v>
      </c>
      <c r="AA28">
        <v>326844.62412684201</v>
      </c>
      <c r="AB28">
        <v>348576.69880561298</v>
      </c>
      <c r="AC28">
        <v>405118.16106664902</v>
      </c>
      <c r="AD28">
        <v>415420.21998655301</v>
      </c>
      <c r="AE28">
        <v>449807.21055105003</v>
      </c>
    </row>
    <row r="29" spans="1:31" x14ac:dyDescent="0.3">
      <c r="A29" t="s">
        <v>51</v>
      </c>
      <c r="B29" t="s">
        <v>254</v>
      </c>
      <c r="C29" t="s">
        <v>200</v>
      </c>
      <c r="D29" t="s">
        <v>255</v>
      </c>
      <c r="E29" t="s">
        <v>201</v>
      </c>
      <c r="F29">
        <v>38139.319635862099</v>
      </c>
      <c r="G29">
        <v>47172.640825084098</v>
      </c>
      <c r="H29">
        <v>65547.770283402802</v>
      </c>
      <c r="I29">
        <v>50804.198082726303</v>
      </c>
      <c r="J29">
        <v>47384.835059541801</v>
      </c>
      <c r="K29">
        <v>73775.026573151205</v>
      </c>
      <c r="L29">
        <v>48372.573944940501</v>
      </c>
      <c r="M29">
        <v>53450.950709331497</v>
      </c>
      <c r="N29">
        <v>98891.438963630499</v>
      </c>
      <c r="O29">
        <v>117091.44450414499</v>
      </c>
      <c r="P29">
        <v>104231.26473589199</v>
      </c>
      <c r="Q29">
        <v>72629.113830866001</v>
      </c>
      <c r="R29">
        <v>67200.132679815899</v>
      </c>
      <c r="S29">
        <v>204248.89131274901</v>
      </c>
      <c r="T29">
        <v>183217.24714070201</v>
      </c>
      <c r="U29">
        <v>225862.96963573899</v>
      </c>
      <c r="V29">
        <v>238676.658659954</v>
      </c>
      <c r="W29">
        <v>241934.55930744301</v>
      </c>
      <c r="X29">
        <v>259744.18341386199</v>
      </c>
      <c r="Y29">
        <v>271498.65967468498</v>
      </c>
      <c r="Z29">
        <v>204619.08045722899</v>
      </c>
      <c r="AA29">
        <v>229847.255649842</v>
      </c>
      <c r="AB29">
        <v>246767.08006881599</v>
      </c>
      <c r="AC29">
        <v>315068.95864344301</v>
      </c>
      <c r="AD29">
        <v>342247.19893876201</v>
      </c>
      <c r="AE29">
        <v>365773.42040841503</v>
      </c>
    </row>
    <row r="30" spans="1:31" x14ac:dyDescent="0.3">
      <c r="A30" t="s">
        <v>51</v>
      </c>
      <c r="B30" t="s">
        <v>256</v>
      </c>
      <c r="C30" t="s">
        <v>200</v>
      </c>
      <c r="D30" t="s">
        <v>257</v>
      </c>
      <c r="E30" t="s">
        <v>201</v>
      </c>
      <c r="F30">
        <v>826.35103855547095</v>
      </c>
      <c r="G30">
        <v>1333.9516658808</v>
      </c>
      <c r="H30">
        <v>975.37738177889901</v>
      </c>
      <c r="I30">
        <v>1326.43955963291</v>
      </c>
      <c r="J30">
        <v>967.09808869855704</v>
      </c>
      <c r="K30">
        <v>1175.7908186348</v>
      </c>
      <c r="L30">
        <v>1179.79044469217</v>
      </c>
      <c r="M30">
        <v>1739.0344678761801</v>
      </c>
      <c r="N30">
        <v>3495.4030753786801</v>
      </c>
      <c r="O30">
        <v>4236.3354537968498</v>
      </c>
      <c r="P30">
        <v>1736.12496728049</v>
      </c>
      <c r="Q30">
        <v>1270.47348920329</v>
      </c>
      <c r="R30">
        <v>824.28179224637097</v>
      </c>
      <c r="S30">
        <v>4465.7548363926699</v>
      </c>
      <c r="T30">
        <v>5480.0259693768003</v>
      </c>
      <c r="U30">
        <v>3015.9914108768799</v>
      </c>
      <c r="V30">
        <v>3576.73155330592</v>
      </c>
      <c r="W30">
        <v>3234.7411811216002</v>
      </c>
      <c r="X30">
        <v>3525.8617163891299</v>
      </c>
      <c r="Y30">
        <v>3348.92430281324</v>
      </c>
      <c r="Z30">
        <v>2779.5294236589398</v>
      </c>
      <c r="AA30">
        <v>4581.6561700027996</v>
      </c>
      <c r="AB30">
        <v>5794.0702640271002</v>
      </c>
      <c r="AC30">
        <v>5993.7142652289403</v>
      </c>
      <c r="AD30">
        <v>4089.39964805001</v>
      </c>
      <c r="AE30">
        <v>4016.98044705248</v>
      </c>
    </row>
    <row r="31" spans="1:31" x14ac:dyDescent="0.3">
      <c r="A31" t="s">
        <v>51</v>
      </c>
      <c r="B31" t="s">
        <v>258</v>
      </c>
      <c r="C31" t="s">
        <v>200</v>
      </c>
      <c r="D31" t="s">
        <v>259</v>
      </c>
      <c r="E31" t="s">
        <v>201</v>
      </c>
      <c r="F31">
        <v>725.30808088906599</v>
      </c>
      <c r="G31">
        <v>1073.9619055149899</v>
      </c>
      <c r="H31">
        <v>2254.9394055989101</v>
      </c>
      <c r="I31">
        <v>1662.6989345105701</v>
      </c>
      <c r="J31">
        <v>916.51798836278601</v>
      </c>
      <c r="K31">
        <v>1821.9400461995499</v>
      </c>
      <c r="L31">
        <v>1092.4389696358901</v>
      </c>
      <c r="M31">
        <v>1144.19407304581</v>
      </c>
      <c r="N31">
        <v>2939.7743013751401</v>
      </c>
      <c r="O31">
        <v>4093.7073098700798</v>
      </c>
      <c r="P31">
        <v>3989.9143901648499</v>
      </c>
      <c r="Q31">
        <v>3437.0291822925801</v>
      </c>
      <c r="R31">
        <v>3998.37330387362</v>
      </c>
      <c r="S31">
        <v>25076.577072297401</v>
      </c>
      <c r="T31">
        <v>20310.058665510802</v>
      </c>
      <c r="U31">
        <v>13790.6073200338</v>
      </c>
      <c r="V31">
        <v>7674.2220848425704</v>
      </c>
      <c r="W31">
        <v>12389.8725741212</v>
      </c>
      <c r="X31">
        <v>14321.233115659499</v>
      </c>
      <c r="Y31">
        <v>12527.540416579801</v>
      </c>
      <c r="Z31">
        <v>8254.7498388807799</v>
      </c>
      <c r="AA31">
        <v>12226.0432731655</v>
      </c>
      <c r="AB31">
        <v>16970.475557641999</v>
      </c>
      <c r="AC31">
        <v>17080.355914322699</v>
      </c>
      <c r="AD31">
        <v>14291.057459039301</v>
      </c>
      <c r="AE31">
        <v>30567.397917615101</v>
      </c>
    </row>
    <row r="32" spans="1:31" x14ac:dyDescent="0.3">
      <c r="A32" t="s">
        <v>51</v>
      </c>
      <c r="B32" t="s">
        <v>260</v>
      </c>
      <c r="C32" t="s">
        <v>200</v>
      </c>
      <c r="D32" t="s">
        <v>261</v>
      </c>
      <c r="E32" t="s">
        <v>201</v>
      </c>
      <c r="F32">
        <v>4208.06020788962</v>
      </c>
      <c r="G32">
        <v>5795.5138248918101</v>
      </c>
      <c r="H32">
        <v>5333.0526296050602</v>
      </c>
      <c r="I32">
        <v>6468.8714762853497</v>
      </c>
      <c r="J32">
        <v>6918.5551545971703</v>
      </c>
      <c r="K32">
        <v>9023.2171656871396</v>
      </c>
      <c r="L32">
        <v>6058.77243343802</v>
      </c>
      <c r="M32">
        <v>5764.4232074001402</v>
      </c>
      <c r="N32">
        <v>13603.6157364758</v>
      </c>
      <c r="O32">
        <v>15651.749485664101</v>
      </c>
      <c r="P32">
        <v>12834.612480321801</v>
      </c>
      <c r="Q32">
        <v>8952.8110627120095</v>
      </c>
      <c r="R32">
        <v>8386.7596127835095</v>
      </c>
      <c r="S32">
        <v>30448.1559578821</v>
      </c>
      <c r="T32">
        <v>32977.802497864897</v>
      </c>
      <c r="U32">
        <v>35547.405823102097</v>
      </c>
      <c r="V32">
        <v>35043.318692616202</v>
      </c>
      <c r="W32">
        <v>41173.767292298297</v>
      </c>
      <c r="X32">
        <v>31405.154681480199</v>
      </c>
      <c r="Y32">
        <v>42845.907399049698</v>
      </c>
      <c r="Z32">
        <v>27080.920568795402</v>
      </c>
      <c r="AA32">
        <v>28953.095625288701</v>
      </c>
      <c r="AB32">
        <v>33381.447202638497</v>
      </c>
      <c r="AC32">
        <v>44163.843057467398</v>
      </c>
      <c r="AD32">
        <v>38921.448720988003</v>
      </c>
      <c r="AE32">
        <v>36924.427653123697</v>
      </c>
    </row>
    <row r="33" spans="1:31" x14ac:dyDescent="0.3">
      <c r="A33" t="s">
        <v>51</v>
      </c>
      <c r="B33" t="s">
        <v>262</v>
      </c>
      <c r="C33" t="s">
        <v>200</v>
      </c>
      <c r="D33" t="s">
        <v>263</v>
      </c>
      <c r="E33" t="s">
        <v>201</v>
      </c>
      <c r="F33">
        <v>107702.338959592</v>
      </c>
      <c r="G33">
        <v>117118.36506993799</v>
      </c>
      <c r="H33">
        <v>150290.64120593201</v>
      </c>
      <c r="I33">
        <v>109484.333365628</v>
      </c>
      <c r="J33">
        <v>116906.260094984</v>
      </c>
      <c r="K33">
        <v>90540.092684574498</v>
      </c>
      <c r="L33">
        <v>84142.009535107194</v>
      </c>
      <c r="M33">
        <v>59237.406771146801</v>
      </c>
      <c r="N33">
        <v>58675.179207913301</v>
      </c>
      <c r="O33">
        <v>56271.766999288302</v>
      </c>
      <c r="P33">
        <v>65424.508929512303</v>
      </c>
      <c r="Q33">
        <v>100003.675633311</v>
      </c>
      <c r="R33">
        <v>219848.99471180301</v>
      </c>
      <c r="S33">
        <v>48803.937752726</v>
      </c>
      <c r="T33">
        <v>47043.003792311298</v>
      </c>
      <c r="U33">
        <v>50357.5867803172</v>
      </c>
      <c r="V33">
        <v>24793.6904402816</v>
      </c>
      <c r="W33">
        <v>70077.859352825297</v>
      </c>
      <c r="X33">
        <v>31262.409977310101</v>
      </c>
      <c r="Y33">
        <v>42521.075045481797</v>
      </c>
      <c r="Z33">
        <v>68945.705527645594</v>
      </c>
      <c r="AA33">
        <v>51236.573408543103</v>
      </c>
      <c r="AB33">
        <v>45663.625712490102</v>
      </c>
      <c r="AC33">
        <v>22811.289186187802</v>
      </c>
      <c r="AD33">
        <v>15871.1152197145</v>
      </c>
      <c r="AE33">
        <v>12524.984124843801</v>
      </c>
    </row>
    <row r="34" spans="1:31" x14ac:dyDescent="0.3">
      <c r="A34" t="s">
        <v>51</v>
      </c>
      <c r="B34" t="s">
        <v>264</v>
      </c>
      <c r="C34" t="s">
        <v>200</v>
      </c>
      <c r="D34" t="s">
        <v>265</v>
      </c>
      <c r="E34" t="s">
        <v>201</v>
      </c>
      <c r="F34">
        <v>12163.505104411301</v>
      </c>
      <c r="G34">
        <v>21756.1171034525</v>
      </c>
      <c r="H34">
        <v>24763.359130222001</v>
      </c>
      <c r="I34">
        <v>23750.090530438199</v>
      </c>
      <c r="J34">
        <v>32477.944155375499</v>
      </c>
      <c r="K34">
        <v>43809.267423088997</v>
      </c>
      <c r="L34">
        <v>40547.938809252002</v>
      </c>
      <c r="M34">
        <v>43514.840471945201</v>
      </c>
      <c r="N34">
        <v>36022.526084831203</v>
      </c>
      <c r="O34">
        <v>36643.561298741901</v>
      </c>
      <c r="P34">
        <v>30321.263636873198</v>
      </c>
      <c r="Q34">
        <v>53501.398633376099</v>
      </c>
      <c r="R34">
        <v>64014.893766619301</v>
      </c>
      <c r="S34">
        <v>60588.119380537602</v>
      </c>
      <c r="T34">
        <v>43018.7296548878</v>
      </c>
      <c r="U34">
        <v>57551.786535779203</v>
      </c>
      <c r="V34">
        <v>47023.379638084298</v>
      </c>
      <c r="W34">
        <v>34287.863555440097</v>
      </c>
      <c r="X34">
        <v>26739.8894451919</v>
      </c>
      <c r="Y34">
        <v>40750.5193974305</v>
      </c>
      <c r="Z34">
        <v>39338.822086222601</v>
      </c>
      <c r="AA34">
        <v>27884.332203244201</v>
      </c>
      <c r="AB34">
        <v>31049.277286320601</v>
      </c>
      <c r="AC34">
        <v>31601.986225339799</v>
      </c>
      <c r="AD34">
        <v>29722.364664517601</v>
      </c>
      <c r="AE34">
        <v>24505.875285155598</v>
      </c>
    </row>
    <row r="35" spans="1:31" x14ac:dyDescent="0.3">
      <c r="A35" t="s">
        <v>51</v>
      </c>
      <c r="B35" t="s">
        <v>266</v>
      </c>
      <c r="C35" t="s">
        <v>200</v>
      </c>
      <c r="D35" t="s">
        <v>267</v>
      </c>
      <c r="E35" t="s">
        <v>201</v>
      </c>
      <c r="F35">
        <v>884309.00607375195</v>
      </c>
      <c r="G35">
        <v>1172072.17511616</v>
      </c>
      <c r="H35">
        <v>1210192.80230032</v>
      </c>
      <c r="I35">
        <v>1223014.6042875701</v>
      </c>
      <c r="J35">
        <v>1395437.6204488201</v>
      </c>
      <c r="K35">
        <v>1410564.55972213</v>
      </c>
      <c r="L35">
        <v>1219667.8573757501</v>
      </c>
      <c r="M35">
        <v>1109905.49928188</v>
      </c>
      <c r="N35">
        <v>1139648.4061633099</v>
      </c>
      <c r="O35">
        <v>1003981.06040566</v>
      </c>
      <c r="P35">
        <v>1141113.0043752801</v>
      </c>
      <c r="Q35">
        <v>1404349.66195465</v>
      </c>
      <c r="R35">
        <v>1329013.04298865</v>
      </c>
      <c r="S35">
        <v>1418164.16200552</v>
      </c>
      <c r="T35">
        <v>1372866.5808884399</v>
      </c>
      <c r="U35">
        <v>1381705.71662269</v>
      </c>
      <c r="V35">
        <v>1625062.82294034</v>
      </c>
      <c r="W35">
        <v>2143171.5275389398</v>
      </c>
      <c r="X35">
        <v>2078922.8212230999</v>
      </c>
      <c r="Y35">
        <v>1930582.9340121499</v>
      </c>
      <c r="Z35">
        <v>1758408.4184101699</v>
      </c>
      <c r="AA35">
        <v>1835074.9391863099</v>
      </c>
      <c r="AB35">
        <v>1872554.3371381201</v>
      </c>
      <c r="AC35">
        <v>1715914.66614509</v>
      </c>
      <c r="AD35">
        <v>1957399.6526536299</v>
      </c>
      <c r="AE35">
        <v>2062086.3036134201</v>
      </c>
    </row>
    <row r="36" spans="1:31" x14ac:dyDescent="0.3">
      <c r="A36" t="s">
        <v>51</v>
      </c>
      <c r="B36" t="s">
        <v>268</v>
      </c>
      <c r="C36" t="s">
        <v>200</v>
      </c>
      <c r="D36" t="s">
        <v>269</v>
      </c>
      <c r="E36" t="s">
        <v>201</v>
      </c>
      <c r="F36">
        <v>20625.051971333101</v>
      </c>
      <c r="G36">
        <v>62042.134284671702</v>
      </c>
      <c r="H36">
        <v>43903.1842761878</v>
      </c>
      <c r="I36">
        <v>33353.563665066496</v>
      </c>
      <c r="J36">
        <v>40562.564674942703</v>
      </c>
      <c r="K36">
        <v>42094.948850169698</v>
      </c>
      <c r="L36">
        <v>35621.827951564002</v>
      </c>
      <c r="M36">
        <v>41732.8206778319</v>
      </c>
      <c r="N36">
        <v>92317.707487787498</v>
      </c>
      <c r="O36">
        <v>63991.173678548199</v>
      </c>
      <c r="P36">
        <v>84478.113894781694</v>
      </c>
      <c r="Q36">
        <v>89963.381279043402</v>
      </c>
      <c r="R36">
        <v>65687.451319027095</v>
      </c>
      <c r="S36">
        <v>64038.793088519298</v>
      </c>
      <c r="T36">
        <v>61377.565494657298</v>
      </c>
      <c r="U36">
        <v>78591.588294957895</v>
      </c>
      <c r="V36">
        <v>88328.7206818712</v>
      </c>
      <c r="W36">
        <v>104960.161919989</v>
      </c>
      <c r="X36">
        <v>114817.422170313</v>
      </c>
      <c r="Y36">
        <v>110262.80763985901</v>
      </c>
      <c r="Z36">
        <v>81302.562445311298</v>
      </c>
      <c r="AA36">
        <v>92103.970749830798</v>
      </c>
      <c r="AB36">
        <v>85083.361843876803</v>
      </c>
      <c r="AC36">
        <v>78986.258941926004</v>
      </c>
      <c r="AD36">
        <v>142003.376361487</v>
      </c>
      <c r="AE36">
        <v>80247.903597759199</v>
      </c>
    </row>
    <row r="37" spans="1:31" x14ac:dyDescent="0.3">
      <c r="A37" t="s">
        <v>51</v>
      </c>
      <c r="B37" t="s">
        <v>270</v>
      </c>
      <c r="C37" t="s">
        <v>200</v>
      </c>
      <c r="D37" t="s">
        <v>271</v>
      </c>
      <c r="E37" t="s">
        <v>201</v>
      </c>
      <c r="F37">
        <v>860626.54244655801</v>
      </c>
      <c r="G37">
        <v>1105933.8471136601</v>
      </c>
      <c r="H37">
        <v>1161481.3070166199</v>
      </c>
      <c r="I37">
        <v>1184517.78768692</v>
      </c>
      <c r="J37">
        <v>1349740.62826684</v>
      </c>
      <c r="K37">
        <v>1356924.47630994</v>
      </c>
      <c r="L37">
        <v>1170547.9117036001</v>
      </c>
      <c r="M37">
        <v>1034937.4900506201</v>
      </c>
      <c r="N37">
        <v>977166.14171045495</v>
      </c>
      <c r="O37">
        <v>820694.42802313401</v>
      </c>
      <c r="P37">
        <v>939133.08766470302</v>
      </c>
      <c r="Q37">
        <v>1200126.51620417</v>
      </c>
      <c r="R37">
        <v>1208647.7496251001</v>
      </c>
      <c r="S37">
        <v>1269064.6505332401</v>
      </c>
      <c r="T37">
        <v>1266555.94090986</v>
      </c>
      <c r="U37">
        <v>1212372.1570641501</v>
      </c>
      <c r="V37">
        <v>1442619.02448345</v>
      </c>
      <c r="W37">
        <v>1951895.3872815601</v>
      </c>
      <c r="X37">
        <v>1858731.2382388799</v>
      </c>
      <c r="Y37">
        <v>1701951.6437053899</v>
      </c>
      <c r="Z37">
        <v>1519160.1657527401</v>
      </c>
      <c r="AA37">
        <v>1597307.3525551399</v>
      </c>
      <c r="AB37">
        <v>1665328.91694108</v>
      </c>
      <c r="AC37">
        <v>1372985.7620621601</v>
      </c>
      <c r="AD37">
        <v>1615769.8881997401</v>
      </c>
      <c r="AE37">
        <v>1843799.8606742499</v>
      </c>
    </row>
    <row r="38" spans="1:31" x14ac:dyDescent="0.3">
      <c r="A38" t="s">
        <v>51</v>
      </c>
      <c r="B38" t="s">
        <v>272</v>
      </c>
      <c r="C38" t="s">
        <v>200</v>
      </c>
      <c r="D38" t="s">
        <v>273</v>
      </c>
      <c r="E38" t="s">
        <v>201</v>
      </c>
      <c r="F38">
        <v>3057.4116558614901</v>
      </c>
      <c r="G38">
        <v>4096.1937178222197</v>
      </c>
      <c r="H38">
        <v>4808.3110075106497</v>
      </c>
      <c r="I38">
        <v>5143.2529355869101</v>
      </c>
      <c r="J38">
        <v>5134.4275070450603</v>
      </c>
      <c r="K38">
        <v>11545.134562020599</v>
      </c>
      <c r="L38">
        <v>13498.1177205887</v>
      </c>
      <c r="M38">
        <v>33235.188553425804</v>
      </c>
      <c r="N38">
        <v>70164.556965064898</v>
      </c>
      <c r="O38">
        <v>119295.458703978</v>
      </c>
      <c r="P38">
        <v>117501.80281579999</v>
      </c>
      <c r="Q38">
        <v>114259.764471442</v>
      </c>
      <c r="R38">
        <v>54677.8420445183</v>
      </c>
      <c r="S38">
        <v>85060.718383759799</v>
      </c>
      <c r="T38">
        <v>44933.0744839201</v>
      </c>
      <c r="U38">
        <v>90741.971263575397</v>
      </c>
      <c r="V38">
        <v>94115.077775014302</v>
      </c>
      <c r="W38">
        <v>86315.978337387394</v>
      </c>
      <c r="X38">
        <v>105374.16081390801</v>
      </c>
      <c r="Y38">
        <v>118368.482666906</v>
      </c>
      <c r="Z38">
        <v>157945.69021212199</v>
      </c>
      <c r="AA38">
        <v>145663.61588134299</v>
      </c>
      <c r="AB38">
        <v>122142.058353165</v>
      </c>
      <c r="AC38">
        <v>263942.645141004</v>
      </c>
      <c r="AD38">
        <v>199626.38809239899</v>
      </c>
      <c r="AE38">
        <v>138038.53934141001</v>
      </c>
    </row>
    <row r="39" spans="1:31" x14ac:dyDescent="0.3">
      <c r="A39" t="s">
        <v>51</v>
      </c>
      <c r="B39" t="s">
        <v>274</v>
      </c>
      <c r="C39" t="s">
        <v>200</v>
      </c>
      <c r="D39" t="s">
        <v>275</v>
      </c>
      <c r="E39" t="s">
        <v>201</v>
      </c>
      <c r="F39">
        <v>13308.604512411701</v>
      </c>
      <c r="G39">
        <v>19539.480109401102</v>
      </c>
      <c r="H39">
        <v>21743.677492099101</v>
      </c>
      <c r="I39">
        <v>24263.745356850101</v>
      </c>
      <c r="J39">
        <v>23106.883374487701</v>
      </c>
      <c r="K39">
        <v>34323.562377583097</v>
      </c>
      <c r="L39">
        <v>30715.932758417399</v>
      </c>
      <c r="M39">
        <v>44095.160584011901</v>
      </c>
      <c r="N39">
        <v>73206.394604974805</v>
      </c>
      <c r="O39">
        <v>100938.51062955899</v>
      </c>
      <c r="P39">
        <v>99092.099874084393</v>
      </c>
      <c r="Q39">
        <v>110607.988523042</v>
      </c>
      <c r="R39">
        <v>97276.612163796904</v>
      </c>
      <c r="S39">
        <v>117494.454801353</v>
      </c>
      <c r="T39">
        <v>96358.630758942803</v>
      </c>
      <c r="U39">
        <v>112426.324125524</v>
      </c>
      <c r="V39">
        <v>114419.475500493</v>
      </c>
      <c r="W39">
        <v>126955.27813247401</v>
      </c>
      <c r="X39">
        <v>143651.13729262399</v>
      </c>
      <c r="Y39">
        <v>157586.793673657</v>
      </c>
      <c r="Z39">
        <v>133129.84321346501</v>
      </c>
      <c r="AA39">
        <v>146888.928403356</v>
      </c>
      <c r="AB39">
        <v>138016.34533912601</v>
      </c>
      <c r="AC39">
        <v>137100.25101184801</v>
      </c>
      <c r="AD39">
        <v>134273.55950143401</v>
      </c>
      <c r="AE39">
        <v>126167.35046391199</v>
      </c>
    </row>
    <row r="40" spans="1:31" x14ac:dyDescent="0.3">
      <c r="A40" t="s">
        <v>51</v>
      </c>
      <c r="B40" t="s">
        <v>276</v>
      </c>
      <c r="C40" t="s">
        <v>200</v>
      </c>
      <c r="D40" t="s">
        <v>277</v>
      </c>
      <c r="E40" t="s">
        <v>201</v>
      </c>
      <c r="F40">
        <v>3769.4703255057302</v>
      </c>
      <c r="G40">
        <v>6906.70379186829</v>
      </c>
      <c r="H40">
        <v>7102.7012493518696</v>
      </c>
      <c r="I40">
        <v>7727.2452277620896</v>
      </c>
      <c r="J40">
        <v>15289.2664794333</v>
      </c>
      <c r="K40">
        <v>29607.9552042658</v>
      </c>
      <c r="L40">
        <v>25390.576873322701</v>
      </c>
      <c r="M40">
        <v>33664.080393012802</v>
      </c>
      <c r="N40">
        <v>37284.906086449198</v>
      </c>
      <c r="O40">
        <v>27725.084183618499</v>
      </c>
      <c r="P40">
        <v>38912.163602423097</v>
      </c>
      <c r="Q40">
        <v>27257.952009140801</v>
      </c>
      <c r="R40">
        <v>28979.067846190599</v>
      </c>
      <c r="S40">
        <v>44315.689290327799</v>
      </c>
      <c r="T40">
        <v>42596.444370018602</v>
      </c>
      <c r="U40">
        <v>69501.587986535</v>
      </c>
      <c r="V40">
        <v>44532.084268733997</v>
      </c>
      <c r="W40">
        <v>20992.8753665191</v>
      </c>
      <c r="X40">
        <v>21797.0801702385</v>
      </c>
      <c r="Y40">
        <v>30486.075107853601</v>
      </c>
      <c r="Z40">
        <v>29554.7140711869</v>
      </c>
      <c r="AA40">
        <v>23106.7019172086</v>
      </c>
      <c r="AB40">
        <v>25101.971000278401</v>
      </c>
      <c r="AC40">
        <v>36354.640571485601</v>
      </c>
      <c r="AD40">
        <v>49791.092979038702</v>
      </c>
      <c r="AE40">
        <v>47640.957230707201</v>
      </c>
    </row>
    <row r="41" spans="1:31" x14ac:dyDescent="0.3">
      <c r="A41" t="s">
        <v>51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51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51</v>
      </c>
      <c r="B43" t="s">
        <v>282</v>
      </c>
      <c r="C43" t="s">
        <v>200</v>
      </c>
      <c r="D43" t="s">
        <v>283</v>
      </c>
      <c r="E43" t="s">
        <v>201</v>
      </c>
      <c r="F43">
        <v>6406.3903519813502</v>
      </c>
      <c r="G43">
        <v>12573.7057001743</v>
      </c>
      <c r="H43">
        <v>23944.503480955402</v>
      </c>
      <c r="I43">
        <v>16421.188457787801</v>
      </c>
      <c r="J43">
        <v>12073.7404095372</v>
      </c>
      <c r="K43">
        <v>13621.654130204901</v>
      </c>
      <c r="L43">
        <v>14457.7837318129</v>
      </c>
      <c r="M43">
        <v>43142.951963300497</v>
      </c>
      <c r="N43">
        <v>68168.705083638895</v>
      </c>
      <c r="O43">
        <v>74069.268435294798</v>
      </c>
      <c r="P43">
        <v>76214.864937335005</v>
      </c>
      <c r="Q43">
        <v>144491.413924238</v>
      </c>
      <c r="R43">
        <v>82848.972052835001</v>
      </c>
      <c r="S43">
        <v>75141.346137643006</v>
      </c>
      <c r="T43">
        <v>56387.6051015954</v>
      </c>
      <c r="U43">
        <v>79986.993431150506</v>
      </c>
      <c r="V43">
        <v>104307.19160886599</v>
      </c>
      <c r="W43">
        <v>98843.391309085899</v>
      </c>
      <c r="X43">
        <v>125718.602898396</v>
      </c>
      <c r="Y43">
        <v>109360.178878158</v>
      </c>
      <c r="Z43">
        <v>121453.843837016</v>
      </c>
      <c r="AA43">
        <v>169910.18646691501</v>
      </c>
      <c r="AB43">
        <v>181419.65390271301</v>
      </c>
      <c r="AC43">
        <v>195232.096029957</v>
      </c>
      <c r="AD43">
        <v>205298.893299232</v>
      </c>
      <c r="AE43">
        <v>156758.143933769</v>
      </c>
    </row>
    <row r="44" spans="1:31" x14ac:dyDescent="0.3">
      <c r="A44" t="s">
        <v>51</v>
      </c>
      <c r="B44" t="s">
        <v>284</v>
      </c>
      <c r="C44" t="s">
        <v>200</v>
      </c>
      <c r="D44" t="s">
        <v>285</v>
      </c>
      <c r="E44" t="s">
        <v>201</v>
      </c>
      <c r="F44">
        <v>1511575.5319961901</v>
      </c>
      <c r="G44">
        <v>2025999.8920933399</v>
      </c>
      <c r="H44">
        <v>2174577.6987062502</v>
      </c>
      <c r="I44">
        <v>2105466.29135733</v>
      </c>
      <c r="J44">
        <v>2306839.1259329198</v>
      </c>
      <c r="K44">
        <v>2616319.5549131902</v>
      </c>
      <c r="L44">
        <v>2212491.1331851999</v>
      </c>
      <c r="M44">
        <v>2140263.4974660198</v>
      </c>
      <c r="N44">
        <v>2407653.0640119999</v>
      </c>
      <c r="O44">
        <v>2451113.2764350199</v>
      </c>
      <c r="P44">
        <v>2686524.2064227001</v>
      </c>
      <c r="Q44">
        <v>2916008.3152054199</v>
      </c>
      <c r="R44">
        <v>2995293.3187738801</v>
      </c>
      <c r="S44">
        <v>3363099.5307192001</v>
      </c>
      <c r="T44">
        <v>2699571.5010275501</v>
      </c>
      <c r="U44">
        <v>3053233.0193281299</v>
      </c>
      <c r="V44">
        <v>3393856.30048403</v>
      </c>
      <c r="W44">
        <v>3971604.6725585801</v>
      </c>
      <c r="X44">
        <v>3991820.9425892499</v>
      </c>
      <c r="Y44">
        <v>3909945.6874574302</v>
      </c>
      <c r="Z44">
        <v>3657973.3544763499</v>
      </c>
      <c r="AA44">
        <v>3898796.3766903798</v>
      </c>
      <c r="AB44">
        <v>3903300.04267682</v>
      </c>
      <c r="AC44">
        <v>3913449.7885549599</v>
      </c>
      <c r="AD44">
        <v>4256401.2583228396</v>
      </c>
      <c r="AE44">
        <v>4159236.3669375898</v>
      </c>
    </row>
    <row r="45" spans="1:31" x14ac:dyDescent="0.3">
      <c r="A45" t="s">
        <v>51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51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51</v>
      </c>
      <c r="B47" t="s">
        <v>290</v>
      </c>
      <c r="C47" t="s">
        <v>200</v>
      </c>
      <c r="D47" t="s">
        <v>291</v>
      </c>
      <c r="E47" t="s">
        <v>201</v>
      </c>
      <c r="F47">
        <v>171604.734958952</v>
      </c>
      <c r="G47">
        <v>240846.329759079</v>
      </c>
      <c r="H47">
        <v>251849.880337271</v>
      </c>
      <c r="I47">
        <v>141699.317416962</v>
      </c>
      <c r="J47">
        <v>233787.38297155601</v>
      </c>
      <c r="K47">
        <v>256163.41568837999</v>
      </c>
      <c r="L47">
        <v>132887.27306359401</v>
      </c>
      <c r="M47">
        <v>159953.004822936</v>
      </c>
      <c r="N47">
        <v>142869.755640138</v>
      </c>
      <c r="O47">
        <v>96820.294144202198</v>
      </c>
      <c r="P47">
        <v>86859.3532995883</v>
      </c>
      <c r="Q47">
        <v>58991.569184654501</v>
      </c>
      <c r="R47">
        <v>60662.268641824703</v>
      </c>
      <c r="S47">
        <v>73023.744093158093</v>
      </c>
      <c r="T47">
        <v>112881.715471869</v>
      </c>
      <c r="U47">
        <v>169534.831704952</v>
      </c>
      <c r="V47">
        <v>120546.180441444</v>
      </c>
      <c r="W47">
        <v>62228.870446601599</v>
      </c>
      <c r="X47">
        <v>184269.34774262799</v>
      </c>
      <c r="Y47">
        <v>374633.98553185898</v>
      </c>
      <c r="Z47">
        <v>440730.45696962602</v>
      </c>
      <c r="AA47">
        <v>474138.60608231701</v>
      </c>
      <c r="AB47">
        <v>430524.43401960999</v>
      </c>
      <c r="AC47">
        <v>434077.74736108299</v>
      </c>
      <c r="AD47">
        <v>472376.51808315102</v>
      </c>
      <c r="AE47">
        <v>512608.06770853198</v>
      </c>
    </row>
    <row r="48" spans="1:31" x14ac:dyDescent="0.3">
      <c r="A48" t="s">
        <v>51</v>
      </c>
      <c r="B48" t="s">
        <v>292</v>
      </c>
      <c r="C48" t="s">
        <v>200</v>
      </c>
      <c r="D48" t="s">
        <v>293</v>
      </c>
      <c r="E48" t="s">
        <v>201</v>
      </c>
      <c r="F48">
        <v>193570.669128679</v>
      </c>
      <c r="G48">
        <v>274056.09741722001</v>
      </c>
      <c r="H48">
        <v>284065.02119817398</v>
      </c>
      <c r="I48">
        <v>171421.39578906901</v>
      </c>
      <c r="J48">
        <v>266906.876275116</v>
      </c>
      <c r="K48">
        <v>295233.21969575901</v>
      </c>
      <c r="L48">
        <v>167367.826209839</v>
      </c>
      <c r="M48">
        <v>202637.86016645399</v>
      </c>
      <c r="N48">
        <v>195800.451815832</v>
      </c>
      <c r="O48">
        <v>161248.509248079</v>
      </c>
      <c r="P48">
        <v>157800.73090464901</v>
      </c>
      <c r="Q48">
        <v>121325.524314475</v>
      </c>
      <c r="R48">
        <v>127897.19673277</v>
      </c>
      <c r="S48">
        <v>160670.58041284801</v>
      </c>
      <c r="T48">
        <v>197775.92191864501</v>
      </c>
      <c r="U48">
        <v>301121.17758004298</v>
      </c>
      <c r="V48">
        <v>266396.190980113</v>
      </c>
      <c r="W48">
        <v>183608.67652158599</v>
      </c>
      <c r="X48">
        <v>333221.407583213</v>
      </c>
      <c r="Y48">
        <v>526369.72064760502</v>
      </c>
      <c r="Z48">
        <v>563584.33875411795</v>
      </c>
      <c r="AA48">
        <v>585979.74339973403</v>
      </c>
      <c r="AB48">
        <v>537814.11429884005</v>
      </c>
      <c r="AC48">
        <v>527835.75749243796</v>
      </c>
      <c r="AD48">
        <v>589883.85419113096</v>
      </c>
      <c r="AE48">
        <v>625903.58669586398</v>
      </c>
    </row>
    <row r="49" spans="1:31" x14ac:dyDescent="0.3">
      <c r="A49" t="s">
        <v>51</v>
      </c>
      <c r="B49" t="s">
        <v>294</v>
      </c>
      <c r="C49" t="s">
        <v>200</v>
      </c>
      <c r="D49" t="s">
        <v>295</v>
      </c>
      <c r="E49" t="s">
        <v>201</v>
      </c>
      <c r="F49">
        <v>19098.589972326001</v>
      </c>
      <c r="G49">
        <v>28172.7244422847</v>
      </c>
      <c r="H49">
        <v>27132.997177203899</v>
      </c>
      <c r="I49">
        <v>24660.666525521599</v>
      </c>
      <c r="J49">
        <v>27033.909709637501</v>
      </c>
      <c r="K49">
        <v>30592.395627785001</v>
      </c>
      <c r="L49">
        <v>27840.448664993</v>
      </c>
      <c r="M49">
        <v>32818.648382551801</v>
      </c>
      <c r="N49">
        <v>40186.740207242299</v>
      </c>
      <c r="O49">
        <v>47439.1269638706</v>
      </c>
      <c r="P49">
        <v>54492.806684103598</v>
      </c>
      <c r="Q49">
        <v>49235.762263705998</v>
      </c>
      <c r="R49">
        <v>56791.849110588497</v>
      </c>
      <c r="S49">
        <v>73933.243896285698</v>
      </c>
      <c r="T49">
        <v>74825.1711947765</v>
      </c>
      <c r="U49">
        <v>111397.46381172699</v>
      </c>
      <c r="V49">
        <v>120643.330960522</v>
      </c>
      <c r="W49">
        <v>93119.713491815797</v>
      </c>
      <c r="X49">
        <v>114258.44090090301</v>
      </c>
      <c r="Y49">
        <v>114013.25671679</v>
      </c>
      <c r="Z49">
        <v>92223.369024399304</v>
      </c>
      <c r="AA49">
        <v>76343.808946643898</v>
      </c>
      <c r="AB49">
        <v>73550.544885260795</v>
      </c>
      <c r="AC49">
        <v>64505.033043400603</v>
      </c>
      <c r="AD49">
        <v>83564.404034907493</v>
      </c>
      <c r="AE49">
        <v>88197.013450255399</v>
      </c>
    </row>
    <row r="50" spans="1:31" x14ac:dyDescent="0.3">
      <c r="A50" t="s">
        <v>51</v>
      </c>
      <c r="B50" t="s">
        <v>296</v>
      </c>
      <c r="C50" t="s">
        <v>200</v>
      </c>
      <c r="D50" t="s">
        <v>297</v>
      </c>
      <c r="E50" t="s">
        <v>201</v>
      </c>
      <c r="F50">
        <v>2867.3441974009502</v>
      </c>
      <c r="G50">
        <v>5037.0432158568601</v>
      </c>
      <c r="H50">
        <v>5082.1436836988196</v>
      </c>
      <c r="I50">
        <v>5061.4118465853498</v>
      </c>
      <c r="J50">
        <v>6085.5835939223798</v>
      </c>
      <c r="K50">
        <v>8477.4083795942006</v>
      </c>
      <c r="L50">
        <v>6640.1044812517102</v>
      </c>
      <c r="M50">
        <v>9866.2069609661303</v>
      </c>
      <c r="N50">
        <v>12743.955968451701</v>
      </c>
      <c r="O50">
        <v>16989.088140005999</v>
      </c>
      <c r="P50">
        <v>16448.5709209575</v>
      </c>
      <c r="Q50">
        <v>13098.192866113901</v>
      </c>
      <c r="R50">
        <v>10443.078980357001</v>
      </c>
      <c r="S50">
        <v>13713.592423403799</v>
      </c>
      <c r="T50">
        <v>10069.0352520001</v>
      </c>
      <c r="U50">
        <v>20188.882063363799</v>
      </c>
      <c r="V50">
        <v>25206.679578146999</v>
      </c>
      <c r="W50">
        <v>28260.092583169</v>
      </c>
      <c r="X50">
        <v>34693.618939682601</v>
      </c>
      <c r="Y50">
        <v>37722.478398956497</v>
      </c>
      <c r="Z50">
        <v>30630.512760091799</v>
      </c>
      <c r="AA50">
        <v>35497.328370772302</v>
      </c>
      <c r="AB50">
        <v>33739.135393969802</v>
      </c>
      <c r="AC50">
        <v>29252.977087953499</v>
      </c>
      <c r="AD50">
        <v>33942.932073072698</v>
      </c>
      <c r="AE50">
        <v>25098.5055370765</v>
      </c>
    </row>
    <row r="51" spans="1:31" x14ac:dyDescent="0.3">
      <c r="A51" t="s">
        <v>51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51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51</v>
      </c>
      <c r="B53" t="s">
        <v>302</v>
      </c>
      <c r="C53" t="s">
        <v>200</v>
      </c>
      <c r="D53" t="s">
        <v>303</v>
      </c>
      <c r="E53" t="s">
        <v>201</v>
      </c>
      <c r="F53">
        <v>7781.5298580387398</v>
      </c>
      <c r="G53">
        <v>14647.813093532501</v>
      </c>
      <c r="H53">
        <v>18980.413668113</v>
      </c>
      <c r="I53">
        <v>15817.9819264285</v>
      </c>
      <c r="J53">
        <v>19715.6543116475</v>
      </c>
      <c r="K53">
        <v>30184.767090777001</v>
      </c>
      <c r="L53">
        <v>34405.647989732402</v>
      </c>
      <c r="M53">
        <v>29209.280652276699</v>
      </c>
      <c r="N53">
        <v>49432.910240842699</v>
      </c>
      <c r="O53">
        <v>51170.554533646296</v>
      </c>
      <c r="P53">
        <v>39723.838731709802</v>
      </c>
      <c r="Q53">
        <v>36975.320115460599</v>
      </c>
      <c r="R53">
        <v>21180.807445035502</v>
      </c>
      <c r="S53">
        <v>36807.127752480199</v>
      </c>
      <c r="T53">
        <v>19931.9772294861</v>
      </c>
      <c r="U53">
        <v>23944.888774003499</v>
      </c>
      <c r="V53">
        <v>24885.3993214857</v>
      </c>
      <c r="W53">
        <v>16925.963372487699</v>
      </c>
      <c r="X53">
        <v>22579.425619893402</v>
      </c>
      <c r="Y53">
        <v>24264.634092743501</v>
      </c>
      <c r="Z53">
        <v>25880.850765409599</v>
      </c>
      <c r="AA53">
        <v>23635.5499682722</v>
      </c>
      <c r="AB53">
        <v>22390.067685675502</v>
      </c>
      <c r="AC53">
        <v>36867.860750802203</v>
      </c>
      <c r="AD53">
        <v>33455.834915515101</v>
      </c>
      <c r="AE53">
        <v>12802.0474509458</v>
      </c>
    </row>
    <row r="54" spans="1:31" x14ac:dyDescent="0.3">
      <c r="A54" t="s">
        <v>51</v>
      </c>
      <c r="B54" t="s">
        <v>304</v>
      </c>
      <c r="C54" t="s">
        <v>200</v>
      </c>
      <c r="D54" t="s">
        <v>305</v>
      </c>
      <c r="E54" t="s">
        <v>201</v>
      </c>
      <c r="F54">
        <v>19637.868028814599</v>
      </c>
      <c r="G54">
        <v>32971.154373967402</v>
      </c>
      <c r="H54">
        <v>43811.310178218599</v>
      </c>
      <c r="I54">
        <v>34567.339966613101</v>
      </c>
      <c r="J54">
        <v>51035.126731601602</v>
      </c>
      <c r="K54">
        <v>77295.079690104802</v>
      </c>
      <c r="L54">
        <v>73397.170756297593</v>
      </c>
      <c r="M54">
        <v>58804.146916610698</v>
      </c>
      <c r="N54">
        <v>96503.191302294596</v>
      </c>
      <c r="O54">
        <v>111608.36341108</v>
      </c>
      <c r="P54">
        <v>85795.052759591796</v>
      </c>
      <c r="Q54">
        <v>77596.330061942703</v>
      </c>
      <c r="R54">
        <v>62372.350275117496</v>
      </c>
      <c r="S54">
        <v>98895.522620958203</v>
      </c>
      <c r="T54">
        <v>55180.188738322002</v>
      </c>
      <c r="U54">
        <v>77541.979392181704</v>
      </c>
      <c r="V54">
        <v>77270.120644271898</v>
      </c>
      <c r="W54">
        <v>47596.416043138503</v>
      </c>
      <c r="X54">
        <v>78003.985047674301</v>
      </c>
      <c r="Y54">
        <v>71038.131357803606</v>
      </c>
      <c r="Z54">
        <v>77617.999379596702</v>
      </c>
      <c r="AA54">
        <v>71096.103463962005</v>
      </c>
      <c r="AB54">
        <v>78531.956138003501</v>
      </c>
      <c r="AC54">
        <v>116109.839273973</v>
      </c>
      <c r="AD54">
        <v>111212.444325662</v>
      </c>
      <c r="AE54">
        <v>91321.881938905295</v>
      </c>
    </row>
    <row r="55" spans="1:31" x14ac:dyDescent="0.3">
      <c r="A55" t="s">
        <v>51</v>
      </c>
      <c r="B55" t="s">
        <v>306</v>
      </c>
      <c r="C55" t="s">
        <v>200</v>
      </c>
      <c r="D55" t="s">
        <v>307</v>
      </c>
      <c r="E55" t="s">
        <v>201</v>
      </c>
      <c r="F55">
        <v>11856.3381707759</v>
      </c>
      <c r="G55">
        <v>18323.341280434899</v>
      </c>
      <c r="H55">
        <v>24830.896510105598</v>
      </c>
      <c r="I55">
        <v>18749.358040184601</v>
      </c>
      <c r="J55">
        <v>31319.472419954101</v>
      </c>
      <c r="K55">
        <v>47110.312599327801</v>
      </c>
      <c r="L55">
        <v>38991.522766565096</v>
      </c>
      <c r="M55">
        <v>29594.866264333999</v>
      </c>
      <c r="N55">
        <v>47070.281061451897</v>
      </c>
      <c r="O55">
        <v>60437.808877434101</v>
      </c>
      <c r="P55">
        <v>46071.214027882001</v>
      </c>
      <c r="Q55">
        <v>40621.009946482103</v>
      </c>
      <c r="R55">
        <v>41191.542830081999</v>
      </c>
      <c r="S55">
        <v>62088.394868477997</v>
      </c>
      <c r="T55">
        <v>35248.211508835899</v>
      </c>
      <c r="U55">
        <v>53597.090618178103</v>
      </c>
      <c r="V55">
        <v>52384.721322786201</v>
      </c>
      <c r="W55">
        <v>30670.4526706508</v>
      </c>
      <c r="X55">
        <v>55424.5594277809</v>
      </c>
      <c r="Y55">
        <v>46773.497265060098</v>
      </c>
      <c r="Z55">
        <v>51737.148614186997</v>
      </c>
      <c r="AA55">
        <v>47460.553495689797</v>
      </c>
      <c r="AB55">
        <v>56141.888452327898</v>
      </c>
      <c r="AC55">
        <v>79241.978523170706</v>
      </c>
      <c r="AD55">
        <v>77756.609410147197</v>
      </c>
      <c r="AE55">
        <v>78519.834487959495</v>
      </c>
    </row>
    <row r="56" spans="1:31" x14ac:dyDescent="0.3">
      <c r="A56" t="s">
        <v>51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51</v>
      </c>
      <c r="B57" t="s">
        <v>310</v>
      </c>
      <c r="C57" t="s">
        <v>200</v>
      </c>
      <c r="D57" t="s">
        <v>311</v>
      </c>
      <c r="E57" t="s">
        <v>201</v>
      </c>
      <c r="F57">
        <v>1708915.67145038</v>
      </c>
      <c r="G57">
        <v>2306962.6933024302</v>
      </c>
      <c r="H57">
        <v>2465745.4211537801</v>
      </c>
      <c r="I57">
        <v>2284614.9323741598</v>
      </c>
      <c r="J57">
        <v>2589035.2686874699</v>
      </c>
      <c r="K57">
        <v>2941160.72981322</v>
      </c>
      <c r="L57">
        <v>2405249.53626836</v>
      </c>
      <c r="M57">
        <v>2376565.4380254899</v>
      </c>
      <c r="N57">
        <v>2640738.4219142799</v>
      </c>
      <c r="O57">
        <v>2640086.8698667199</v>
      </c>
      <c r="P57">
        <v>2883237.1009297702</v>
      </c>
      <c r="Q57">
        <v>3064591.7915290399</v>
      </c>
      <c r="R57">
        <v>3152169.58335284</v>
      </c>
      <c r="S57">
        <v>3568085.8004223802</v>
      </c>
      <c r="T57">
        <v>2939943.8673162102</v>
      </c>
      <c r="U57">
        <v>3423855.7848947099</v>
      </c>
      <c r="V57">
        <v>3704784.5757328798</v>
      </c>
      <c r="W57">
        <v>4176206.2244466902</v>
      </c>
      <c r="X57">
        <v>4346839.4303427096</v>
      </c>
      <c r="Y57">
        <v>4466801.4832128901</v>
      </c>
      <c r="Z57">
        <v>4251112.4073016597</v>
      </c>
      <c r="AA57">
        <v>4507882.8220073301</v>
      </c>
      <c r="AB57">
        <v>4466216.1279759398</v>
      </c>
      <c r="AC57">
        <v>4477640.1866188897</v>
      </c>
      <c r="AD57">
        <v>4896076.2054930096</v>
      </c>
      <c r="AE57">
        <v>4832780.9108641604</v>
      </c>
    </row>
    <row r="58" spans="1:31" x14ac:dyDescent="0.3">
      <c r="A58" t="s">
        <v>51</v>
      </c>
      <c r="B58" t="s">
        <v>312</v>
      </c>
      <c r="C58" t="s">
        <v>200</v>
      </c>
      <c r="D58" t="s">
        <v>313</v>
      </c>
      <c r="E58" t="s">
        <v>201</v>
      </c>
      <c r="F58">
        <v>1708915.67145038</v>
      </c>
      <c r="G58">
        <v>2306962.6933024302</v>
      </c>
      <c r="H58">
        <v>2465745.4211537801</v>
      </c>
      <c r="I58">
        <v>2284614.9323741598</v>
      </c>
      <c r="J58">
        <v>2589035.2686874699</v>
      </c>
      <c r="K58">
        <v>2941160.72981322</v>
      </c>
      <c r="L58">
        <v>2405249.53626836</v>
      </c>
      <c r="M58">
        <v>2376565.4380254899</v>
      </c>
      <c r="N58">
        <v>2640738.4219142799</v>
      </c>
      <c r="O58">
        <v>2640086.8698667199</v>
      </c>
      <c r="P58">
        <v>2883237.1009297702</v>
      </c>
      <c r="Q58">
        <v>3064591.7915290399</v>
      </c>
      <c r="R58">
        <v>3152169.58335284</v>
      </c>
      <c r="S58">
        <v>3568085.8004223802</v>
      </c>
      <c r="T58">
        <v>2939943.8673162102</v>
      </c>
      <c r="U58">
        <v>3423855.7848947099</v>
      </c>
      <c r="V58">
        <v>3704784.5757328798</v>
      </c>
      <c r="W58">
        <v>4176206.2244466902</v>
      </c>
      <c r="X58">
        <v>4346839.4303427096</v>
      </c>
      <c r="Y58">
        <v>4466801.4832128901</v>
      </c>
      <c r="Z58">
        <v>4251112.4073016597</v>
      </c>
      <c r="AA58">
        <v>4507882.8220073301</v>
      </c>
      <c r="AB58">
        <v>4466216.1279759398</v>
      </c>
      <c r="AC58">
        <v>4477640.1866188897</v>
      </c>
      <c r="AD58">
        <v>4896076.2054930096</v>
      </c>
      <c r="AE58">
        <v>4832780.9108641604</v>
      </c>
    </row>
    <row r="59" spans="1:31" x14ac:dyDescent="0.3">
      <c r="A59" t="s">
        <v>51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53</v>
      </c>
      <c r="B2" t="s">
        <v>197</v>
      </c>
      <c r="C2" t="s">
        <v>200</v>
      </c>
      <c r="D2" t="s">
        <v>198</v>
      </c>
      <c r="E2" t="s">
        <v>201</v>
      </c>
      <c r="F2">
        <v>77503.760786069193</v>
      </c>
      <c r="G2">
        <v>78787.876758262995</v>
      </c>
      <c r="H2">
        <v>80697.020785604895</v>
      </c>
      <c r="I2">
        <v>88613.4398398966</v>
      </c>
      <c r="J2">
        <v>91003.229315334</v>
      </c>
      <c r="K2">
        <v>83519.752075013705</v>
      </c>
      <c r="L2">
        <v>86213.899457472697</v>
      </c>
      <c r="M2">
        <v>91407.324479507995</v>
      </c>
      <c r="N2">
        <v>82367.569894372995</v>
      </c>
      <c r="O2">
        <v>74793.682238792098</v>
      </c>
      <c r="P2">
        <v>70740.520584877901</v>
      </c>
      <c r="Q2">
        <v>59842.555978129501</v>
      </c>
      <c r="R2">
        <v>57214.448641395102</v>
      </c>
      <c r="S2">
        <v>54760.993451618197</v>
      </c>
      <c r="T2">
        <v>55253.149737101601</v>
      </c>
      <c r="U2">
        <v>53205.368738183097</v>
      </c>
      <c r="V2">
        <v>49994.591561672401</v>
      </c>
      <c r="W2">
        <v>53121.487750413602</v>
      </c>
      <c r="X2">
        <v>53517.050975692597</v>
      </c>
      <c r="Y2">
        <v>50129.305956546399</v>
      </c>
      <c r="Z2">
        <v>50531.020485587498</v>
      </c>
      <c r="AA2">
        <v>49488.420663138102</v>
      </c>
      <c r="AB2">
        <v>53899.987652702999</v>
      </c>
      <c r="AC2">
        <v>48600.805594278499</v>
      </c>
      <c r="AD2">
        <v>48199.639682861198</v>
      </c>
      <c r="AE2">
        <v>44562.478918000001</v>
      </c>
      <c r="AF2">
        <v>48419.330428005</v>
      </c>
    </row>
    <row r="3" spans="1:32" x14ac:dyDescent="0.3">
      <c r="A3" t="s">
        <v>53</v>
      </c>
      <c r="B3" t="s">
        <v>202</v>
      </c>
      <c r="C3" t="s">
        <v>200</v>
      </c>
      <c r="D3" t="s">
        <v>203</v>
      </c>
      <c r="E3" t="s">
        <v>201</v>
      </c>
      <c r="F3">
        <v>1867.55736284775</v>
      </c>
      <c r="G3">
        <v>2290.0849895584001</v>
      </c>
      <c r="H3">
        <v>2540.1485819608502</v>
      </c>
      <c r="I3">
        <v>2585.93375900708</v>
      </c>
      <c r="J3">
        <v>2767.74478730897</v>
      </c>
      <c r="K3">
        <v>2958.9302513895</v>
      </c>
      <c r="L3">
        <v>3299.5365412338601</v>
      </c>
      <c r="M3">
        <v>3252.8795768220698</v>
      </c>
      <c r="N3">
        <v>3174.0488855624299</v>
      </c>
      <c r="O3">
        <v>3194.5479528351698</v>
      </c>
      <c r="P3">
        <v>3310.00813347861</v>
      </c>
      <c r="Q3">
        <v>3696.4124083053898</v>
      </c>
      <c r="R3">
        <v>3775.7029278878499</v>
      </c>
      <c r="S3">
        <v>3835.9595274427902</v>
      </c>
      <c r="T3">
        <v>3512.21751913152</v>
      </c>
      <c r="U3">
        <v>3549.70732986658</v>
      </c>
      <c r="V3">
        <v>3801.6196502697399</v>
      </c>
      <c r="W3">
        <v>3930.40626758382</v>
      </c>
      <c r="X3">
        <v>4168.9549789236598</v>
      </c>
      <c r="Y3">
        <v>4195.4246046259404</v>
      </c>
      <c r="Z3">
        <v>2672.3772938029902</v>
      </c>
      <c r="AA3">
        <v>2628.0078058116301</v>
      </c>
      <c r="AB3">
        <v>2605.7866918655</v>
      </c>
      <c r="AC3">
        <v>2566.8900765235298</v>
      </c>
      <c r="AD3">
        <v>2641.3344323845999</v>
      </c>
      <c r="AE3">
        <v>2500</v>
      </c>
      <c r="AF3">
        <v>2584.2862355185198</v>
      </c>
    </row>
    <row r="4" spans="1:32" x14ac:dyDescent="0.3">
      <c r="A4" t="s">
        <v>53</v>
      </c>
      <c r="B4" t="s">
        <v>204</v>
      </c>
      <c r="C4" t="s">
        <v>200</v>
      </c>
      <c r="D4" t="s">
        <v>205</v>
      </c>
      <c r="E4" t="s">
        <v>201</v>
      </c>
      <c r="F4">
        <v>1120119.4049571999</v>
      </c>
      <c r="G4">
        <v>1300455.98975657</v>
      </c>
      <c r="H4">
        <v>1506612.9269326199</v>
      </c>
      <c r="I4">
        <v>1735758.30623913</v>
      </c>
      <c r="J4">
        <v>1964703.40687887</v>
      </c>
      <c r="K4">
        <v>2206178.3954379898</v>
      </c>
      <c r="L4">
        <v>2435157.9533853801</v>
      </c>
      <c r="M4">
        <v>2580448.3767998698</v>
      </c>
      <c r="N4">
        <v>2667893.8899447401</v>
      </c>
      <c r="O4">
        <v>2728995.83117426</v>
      </c>
      <c r="P4">
        <v>2928930.10030489</v>
      </c>
      <c r="Q4">
        <v>2977513.00078048</v>
      </c>
      <c r="R4">
        <v>2961619.4243804798</v>
      </c>
      <c r="S4">
        <v>2941040.5371485702</v>
      </c>
      <c r="T4">
        <v>2577222.6432072702</v>
      </c>
      <c r="U4">
        <v>2528467.2877539201</v>
      </c>
      <c r="V4">
        <v>2488974.69388266</v>
      </c>
      <c r="W4">
        <v>2615357.8372213999</v>
      </c>
      <c r="X4">
        <v>2692157.5323118302</v>
      </c>
      <c r="Y4">
        <v>2669258.2234497801</v>
      </c>
      <c r="Z4">
        <v>2617967.6920968802</v>
      </c>
      <c r="AA4">
        <v>2573345.2434507501</v>
      </c>
      <c r="AB4">
        <v>2520525.3513087099</v>
      </c>
      <c r="AC4">
        <v>2459183.3689095201</v>
      </c>
      <c r="AD4">
        <v>2547160.7008935399</v>
      </c>
      <c r="AE4">
        <v>2396200.000002</v>
      </c>
      <c r="AF4">
        <v>2438969.83258382</v>
      </c>
    </row>
    <row r="5" spans="1:32" x14ac:dyDescent="0.3">
      <c r="A5" t="s">
        <v>53</v>
      </c>
      <c r="B5" t="s">
        <v>206</v>
      </c>
      <c r="C5" t="s">
        <v>200</v>
      </c>
      <c r="D5" t="s">
        <v>207</v>
      </c>
      <c r="E5" t="s">
        <v>201</v>
      </c>
      <c r="F5">
        <v>50735.308356326401</v>
      </c>
      <c r="G5">
        <v>61311.820855772399</v>
      </c>
      <c r="H5">
        <v>72851.461331653205</v>
      </c>
      <c r="I5">
        <v>82650.421295506399</v>
      </c>
      <c r="J5">
        <v>94795.258967309201</v>
      </c>
      <c r="K5">
        <v>107705.061151564</v>
      </c>
      <c r="L5">
        <v>120383.090777138</v>
      </c>
      <c r="M5">
        <v>124219.338839893</v>
      </c>
      <c r="N5">
        <v>127385.161939514</v>
      </c>
      <c r="O5">
        <v>130869.981133416</v>
      </c>
      <c r="P5">
        <v>142650.67310840401</v>
      </c>
      <c r="Q5">
        <v>150285.56734233099</v>
      </c>
      <c r="R5">
        <v>153020.849217393</v>
      </c>
      <c r="S5">
        <v>153645.730262394</v>
      </c>
      <c r="T5">
        <v>137189.34491395499</v>
      </c>
      <c r="U5">
        <v>136179.68120141199</v>
      </c>
      <c r="V5">
        <v>139465.132311667</v>
      </c>
      <c r="W5">
        <v>144333.252381828</v>
      </c>
      <c r="X5">
        <v>147559.06438558799</v>
      </c>
      <c r="Y5">
        <v>148345.91102105501</v>
      </c>
      <c r="Z5">
        <v>121753.509503526</v>
      </c>
      <c r="AA5">
        <v>119732.035632778</v>
      </c>
      <c r="AB5">
        <v>117573.095536971</v>
      </c>
      <c r="AC5">
        <v>116023.43145886299</v>
      </c>
      <c r="AD5">
        <v>120485.48603108199</v>
      </c>
      <c r="AE5">
        <v>113500.00000099999</v>
      </c>
      <c r="AF5">
        <v>116392.27622376999</v>
      </c>
    </row>
    <row r="6" spans="1:32" x14ac:dyDescent="0.3">
      <c r="A6" t="s">
        <v>53</v>
      </c>
      <c r="B6" t="s">
        <v>208</v>
      </c>
      <c r="C6" t="s">
        <v>200</v>
      </c>
      <c r="D6" t="s">
        <v>209</v>
      </c>
      <c r="E6" t="s">
        <v>201</v>
      </c>
      <c r="F6">
        <v>21469.871040991999</v>
      </c>
      <c r="G6">
        <v>24682.003869370401</v>
      </c>
      <c r="H6">
        <v>27442.132891629099</v>
      </c>
      <c r="I6">
        <v>29090.096306180902</v>
      </c>
      <c r="J6">
        <v>31883.0402319883</v>
      </c>
      <c r="K6">
        <v>33510.8686523059</v>
      </c>
      <c r="L6">
        <v>37072.218735275899</v>
      </c>
      <c r="M6">
        <v>37253.519623417997</v>
      </c>
      <c r="N6">
        <v>36570.737073162803</v>
      </c>
      <c r="O6">
        <v>37101.120523739897</v>
      </c>
      <c r="P6">
        <v>40332.754915952799</v>
      </c>
      <c r="Q6">
        <v>41330.616626138501</v>
      </c>
      <c r="R6">
        <v>42275.130940258903</v>
      </c>
      <c r="S6">
        <v>42401.8792905296</v>
      </c>
      <c r="T6">
        <v>36751.234129960903</v>
      </c>
      <c r="U6">
        <v>35686.007946040001</v>
      </c>
      <c r="V6">
        <v>37144.869882073901</v>
      </c>
      <c r="W6">
        <v>36902.990308829903</v>
      </c>
      <c r="X6">
        <v>36543.513783080001</v>
      </c>
      <c r="Y6">
        <v>35814.046932888501</v>
      </c>
      <c r="Z6">
        <v>26423.265912523999</v>
      </c>
      <c r="AA6">
        <v>25786.4778867641</v>
      </c>
      <c r="AB6">
        <v>25455.507070402698</v>
      </c>
      <c r="AC6">
        <v>25121.504647997401</v>
      </c>
      <c r="AD6">
        <v>26080.996194074902</v>
      </c>
      <c r="AE6">
        <v>24481.007032000001</v>
      </c>
      <c r="AF6">
        <v>24619.106730953299</v>
      </c>
    </row>
    <row r="7" spans="1:32" x14ac:dyDescent="0.3">
      <c r="A7" t="s">
        <v>53</v>
      </c>
      <c r="B7" t="s">
        <v>210</v>
      </c>
      <c r="C7" t="s">
        <v>200</v>
      </c>
      <c r="D7" t="s">
        <v>211</v>
      </c>
      <c r="E7" t="s">
        <v>201</v>
      </c>
      <c r="F7">
        <v>55062.127613349898</v>
      </c>
      <c r="G7">
        <v>62903.992847224901</v>
      </c>
      <c r="H7">
        <v>72045.411769671002</v>
      </c>
      <c r="I7">
        <v>79762.737269414603</v>
      </c>
      <c r="J7">
        <v>89228.422351150002</v>
      </c>
      <c r="K7">
        <v>97144.174163425705</v>
      </c>
      <c r="L7">
        <v>107071.724558293</v>
      </c>
      <c r="M7">
        <v>115759.0326186</v>
      </c>
      <c r="N7">
        <v>122632.52776705701</v>
      </c>
      <c r="O7">
        <v>125417.754844261</v>
      </c>
      <c r="P7">
        <v>132579.93165299</v>
      </c>
      <c r="Q7">
        <v>133499.85039674299</v>
      </c>
      <c r="R7">
        <v>130156.85479312899</v>
      </c>
      <c r="S7">
        <v>128303.39294346199</v>
      </c>
      <c r="T7">
        <v>113905.27161982399</v>
      </c>
      <c r="U7">
        <v>112195.824609327</v>
      </c>
      <c r="V7">
        <v>104334.915082115</v>
      </c>
      <c r="W7">
        <v>107162.027364881</v>
      </c>
      <c r="X7">
        <v>110959.71948897099</v>
      </c>
      <c r="Y7">
        <v>107382.467864206</v>
      </c>
      <c r="Z7">
        <v>73181.631892813894</v>
      </c>
      <c r="AA7">
        <v>71846.988899293297</v>
      </c>
      <c r="AB7">
        <v>69605.461998235303</v>
      </c>
      <c r="AC7">
        <v>66822.196164797206</v>
      </c>
      <c r="AD7">
        <v>69271.781911202997</v>
      </c>
      <c r="AE7">
        <v>64463.463642000002</v>
      </c>
      <c r="AF7">
        <v>64272.148526781602</v>
      </c>
    </row>
    <row r="8" spans="1:32" x14ac:dyDescent="0.3">
      <c r="A8" t="s">
        <v>53</v>
      </c>
      <c r="B8" t="s">
        <v>212</v>
      </c>
      <c r="C8" t="s">
        <v>200</v>
      </c>
      <c r="D8" t="s">
        <v>213</v>
      </c>
      <c r="E8" t="s">
        <v>201</v>
      </c>
      <c r="F8">
        <v>19298.0927494268</v>
      </c>
      <c r="G8">
        <v>25815.503518658301</v>
      </c>
      <c r="H8">
        <v>32717.113735655701</v>
      </c>
      <c r="I8">
        <v>38291.711431451004</v>
      </c>
      <c r="J8">
        <v>45964.333074952498</v>
      </c>
      <c r="K8">
        <v>54247.054608807601</v>
      </c>
      <c r="L8">
        <v>61891.3066370835</v>
      </c>
      <c r="M8">
        <v>63736.109208357499</v>
      </c>
      <c r="N8">
        <v>64856.398894992402</v>
      </c>
      <c r="O8">
        <v>67085.507009538502</v>
      </c>
      <c r="P8">
        <v>74208.246863471999</v>
      </c>
      <c r="Q8">
        <v>77730.272357507594</v>
      </c>
      <c r="R8">
        <v>78240.955116787198</v>
      </c>
      <c r="S8">
        <v>77237.563457969794</v>
      </c>
      <c r="T8">
        <v>67477.148700890495</v>
      </c>
      <c r="U8">
        <v>64002.298826382299</v>
      </c>
      <c r="V8">
        <v>65170.622576052701</v>
      </c>
      <c r="W8">
        <v>66707.728597047506</v>
      </c>
      <c r="X8">
        <v>67910.082419835497</v>
      </c>
      <c r="Y8">
        <v>68847.993511810404</v>
      </c>
      <c r="Z8">
        <v>22768.654543201501</v>
      </c>
      <c r="AA8">
        <v>22390.626505515102</v>
      </c>
      <c r="AB8">
        <v>21992.839679344801</v>
      </c>
      <c r="AC8">
        <v>21767.227848919501</v>
      </c>
      <c r="AD8">
        <v>22654.522246991</v>
      </c>
      <c r="AE8">
        <v>21400</v>
      </c>
      <c r="AF8">
        <v>21966.4330019074</v>
      </c>
    </row>
    <row r="9" spans="1:32" x14ac:dyDescent="0.3">
      <c r="A9" t="s">
        <v>53</v>
      </c>
      <c r="B9" t="s">
        <v>214</v>
      </c>
      <c r="C9" t="s">
        <v>200</v>
      </c>
      <c r="D9" t="s">
        <v>215</v>
      </c>
      <c r="E9" t="s">
        <v>201</v>
      </c>
      <c r="F9">
        <v>86668.661053633899</v>
      </c>
      <c r="G9">
        <v>105424.45532196701</v>
      </c>
      <c r="H9">
        <v>122944.61078669201</v>
      </c>
      <c r="I9">
        <v>132978.09561106499</v>
      </c>
      <c r="J9">
        <v>148976.87614684601</v>
      </c>
      <c r="K9">
        <v>157295.65409636899</v>
      </c>
      <c r="L9">
        <v>180720.08795729</v>
      </c>
      <c r="M9">
        <v>187827.685927107</v>
      </c>
      <c r="N9">
        <v>194747.76432260001</v>
      </c>
      <c r="O9">
        <v>204635.40430888199</v>
      </c>
      <c r="P9">
        <v>228865.85361058899</v>
      </c>
      <c r="Q9">
        <v>233145.693081084</v>
      </c>
      <c r="R9">
        <v>245097.955082142</v>
      </c>
      <c r="S9">
        <v>239923.67601252499</v>
      </c>
      <c r="T9">
        <v>196051.79854398101</v>
      </c>
      <c r="U9">
        <v>183013.47067526999</v>
      </c>
      <c r="V9">
        <v>188824.20853929501</v>
      </c>
      <c r="W9">
        <v>196409.35560069999</v>
      </c>
      <c r="X9">
        <v>202350.26035946701</v>
      </c>
      <c r="Y9">
        <v>207903.59905804601</v>
      </c>
      <c r="Z9">
        <v>118004.19794879</v>
      </c>
      <c r="AA9">
        <v>114872.072580426</v>
      </c>
      <c r="AB9">
        <v>113762.599558198</v>
      </c>
      <c r="AC9">
        <v>111873.029483611</v>
      </c>
      <c r="AD9">
        <v>119413.994520416</v>
      </c>
      <c r="AE9">
        <v>108465.503491</v>
      </c>
      <c r="AF9">
        <v>112674.352787526</v>
      </c>
    </row>
    <row r="10" spans="1:32" x14ac:dyDescent="0.3">
      <c r="A10" t="s">
        <v>53</v>
      </c>
      <c r="B10" t="s">
        <v>216</v>
      </c>
      <c r="C10" t="s">
        <v>200</v>
      </c>
      <c r="D10" t="s">
        <v>217</v>
      </c>
      <c r="E10" t="s">
        <v>201</v>
      </c>
      <c r="F10">
        <v>131645.368915645</v>
      </c>
      <c r="G10">
        <v>164045.60205092601</v>
      </c>
      <c r="H10">
        <v>198139.58510093801</v>
      </c>
      <c r="I10">
        <v>224227.02497136401</v>
      </c>
      <c r="J10">
        <v>258654.736041333</v>
      </c>
      <c r="K10">
        <v>296284.76476288302</v>
      </c>
      <c r="L10">
        <v>335096.12023645698</v>
      </c>
      <c r="M10">
        <v>346545.81607080402</v>
      </c>
      <c r="N10">
        <v>353643.157950124</v>
      </c>
      <c r="O10">
        <v>364719.54130326101</v>
      </c>
      <c r="P10">
        <v>400624.08631093998</v>
      </c>
      <c r="Q10">
        <v>418579.42715494102</v>
      </c>
      <c r="R10">
        <v>419709.90996791801</v>
      </c>
      <c r="S10">
        <v>413686.17270942801</v>
      </c>
      <c r="T10">
        <v>362259.92065138801</v>
      </c>
      <c r="U10">
        <v>345132.031476932</v>
      </c>
      <c r="V10">
        <v>348747.53403498197</v>
      </c>
      <c r="W10">
        <v>359895.05707709998</v>
      </c>
      <c r="X10">
        <v>368449.12261835701</v>
      </c>
      <c r="Y10">
        <v>372884.08751179703</v>
      </c>
      <c r="Z10">
        <v>209445.226691647</v>
      </c>
      <c r="AA10">
        <v>205972.67736154399</v>
      </c>
      <c r="AB10">
        <v>202374.44798135699</v>
      </c>
      <c r="AC10">
        <v>199934.85072799501</v>
      </c>
      <c r="AD10">
        <v>207854.934349708</v>
      </c>
      <c r="AE10">
        <v>195712.94705399999</v>
      </c>
      <c r="AF10">
        <v>201476.587874822</v>
      </c>
    </row>
    <row r="11" spans="1:32" x14ac:dyDescent="0.3">
      <c r="A11" t="s">
        <v>53</v>
      </c>
      <c r="B11" t="s">
        <v>218</v>
      </c>
      <c r="C11" t="s">
        <v>200</v>
      </c>
      <c r="D11" t="s">
        <v>219</v>
      </c>
      <c r="E11" t="s">
        <v>201</v>
      </c>
      <c r="F11">
        <v>44976.707862010902</v>
      </c>
      <c r="G11">
        <v>58621.146728958702</v>
      </c>
      <c r="H11">
        <v>75194.974314246603</v>
      </c>
      <c r="I11">
        <v>91248.929360298702</v>
      </c>
      <c r="J11">
        <v>109677.859894486</v>
      </c>
      <c r="K11">
        <v>138989.110666514</v>
      </c>
      <c r="L11">
        <v>154376.03227916599</v>
      </c>
      <c r="M11">
        <v>158718.130143697</v>
      </c>
      <c r="N11">
        <v>158895.393627524</v>
      </c>
      <c r="O11">
        <v>160084.13699438001</v>
      </c>
      <c r="P11">
        <v>171758.232700352</v>
      </c>
      <c r="Q11">
        <v>185433.73407385699</v>
      </c>
      <c r="R11">
        <v>174611.95488577601</v>
      </c>
      <c r="S11">
        <v>173762.49669690401</v>
      </c>
      <c r="T11">
        <v>166208.12210740699</v>
      </c>
      <c r="U11">
        <v>162118.56080166201</v>
      </c>
      <c r="V11">
        <v>159923.32549568699</v>
      </c>
      <c r="W11">
        <v>163485.70147639999</v>
      </c>
      <c r="X11">
        <v>166098.86225889</v>
      </c>
      <c r="Y11">
        <v>164980.48845375099</v>
      </c>
      <c r="Z11">
        <v>91441.028742857001</v>
      </c>
      <c r="AA11">
        <v>91100.604781117494</v>
      </c>
      <c r="AB11">
        <v>88611.848423158895</v>
      </c>
      <c r="AC11">
        <v>88061.821244384002</v>
      </c>
      <c r="AD11">
        <v>88440.939829292198</v>
      </c>
      <c r="AE11">
        <v>87247.443562999993</v>
      </c>
      <c r="AF11">
        <v>88802.235087295499</v>
      </c>
    </row>
    <row r="12" spans="1:32" x14ac:dyDescent="0.3">
      <c r="A12" t="s">
        <v>53</v>
      </c>
      <c r="B12" t="s">
        <v>220</v>
      </c>
      <c r="C12" t="s">
        <v>200</v>
      </c>
      <c r="D12" t="s">
        <v>221</v>
      </c>
      <c r="E12" t="s">
        <v>201</v>
      </c>
      <c r="F12">
        <v>36290.526473032602</v>
      </c>
      <c r="G12">
        <v>43171.231817604697</v>
      </c>
      <c r="H12">
        <v>49833.258960868501</v>
      </c>
      <c r="I12">
        <v>54800.560706096199</v>
      </c>
      <c r="J12">
        <v>62768.568148840997</v>
      </c>
      <c r="K12">
        <v>71073.116551988307</v>
      </c>
      <c r="L12">
        <v>78782.285100231893</v>
      </c>
      <c r="M12">
        <v>78775.181029281797</v>
      </c>
      <c r="N12">
        <v>80415.616326816307</v>
      </c>
      <c r="O12">
        <v>84634.435036273397</v>
      </c>
      <c r="P12">
        <v>87502.648008589604</v>
      </c>
      <c r="Q12">
        <v>91672.795381014599</v>
      </c>
      <c r="R12">
        <v>95297.048788694505</v>
      </c>
      <c r="S12">
        <v>92254.971391670799</v>
      </c>
      <c r="T12">
        <v>81944.158459564205</v>
      </c>
      <c r="U12">
        <v>80276.682287135103</v>
      </c>
      <c r="V12">
        <v>82542.787949872101</v>
      </c>
      <c r="W12">
        <v>85615.582283169497</v>
      </c>
      <c r="X12">
        <v>88301.932558976798</v>
      </c>
      <c r="Y12">
        <v>91326.809176697294</v>
      </c>
      <c r="Z12">
        <v>83286.793977859794</v>
      </c>
      <c r="AA12">
        <v>81900.593176124501</v>
      </c>
      <c r="AB12">
        <v>81752.162716723804</v>
      </c>
      <c r="AC12">
        <v>80833.131423134706</v>
      </c>
      <c r="AD12">
        <v>83258.355837900293</v>
      </c>
      <c r="AE12">
        <v>78983.178408000007</v>
      </c>
      <c r="AF12">
        <v>81973.575767070404</v>
      </c>
    </row>
    <row r="13" spans="1:32" x14ac:dyDescent="0.3">
      <c r="A13" t="s">
        <v>53</v>
      </c>
      <c r="B13" t="s">
        <v>222</v>
      </c>
      <c r="C13" t="s">
        <v>200</v>
      </c>
      <c r="D13" t="s">
        <v>223</v>
      </c>
      <c r="E13" t="s">
        <v>201</v>
      </c>
      <c r="F13">
        <v>77487.376867179904</v>
      </c>
      <c r="G13">
        <v>82538.067064306102</v>
      </c>
      <c r="H13">
        <v>90571.411603172106</v>
      </c>
      <c r="I13">
        <v>101898.02713628999</v>
      </c>
      <c r="J13">
        <v>108893.85862913801</v>
      </c>
      <c r="K13">
        <v>119872.547662697</v>
      </c>
      <c r="L13">
        <v>126132.534134107</v>
      </c>
      <c r="M13">
        <v>137928.116629611</v>
      </c>
      <c r="N13">
        <v>135251.79259568799</v>
      </c>
      <c r="O13">
        <v>143274.11495098399</v>
      </c>
      <c r="P13">
        <v>154139.49569801701</v>
      </c>
      <c r="Q13">
        <v>155261.62278397399</v>
      </c>
      <c r="R13">
        <v>151437.98422472001</v>
      </c>
      <c r="S13">
        <v>155532.105530687</v>
      </c>
      <c r="T13">
        <v>140769.730211469</v>
      </c>
      <c r="U13">
        <v>136403.94692701299</v>
      </c>
      <c r="V13">
        <v>131926.037714504</v>
      </c>
      <c r="W13">
        <v>141237.52878681099</v>
      </c>
      <c r="X13">
        <v>145412.435208004</v>
      </c>
      <c r="Y13">
        <v>142935.78040703401</v>
      </c>
      <c r="Z13">
        <v>225731.09564038899</v>
      </c>
      <c r="AA13">
        <v>220075.27135389199</v>
      </c>
      <c r="AB13">
        <v>215379.94376733099</v>
      </c>
      <c r="AC13">
        <v>206862.97857572499</v>
      </c>
      <c r="AD13">
        <v>219567.304779417</v>
      </c>
      <c r="AE13">
        <v>206629.33722399999</v>
      </c>
      <c r="AF13">
        <v>211461.426153204</v>
      </c>
    </row>
    <row r="14" spans="1:32" x14ac:dyDescent="0.3">
      <c r="A14" t="s">
        <v>53</v>
      </c>
      <c r="B14" t="s">
        <v>224</v>
      </c>
      <c r="C14" t="s">
        <v>200</v>
      </c>
      <c r="D14" t="s">
        <v>225</v>
      </c>
      <c r="E14" t="s">
        <v>201</v>
      </c>
      <c r="F14">
        <v>154025.38886221201</v>
      </c>
      <c r="G14">
        <v>148665.216248593</v>
      </c>
      <c r="H14">
        <v>146640.52292451399</v>
      </c>
      <c r="I14">
        <v>184039.42187543999</v>
      </c>
      <c r="J14">
        <v>193088.227874473</v>
      </c>
      <c r="K14">
        <v>199073.60250954301</v>
      </c>
      <c r="L14">
        <v>190572.670897982</v>
      </c>
      <c r="M14">
        <v>225942.63989621401</v>
      </c>
      <c r="N14">
        <v>246983.65348678399</v>
      </c>
      <c r="O14">
        <v>229485.00766521299</v>
      </c>
      <c r="P14">
        <v>213704.60914346701</v>
      </c>
      <c r="Q14">
        <v>196993.41890313401</v>
      </c>
      <c r="R14">
        <v>183611.883964921</v>
      </c>
      <c r="S14">
        <v>191544.65721880901</v>
      </c>
      <c r="T14">
        <v>168675.52443096001</v>
      </c>
      <c r="U14">
        <v>195526.023807519</v>
      </c>
      <c r="V14">
        <v>159786.36360500299</v>
      </c>
      <c r="W14">
        <v>180607.731131812</v>
      </c>
      <c r="X14">
        <v>189370.70042072301</v>
      </c>
      <c r="Y14">
        <v>173169.730612871</v>
      </c>
      <c r="Z14">
        <v>203125.72847759601</v>
      </c>
      <c r="AA14">
        <v>206503.367204143</v>
      </c>
      <c r="AB14">
        <v>201641.227305712</v>
      </c>
      <c r="AC14">
        <v>182545.120079505</v>
      </c>
      <c r="AD14">
        <v>183103.64204741101</v>
      </c>
      <c r="AE14">
        <v>170820.12393599999</v>
      </c>
      <c r="AF14">
        <v>164063.17764582901</v>
      </c>
    </row>
    <row r="15" spans="1:32" x14ac:dyDescent="0.3">
      <c r="A15" t="s">
        <v>53</v>
      </c>
      <c r="B15" t="s">
        <v>226</v>
      </c>
      <c r="C15" t="s">
        <v>200</v>
      </c>
      <c r="D15" t="s">
        <v>227</v>
      </c>
      <c r="E15" t="s">
        <v>201</v>
      </c>
      <c r="F15">
        <v>499108.48824174597</v>
      </c>
      <c r="G15">
        <v>581178.99495941296</v>
      </c>
      <c r="H15">
        <v>672959.30910680199</v>
      </c>
      <c r="I15">
        <v>794319.78900111199</v>
      </c>
      <c r="J15">
        <v>906276.75074712397</v>
      </c>
      <c r="K15">
        <v>1023332.93953828</v>
      </c>
      <c r="L15">
        <v>1118942.27045523</v>
      </c>
      <c r="M15">
        <v>1194589.1863817601</v>
      </c>
      <c r="N15">
        <v>1238873.9302250401</v>
      </c>
      <c r="O15">
        <v>1252379.26216303</v>
      </c>
      <c r="P15">
        <v>1328857.026758</v>
      </c>
      <c r="Q15">
        <v>1349746.0313778899</v>
      </c>
      <c r="R15">
        <v>1337823.2928939101</v>
      </c>
      <c r="S15">
        <v>1331550.3589420801</v>
      </c>
      <c r="T15">
        <v>1162526.6515112701</v>
      </c>
      <c r="U15">
        <v>1149321.62665379</v>
      </c>
      <c r="V15">
        <v>1119966.8695588501</v>
      </c>
      <c r="W15">
        <v>1179040.10104889</v>
      </c>
      <c r="X15">
        <v>1211642.3449894299</v>
      </c>
      <c r="Y15">
        <v>1194056.38440411</v>
      </c>
      <c r="Z15">
        <v>1175229.6928713699</v>
      </c>
      <c r="AA15">
        <v>1163203.32883181</v>
      </c>
      <c r="AB15">
        <v>1138890.5846359001</v>
      </c>
      <c r="AC15">
        <v>1111348.62536878</v>
      </c>
      <c r="AD15">
        <v>1146276.4017950399</v>
      </c>
      <c r="AE15">
        <v>1077820.123936</v>
      </c>
      <c r="AF15">
        <v>1094903.2005547101</v>
      </c>
    </row>
    <row r="16" spans="1:32" x14ac:dyDescent="0.3">
      <c r="A16" t="s">
        <v>53</v>
      </c>
      <c r="B16" t="s">
        <v>228</v>
      </c>
      <c r="C16" t="s">
        <v>200</v>
      </c>
      <c r="D16" t="s">
        <v>229</v>
      </c>
      <c r="E16" t="s">
        <v>201</v>
      </c>
      <c r="F16">
        <v>345083.09937953402</v>
      </c>
      <c r="G16">
        <v>432513.77871082001</v>
      </c>
      <c r="H16">
        <v>526318.78618228796</v>
      </c>
      <c r="I16">
        <v>610280.36712567101</v>
      </c>
      <c r="J16">
        <v>713188.522872651</v>
      </c>
      <c r="K16">
        <v>824259.33702873602</v>
      </c>
      <c r="L16">
        <v>928369.59955725295</v>
      </c>
      <c r="M16">
        <v>968646.54648554802</v>
      </c>
      <c r="N16">
        <v>991890.27673826006</v>
      </c>
      <c r="O16">
        <v>1022894.25449782</v>
      </c>
      <c r="P16">
        <v>1115152.4176145301</v>
      </c>
      <c r="Q16">
        <v>1152752.61247475</v>
      </c>
      <c r="R16">
        <v>1154211.4089289899</v>
      </c>
      <c r="S16">
        <v>1140005.7017232699</v>
      </c>
      <c r="T16">
        <v>993851.12708030804</v>
      </c>
      <c r="U16">
        <v>953795.60284627206</v>
      </c>
      <c r="V16">
        <v>960180.50595384301</v>
      </c>
      <c r="W16">
        <v>998432.36991707503</v>
      </c>
      <c r="X16">
        <v>1022271.6445687</v>
      </c>
      <c r="Y16">
        <v>1020886.65379124</v>
      </c>
      <c r="Z16">
        <v>972103.96439377498</v>
      </c>
      <c r="AA16">
        <v>956699.96162766602</v>
      </c>
      <c r="AB16">
        <v>937249.35733018396</v>
      </c>
      <c r="AC16">
        <v>928803.50528927206</v>
      </c>
      <c r="AD16">
        <v>963172.75974763103</v>
      </c>
      <c r="AE16">
        <v>907000</v>
      </c>
      <c r="AF16">
        <v>930840.02290888096</v>
      </c>
    </row>
    <row r="17" spans="1:32" x14ac:dyDescent="0.3">
      <c r="A17" t="s">
        <v>53</v>
      </c>
      <c r="B17" t="s">
        <v>230</v>
      </c>
      <c r="C17" t="s">
        <v>200</v>
      </c>
      <c r="D17" t="s">
        <v>231</v>
      </c>
      <c r="E17" t="s">
        <v>201</v>
      </c>
      <c r="F17">
        <v>84033.608633712196</v>
      </c>
      <c r="G17">
        <v>90243.443943043501</v>
      </c>
      <c r="H17">
        <v>102158.342675416</v>
      </c>
      <c r="I17">
        <v>116064.992804995</v>
      </c>
      <c r="J17">
        <v>129246.31539843501</v>
      </c>
      <c r="K17">
        <v>138254.94535361999</v>
      </c>
      <c r="L17">
        <v>162319.59036888101</v>
      </c>
      <c r="M17">
        <v>179088.568175892</v>
      </c>
      <c r="N17">
        <v>205366.61040489399</v>
      </c>
      <c r="O17">
        <v>222313.59819685799</v>
      </c>
      <c r="P17">
        <v>248728.97059787399</v>
      </c>
      <c r="Q17">
        <v>236934.18322598</v>
      </c>
      <c r="R17">
        <v>235530.235150636</v>
      </c>
      <c r="S17">
        <v>224933.136946402</v>
      </c>
      <c r="T17">
        <v>193367.92191013999</v>
      </c>
      <c r="U17">
        <v>191687.16782569501</v>
      </c>
      <c r="V17">
        <v>184632.68538660699</v>
      </c>
      <c r="W17">
        <v>200109.86428503599</v>
      </c>
      <c r="X17">
        <v>209544.85947634699</v>
      </c>
      <c r="Y17">
        <v>205769.50131299</v>
      </c>
      <c r="Z17">
        <v>266452.09530161897</v>
      </c>
      <c r="AA17">
        <v>255875.029135502</v>
      </c>
      <c r="AB17">
        <v>249640.42840655299</v>
      </c>
      <c r="AC17">
        <v>242603.463518201</v>
      </c>
      <c r="AD17">
        <v>249342.468492524</v>
      </c>
      <c r="AE17">
        <v>234593.74577199999</v>
      </c>
      <c r="AF17">
        <v>236865.56591018901</v>
      </c>
    </row>
    <row r="18" spans="1:32" x14ac:dyDescent="0.3">
      <c r="A18" t="s">
        <v>53</v>
      </c>
      <c r="B18" t="s">
        <v>232</v>
      </c>
      <c r="C18" t="s">
        <v>200</v>
      </c>
      <c r="D18" t="s">
        <v>233</v>
      </c>
      <c r="E18" t="s">
        <v>201</v>
      </c>
      <c r="F18">
        <v>92547.842647788595</v>
      </c>
      <c r="G18">
        <v>101700.592490843</v>
      </c>
      <c r="H18">
        <v>114814.71590462999</v>
      </c>
      <c r="I18">
        <v>131186.40877424399</v>
      </c>
      <c r="J18">
        <v>144416.969080657</v>
      </c>
      <c r="K18">
        <v>159387.70954151501</v>
      </c>
      <c r="L18">
        <v>173775.59117065</v>
      </c>
      <c r="M18">
        <v>188971.97291702399</v>
      </c>
      <c r="N18">
        <v>196685.229275352</v>
      </c>
      <c r="O18">
        <v>203918.64432158001</v>
      </c>
      <c r="P18">
        <v>217072.468882646</v>
      </c>
      <c r="Q18">
        <v>219355.67348715101</v>
      </c>
      <c r="R18">
        <v>219934.69554946799</v>
      </c>
      <c r="S18">
        <v>223211.374664442</v>
      </c>
      <c r="T18">
        <v>199025.65941745299</v>
      </c>
      <c r="U18">
        <v>205883.025132262</v>
      </c>
      <c r="V18">
        <v>203332.342436198</v>
      </c>
      <c r="W18">
        <v>217591.65809151501</v>
      </c>
      <c r="X18">
        <v>226110.95293693099</v>
      </c>
      <c r="Y18">
        <v>222034.77907666401</v>
      </c>
      <c r="Z18">
        <v>358419.24264485697</v>
      </c>
      <c r="AA18">
        <v>352363.28660322301</v>
      </c>
      <c r="AB18">
        <v>345110.389470667</v>
      </c>
      <c r="AC18">
        <v>337186.68045110401</v>
      </c>
      <c r="AD18">
        <v>349367.27357681002</v>
      </c>
      <c r="AE18">
        <v>328700</v>
      </c>
      <c r="AF18">
        <v>334863.858748534</v>
      </c>
    </row>
    <row r="19" spans="1:32" x14ac:dyDescent="0.3">
      <c r="A19" t="s">
        <v>53</v>
      </c>
      <c r="B19" t="s">
        <v>234</v>
      </c>
      <c r="C19" t="s">
        <v>200</v>
      </c>
      <c r="D19" t="s">
        <v>235</v>
      </c>
      <c r="E19" t="s">
        <v>201</v>
      </c>
      <c r="F19">
        <v>52440.793418002002</v>
      </c>
      <c r="G19">
        <v>62864.7363394114</v>
      </c>
      <c r="H19">
        <v>73080.183852182105</v>
      </c>
      <c r="I19">
        <v>83466.536542480098</v>
      </c>
      <c r="J19">
        <v>92575.154207945001</v>
      </c>
      <c r="K19">
        <v>105365.213450902</v>
      </c>
      <c r="L19">
        <v>113691.22121202901</v>
      </c>
      <c r="M19">
        <v>113581.53530522699</v>
      </c>
      <c r="N19">
        <v>106212.72749209699</v>
      </c>
      <c r="O19">
        <v>97281.8716913112</v>
      </c>
      <c r="P19">
        <v>102233.79750800801</v>
      </c>
      <c r="Q19">
        <v>103116.960646811</v>
      </c>
      <c r="R19">
        <v>98192.467737565006</v>
      </c>
      <c r="S19">
        <v>98283.851009509599</v>
      </c>
      <c r="T19">
        <v>82005.601681361499</v>
      </c>
      <c r="U19">
        <v>71698.994867931193</v>
      </c>
      <c r="V19">
        <v>71710.896949741</v>
      </c>
      <c r="W19">
        <v>76762.0469962934</v>
      </c>
      <c r="X19">
        <v>79723.504446314604</v>
      </c>
      <c r="Y19">
        <v>79860.462230534293</v>
      </c>
      <c r="Z19">
        <v>55276.4831170752</v>
      </c>
      <c r="AA19">
        <v>54198.928064303604</v>
      </c>
      <c r="AB19">
        <v>52750.490045223902</v>
      </c>
      <c r="AC19">
        <v>50679.278724002797</v>
      </c>
      <c r="AD19">
        <v>53001.1756787833</v>
      </c>
      <c r="AE19">
        <v>49916.196932999999</v>
      </c>
      <c r="AF19">
        <v>50175.653091874003</v>
      </c>
    </row>
    <row r="20" spans="1:32" x14ac:dyDescent="0.3">
      <c r="A20" t="s">
        <v>53</v>
      </c>
      <c r="B20" t="s">
        <v>236</v>
      </c>
      <c r="C20" t="s">
        <v>200</v>
      </c>
      <c r="D20" t="s">
        <v>237</v>
      </c>
      <c r="E20" t="s">
        <v>201</v>
      </c>
      <c r="F20">
        <v>32733.145714489201</v>
      </c>
      <c r="G20">
        <v>34932.080163012797</v>
      </c>
      <c r="H20">
        <v>37050.751487775902</v>
      </c>
      <c r="I20">
        <v>37766.304465676199</v>
      </c>
      <c r="J20">
        <v>37879.708054478797</v>
      </c>
      <c r="K20">
        <v>38319.724961108601</v>
      </c>
      <c r="L20">
        <v>42021.327632645203</v>
      </c>
      <c r="M20">
        <v>47649.415137301497</v>
      </c>
      <c r="N20">
        <v>51897.299145590303</v>
      </c>
      <c r="O20">
        <v>54649.289017948002</v>
      </c>
      <c r="P20">
        <v>62987.009935483897</v>
      </c>
      <c r="Q20">
        <v>63845.447886781301</v>
      </c>
      <c r="R20">
        <v>63746.874520134101</v>
      </c>
      <c r="S20">
        <v>65255.996425611003</v>
      </c>
      <c r="T20">
        <v>57514.903747918797</v>
      </c>
      <c r="U20">
        <v>60264.644987624903</v>
      </c>
      <c r="V20">
        <v>59958.188976523699</v>
      </c>
      <c r="W20">
        <v>66491.949220899696</v>
      </c>
      <c r="X20">
        <v>69252.019384073996</v>
      </c>
      <c r="Y20">
        <v>67705.844308292202</v>
      </c>
      <c r="Z20">
        <v>78652.261850767201</v>
      </c>
      <c r="AA20">
        <v>76193.364410160706</v>
      </c>
      <c r="AB20">
        <v>74147.763681294804</v>
      </c>
      <c r="AC20">
        <v>74522.246200869107</v>
      </c>
      <c r="AD20">
        <v>78642.322407966902</v>
      </c>
      <c r="AE20">
        <v>71667.358894999998</v>
      </c>
      <c r="AF20">
        <v>73508.117162510898</v>
      </c>
    </row>
    <row r="21" spans="1:32" x14ac:dyDescent="0.3">
      <c r="A21" t="s">
        <v>53</v>
      </c>
      <c r="B21" t="s">
        <v>238</v>
      </c>
      <c r="C21" t="s">
        <v>200</v>
      </c>
      <c r="D21" t="s">
        <v>239</v>
      </c>
      <c r="E21" t="s">
        <v>201</v>
      </c>
      <c r="F21">
        <v>40359.9896738389</v>
      </c>
      <c r="G21">
        <v>47467.216147210398</v>
      </c>
      <c r="H21">
        <v>53241.514276883303</v>
      </c>
      <c r="I21">
        <v>56393.247745495202</v>
      </c>
      <c r="J21">
        <v>60692.689264560999</v>
      </c>
      <c r="K21">
        <v>64011.524439379202</v>
      </c>
      <c r="L21">
        <v>73589.663464094599</v>
      </c>
      <c r="M21">
        <v>79085.634711486695</v>
      </c>
      <c r="N21">
        <v>82736.874283660698</v>
      </c>
      <c r="O21">
        <v>84123.096091326006</v>
      </c>
      <c r="P21">
        <v>94068.295664343706</v>
      </c>
      <c r="Q21">
        <v>101492.9235527</v>
      </c>
      <c r="R21">
        <v>103936.711153802</v>
      </c>
      <c r="S21">
        <v>105333.375131943</v>
      </c>
      <c r="T21">
        <v>93552.703010658501</v>
      </c>
      <c r="U21">
        <v>92937.791908158397</v>
      </c>
      <c r="V21">
        <v>94931.873553536207</v>
      </c>
      <c r="W21">
        <v>100116.18187150999</v>
      </c>
      <c r="X21">
        <v>103565.61842378799</v>
      </c>
      <c r="Y21">
        <v>102949.265298129</v>
      </c>
      <c r="Z21">
        <v>116943.230376819</v>
      </c>
      <c r="AA21">
        <v>114370.89970787099</v>
      </c>
      <c r="AB21">
        <v>112986.910959288</v>
      </c>
      <c r="AC21">
        <v>116331.458268046</v>
      </c>
      <c r="AD21">
        <v>121907.74303211999</v>
      </c>
      <c r="AE21">
        <v>114700</v>
      </c>
      <c r="AF21">
        <v>119075.958082738</v>
      </c>
    </row>
    <row r="22" spans="1:32" x14ac:dyDescent="0.3">
      <c r="A22" t="s">
        <v>53</v>
      </c>
      <c r="B22" t="s">
        <v>240</v>
      </c>
      <c r="C22" t="s">
        <v>200</v>
      </c>
      <c r="D22" t="s">
        <v>241</v>
      </c>
      <c r="E22" t="s">
        <v>201</v>
      </c>
      <c r="F22">
        <v>7626.8439593496696</v>
      </c>
      <c r="G22">
        <v>12535.135984197501</v>
      </c>
      <c r="H22">
        <v>16190.762789107501</v>
      </c>
      <c r="I22">
        <v>18626.943279818999</v>
      </c>
      <c r="J22">
        <v>22812.981210082198</v>
      </c>
      <c r="K22">
        <v>25691.799478270699</v>
      </c>
      <c r="L22">
        <v>31568.335831449502</v>
      </c>
      <c r="M22">
        <v>31436.219574185201</v>
      </c>
      <c r="N22">
        <v>30839.575138070399</v>
      </c>
      <c r="O22">
        <v>29473.807073378</v>
      </c>
      <c r="P22">
        <v>31081.285728859799</v>
      </c>
      <c r="Q22">
        <v>37647.475665919002</v>
      </c>
      <c r="R22">
        <v>40189.836633667699</v>
      </c>
      <c r="S22">
        <v>40077.3787063317</v>
      </c>
      <c r="T22">
        <v>36037.799262739602</v>
      </c>
      <c r="U22">
        <v>32673.146920533502</v>
      </c>
      <c r="V22">
        <v>34973.6845770125</v>
      </c>
      <c r="W22">
        <v>33624.232650610204</v>
      </c>
      <c r="X22">
        <v>34313.599039713903</v>
      </c>
      <c r="Y22">
        <v>35243.420989836697</v>
      </c>
      <c r="Z22">
        <v>38290.968526051598</v>
      </c>
      <c r="AA22">
        <v>38177.535297710201</v>
      </c>
      <c r="AB22">
        <v>38839.147277993499</v>
      </c>
      <c r="AC22">
        <v>41809.212067177097</v>
      </c>
      <c r="AD22">
        <v>43265.420624152699</v>
      </c>
      <c r="AE22">
        <v>43032.641105000002</v>
      </c>
      <c r="AF22">
        <v>45567.840920226903</v>
      </c>
    </row>
    <row r="23" spans="1:32" x14ac:dyDescent="0.3">
      <c r="A23" t="s">
        <v>53</v>
      </c>
      <c r="B23" t="s">
        <v>242</v>
      </c>
      <c r="C23" t="s">
        <v>200</v>
      </c>
      <c r="D23" t="s">
        <v>243</v>
      </c>
      <c r="E23" t="s">
        <v>201</v>
      </c>
      <c r="F23">
        <v>61836.899347625498</v>
      </c>
      <c r="G23">
        <v>65683.801291424897</v>
      </c>
      <c r="H23">
        <v>73867.520763421504</v>
      </c>
      <c r="I23">
        <v>86330.403954544105</v>
      </c>
      <c r="J23">
        <v>96277.979387104904</v>
      </c>
      <c r="K23">
        <v>107113.2751003</v>
      </c>
      <c r="L23">
        <v>115783.73681057</v>
      </c>
      <c r="M23">
        <v>132758.14772905101</v>
      </c>
      <c r="N23">
        <v>145159.835699722</v>
      </c>
      <c r="O23">
        <v>154190.18119017701</v>
      </c>
      <c r="P23">
        <v>168596.865895572</v>
      </c>
      <c r="Q23">
        <v>169612.52364967001</v>
      </c>
      <c r="R23">
        <v>170955.43812381101</v>
      </c>
      <c r="S23">
        <v>174587.99578955901</v>
      </c>
      <c r="T23">
        <v>157411.20335744001</v>
      </c>
      <c r="U23">
        <v>164792.47361683601</v>
      </c>
      <c r="V23">
        <v>163252.409553012</v>
      </c>
      <c r="W23">
        <v>173592.943484952</v>
      </c>
      <c r="X23">
        <v>178935.936069066</v>
      </c>
      <c r="Y23">
        <v>174916.933515943</v>
      </c>
      <c r="Z23">
        <v>200428.29703522401</v>
      </c>
      <c r="AA23">
        <v>197100.585435872</v>
      </c>
      <c r="AB23">
        <v>193453.60400409499</v>
      </c>
      <c r="AC23">
        <v>187588.32679233901</v>
      </c>
      <c r="AD23">
        <v>193731.72163682501</v>
      </c>
      <c r="AE23">
        <v>182200</v>
      </c>
      <c r="AF23">
        <v>185273.44396178899</v>
      </c>
    </row>
    <row r="24" spans="1:32" x14ac:dyDescent="0.3">
      <c r="A24" t="s">
        <v>53</v>
      </c>
      <c r="B24" t="s">
        <v>244</v>
      </c>
      <c r="C24" t="s">
        <v>200</v>
      </c>
      <c r="D24" t="s">
        <v>245</v>
      </c>
      <c r="E24" t="s">
        <v>201</v>
      </c>
      <c r="F24">
        <v>597402.61579342105</v>
      </c>
      <c r="G24">
        <v>647595.53774002497</v>
      </c>
      <c r="H24">
        <v>690642.23228678398</v>
      </c>
      <c r="I24">
        <v>723900.31690455799</v>
      </c>
      <c r="J24">
        <v>753026.96862618194</v>
      </c>
      <c r="K24">
        <v>763689.86371914402</v>
      </c>
      <c r="L24">
        <v>865201.58248418604</v>
      </c>
      <c r="M24">
        <v>947230.43322750705</v>
      </c>
      <c r="N24">
        <v>1012332.7641981801</v>
      </c>
      <c r="O24">
        <v>1025744.50534799</v>
      </c>
      <c r="P24">
        <v>1149501.15113603</v>
      </c>
      <c r="Q24">
        <v>1244518.91836299</v>
      </c>
      <c r="R24">
        <v>1312266.56590652</v>
      </c>
      <c r="S24">
        <v>1352438.8304895901</v>
      </c>
      <c r="T24">
        <v>1247941.93859149</v>
      </c>
      <c r="U24">
        <v>1328622.8529838</v>
      </c>
      <c r="V24">
        <v>1405019.8615077301</v>
      </c>
      <c r="W24">
        <v>1455694.09699553</v>
      </c>
      <c r="X24">
        <v>1494985.8496429799</v>
      </c>
      <c r="Y24">
        <v>1497651.01423367</v>
      </c>
      <c r="Z24">
        <v>1351756.0449870999</v>
      </c>
      <c r="AA24">
        <v>1328385.0175773201</v>
      </c>
      <c r="AB24">
        <v>1307986.5088222099</v>
      </c>
      <c r="AC24">
        <v>1284982.31503559</v>
      </c>
      <c r="AD24">
        <v>1332802.4029287901</v>
      </c>
      <c r="AE24">
        <v>1257111.2602289999</v>
      </c>
      <c r="AF24">
        <v>1286986.3668869401</v>
      </c>
    </row>
    <row r="25" spans="1:32" x14ac:dyDescent="0.3">
      <c r="A25" t="s">
        <v>53</v>
      </c>
      <c r="B25" t="s">
        <v>246</v>
      </c>
      <c r="C25" t="s">
        <v>200</v>
      </c>
      <c r="D25" t="s">
        <v>247</v>
      </c>
      <c r="E25" t="s">
        <v>201</v>
      </c>
      <c r="F25">
        <v>46950.455087439601</v>
      </c>
      <c r="G25">
        <v>48877.718374799697</v>
      </c>
      <c r="H25">
        <v>45127.791789280498</v>
      </c>
      <c r="I25">
        <v>40354.2737692956</v>
      </c>
      <c r="J25">
        <v>34494.000958918499</v>
      </c>
      <c r="K25">
        <v>19830.822882766599</v>
      </c>
      <c r="L25">
        <v>20152.599169107802</v>
      </c>
      <c r="M25">
        <v>21719.687134502699</v>
      </c>
      <c r="N25">
        <v>17802.479677962401</v>
      </c>
      <c r="O25">
        <v>3671.2157319746598</v>
      </c>
      <c r="P25">
        <v>4951.1852594644097</v>
      </c>
      <c r="Q25">
        <v>4572.5071840503097</v>
      </c>
      <c r="R25">
        <v>4467.94136512767</v>
      </c>
      <c r="S25">
        <v>4117.2742878542304</v>
      </c>
      <c r="T25">
        <v>3228.4186862164602</v>
      </c>
      <c r="U25">
        <v>3132.6788083667998</v>
      </c>
      <c r="V25">
        <v>2695.5614432356001</v>
      </c>
      <c r="W25">
        <v>3237.76933020756</v>
      </c>
      <c r="X25">
        <v>3793.9151461229499</v>
      </c>
      <c r="Y25">
        <v>4349.9952585258097</v>
      </c>
      <c r="Z25">
        <v>6342.8789573719496</v>
      </c>
      <c r="AA25">
        <v>6696.0905309981399</v>
      </c>
      <c r="AB25">
        <v>7494.6158005795396</v>
      </c>
      <c r="AC25">
        <v>8668.7278572045707</v>
      </c>
      <c r="AD25">
        <v>9663.0239473042693</v>
      </c>
      <c r="AE25">
        <v>10724.90295</v>
      </c>
      <c r="AF25">
        <v>9535.9768802026501</v>
      </c>
    </row>
    <row r="26" spans="1:32" x14ac:dyDescent="0.3">
      <c r="A26" t="s">
        <v>53</v>
      </c>
      <c r="B26" t="s">
        <v>248</v>
      </c>
      <c r="C26" t="s">
        <v>200</v>
      </c>
      <c r="D26" t="s">
        <v>249</v>
      </c>
      <c r="E26" t="s">
        <v>201</v>
      </c>
      <c r="F26">
        <v>440621.72415602702</v>
      </c>
      <c r="G26">
        <v>443666.40592192498</v>
      </c>
      <c r="H26">
        <v>454457.48264640803</v>
      </c>
      <c r="I26">
        <v>460976.82439508598</v>
      </c>
      <c r="J26">
        <v>467756.64802632597</v>
      </c>
      <c r="K26">
        <v>467838.23635492497</v>
      </c>
      <c r="L26">
        <v>509644.10104888497</v>
      </c>
      <c r="M26">
        <v>597301.44070417003</v>
      </c>
      <c r="N26">
        <v>673224.47503542097</v>
      </c>
      <c r="O26">
        <v>699994.66957301204</v>
      </c>
      <c r="P26">
        <v>847041.20247475302</v>
      </c>
      <c r="Q26">
        <v>857737.06300759397</v>
      </c>
      <c r="R26">
        <v>874507.12327753799</v>
      </c>
      <c r="S26">
        <v>908204.23013544199</v>
      </c>
      <c r="T26">
        <v>770050.56556956598</v>
      </c>
      <c r="U26">
        <v>841180.19515565701</v>
      </c>
      <c r="V26">
        <v>887027.92290326103</v>
      </c>
      <c r="W26">
        <v>909934.82589055202</v>
      </c>
      <c r="X26">
        <v>905073.13262632198</v>
      </c>
      <c r="Y26">
        <v>853470.50355387304</v>
      </c>
      <c r="Z26">
        <v>758507.28792820498</v>
      </c>
      <c r="AA26">
        <v>753141.80939092196</v>
      </c>
      <c r="AB26">
        <v>734084.69717056595</v>
      </c>
      <c r="AC26">
        <v>694640.50727103697</v>
      </c>
      <c r="AD26">
        <v>715227.99276550603</v>
      </c>
      <c r="AE26">
        <v>637748.52325099998</v>
      </c>
      <c r="AF26">
        <v>660572.82410891901</v>
      </c>
    </row>
    <row r="27" spans="1:32" x14ac:dyDescent="0.3">
      <c r="A27" t="s">
        <v>53</v>
      </c>
      <c r="B27" t="s">
        <v>250</v>
      </c>
      <c r="C27" t="s">
        <v>200</v>
      </c>
      <c r="D27" t="s">
        <v>251</v>
      </c>
      <c r="E27" t="s">
        <v>201</v>
      </c>
      <c r="F27">
        <v>109830.436549955</v>
      </c>
      <c r="G27">
        <v>155051.41344330099</v>
      </c>
      <c r="H27">
        <v>191056.95785109501</v>
      </c>
      <c r="I27">
        <v>222569.218740176</v>
      </c>
      <c r="J27">
        <v>250776.31964093799</v>
      </c>
      <c r="K27">
        <v>276020.80448145297</v>
      </c>
      <c r="L27">
        <v>335404.88226619299</v>
      </c>
      <c r="M27">
        <v>328209.30538883398</v>
      </c>
      <c r="N27">
        <v>321305.80948479997</v>
      </c>
      <c r="O27">
        <v>322078.62004300201</v>
      </c>
      <c r="P27">
        <v>297508.763401818</v>
      </c>
      <c r="Q27">
        <v>382209.34817135101</v>
      </c>
      <c r="R27">
        <v>433291.50126385799</v>
      </c>
      <c r="S27">
        <v>440117.32606629201</v>
      </c>
      <c r="T27">
        <v>474662.95433570701</v>
      </c>
      <c r="U27">
        <v>484309.97901977401</v>
      </c>
      <c r="V27">
        <v>515296.37716123601</v>
      </c>
      <c r="W27">
        <v>542521.50177476602</v>
      </c>
      <c r="X27">
        <v>586118.80187053501</v>
      </c>
      <c r="Y27">
        <v>639830.51542127004</v>
      </c>
      <c r="Z27">
        <v>586905.87810152594</v>
      </c>
      <c r="AA27">
        <v>568547.11765540205</v>
      </c>
      <c r="AB27">
        <v>566407.19585106196</v>
      </c>
      <c r="AC27">
        <v>581673.07990735199</v>
      </c>
      <c r="AD27">
        <v>607911.38621597597</v>
      </c>
      <c r="AE27">
        <v>608637.83402800001</v>
      </c>
      <c r="AF27">
        <v>616877.565897814</v>
      </c>
    </row>
    <row r="28" spans="1:32" x14ac:dyDescent="0.3">
      <c r="A28" t="s">
        <v>53</v>
      </c>
      <c r="B28" t="s">
        <v>252</v>
      </c>
      <c r="C28" t="s">
        <v>200</v>
      </c>
      <c r="D28" t="s">
        <v>253</v>
      </c>
      <c r="E28" t="s">
        <v>201</v>
      </c>
      <c r="F28">
        <v>188685.54223442799</v>
      </c>
      <c r="G28">
        <v>216864.72123432101</v>
      </c>
      <c r="H28">
        <v>240489.38488942501</v>
      </c>
      <c r="I28">
        <v>261811.663764283</v>
      </c>
      <c r="J28">
        <v>290211.15927873802</v>
      </c>
      <c r="K28">
        <v>323920.25588171399</v>
      </c>
      <c r="L28">
        <v>348183.41314203799</v>
      </c>
      <c r="M28">
        <v>352667.62262451899</v>
      </c>
      <c r="N28">
        <v>351795.45110690198</v>
      </c>
      <c r="O28">
        <v>358290.88080406201</v>
      </c>
      <c r="P28">
        <v>370152.46578560898</v>
      </c>
      <c r="Q28">
        <v>399359.686012947</v>
      </c>
      <c r="R28">
        <v>427451.51273477898</v>
      </c>
      <c r="S28">
        <v>468990.18856870802</v>
      </c>
      <c r="T28">
        <v>432317.13006307097</v>
      </c>
      <c r="U28">
        <v>422256.63478325697</v>
      </c>
      <c r="V28">
        <v>385957.58342238801</v>
      </c>
      <c r="W28">
        <v>364810.68133171799</v>
      </c>
      <c r="X28">
        <v>352692.96894555702</v>
      </c>
      <c r="Y28">
        <v>345908.58269787801</v>
      </c>
      <c r="Z28">
        <v>388959.69764840801</v>
      </c>
      <c r="AA28">
        <v>373901.709263339</v>
      </c>
      <c r="AB28">
        <v>375758.570122656</v>
      </c>
      <c r="AC28">
        <v>418860.619356721</v>
      </c>
      <c r="AD28">
        <v>433348.018554279</v>
      </c>
      <c r="AE28">
        <v>417613.64272100001</v>
      </c>
      <c r="AF28">
        <v>441795.72598418198</v>
      </c>
    </row>
    <row r="29" spans="1:32" x14ac:dyDescent="0.3">
      <c r="A29" t="s">
        <v>53</v>
      </c>
      <c r="B29" t="s">
        <v>254</v>
      </c>
      <c r="C29" t="s">
        <v>200</v>
      </c>
      <c r="D29" t="s">
        <v>255</v>
      </c>
      <c r="E29" t="s">
        <v>201</v>
      </c>
      <c r="F29">
        <v>69261.402981915395</v>
      </c>
      <c r="G29">
        <v>74311.030506847499</v>
      </c>
      <c r="H29">
        <v>80774.062408976402</v>
      </c>
      <c r="I29">
        <v>87155.905261845604</v>
      </c>
      <c r="J29">
        <v>98610.246948619897</v>
      </c>
      <c r="K29">
        <v>112057.95200161</v>
      </c>
      <c r="L29">
        <v>121058.717533403</v>
      </c>
      <c r="M29">
        <v>128345.985736131</v>
      </c>
      <c r="N29">
        <v>136766.49165288999</v>
      </c>
      <c r="O29">
        <v>144909.408621568</v>
      </c>
      <c r="P29">
        <v>152619.16105047599</v>
      </c>
      <c r="Q29">
        <v>164588.78627913599</v>
      </c>
      <c r="R29">
        <v>176363.54912122301</v>
      </c>
      <c r="S29">
        <v>195055.66804574299</v>
      </c>
      <c r="T29">
        <v>181216.89869189</v>
      </c>
      <c r="U29">
        <v>171905.307642867</v>
      </c>
      <c r="V29">
        <v>156609.98495873701</v>
      </c>
      <c r="W29">
        <v>143399.86599967399</v>
      </c>
      <c r="X29">
        <v>132146.76395049601</v>
      </c>
      <c r="Y29">
        <v>127959.300786099</v>
      </c>
      <c r="Z29">
        <v>134469.716220056</v>
      </c>
      <c r="AA29">
        <v>131456.02035822099</v>
      </c>
      <c r="AB29">
        <v>131909.94809279701</v>
      </c>
      <c r="AC29">
        <v>146757.530325131</v>
      </c>
      <c r="AD29">
        <v>153284.938651681</v>
      </c>
      <c r="AE29">
        <v>148406.42499699999</v>
      </c>
      <c r="AF29">
        <v>153723.76809770201</v>
      </c>
    </row>
    <row r="30" spans="1:32" x14ac:dyDescent="0.3">
      <c r="A30" t="s">
        <v>53</v>
      </c>
      <c r="B30" t="s">
        <v>256</v>
      </c>
      <c r="C30" t="s">
        <v>200</v>
      </c>
      <c r="D30" t="s">
        <v>257</v>
      </c>
      <c r="E30" t="s">
        <v>201</v>
      </c>
      <c r="F30">
        <v>13726.969732802199</v>
      </c>
      <c r="G30">
        <v>13661.2808870954</v>
      </c>
      <c r="H30">
        <v>16476.7810656527</v>
      </c>
      <c r="I30">
        <v>18715.217406851101</v>
      </c>
      <c r="J30">
        <v>19892.6710143542</v>
      </c>
      <c r="K30">
        <v>23570.997954718299</v>
      </c>
      <c r="L30">
        <v>26321.714648184501</v>
      </c>
      <c r="M30">
        <v>25237.090313324101</v>
      </c>
      <c r="N30">
        <v>24744.618612352198</v>
      </c>
      <c r="O30">
        <v>24322.007916962099</v>
      </c>
      <c r="P30">
        <v>26332.870726269601</v>
      </c>
      <c r="Q30">
        <v>29765.507952715801</v>
      </c>
      <c r="R30">
        <v>36199.104106662096</v>
      </c>
      <c r="S30">
        <v>38753.927477613703</v>
      </c>
      <c r="T30">
        <v>32127.8118204479</v>
      </c>
      <c r="U30">
        <v>34038.079951670603</v>
      </c>
      <c r="V30">
        <v>30293.354415927799</v>
      </c>
      <c r="W30">
        <v>25513.353535613001</v>
      </c>
      <c r="X30">
        <v>25584.189327260501</v>
      </c>
      <c r="Y30">
        <v>26575.714579236599</v>
      </c>
      <c r="Z30">
        <v>30392.5252591465</v>
      </c>
      <c r="AA30">
        <v>26196.383302748502</v>
      </c>
      <c r="AB30">
        <v>27588.214889417501</v>
      </c>
      <c r="AC30">
        <v>28904.737457185001</v>
      </c>
      <c r="AD30">
        <v>24831.4831242332</v>
      </c>
      <c r="AE30">
        <v>24380.343418</v>
      </c>
      <c r="AF30">
        <v>27922.049949343</v>
      </c>
    </row>
    <row r="31" spans="1:32" x14ac:dyDescent="0.3">
      <c r="A31" t="s">
        <v>53</v>
      </c>
      <c r="B31" t="s">
        <v>258</v>
      </c>
      <c r="C31" t="s">
        <v>200</v>
      </c>
      <c r="D31" t="s">
        <v>259</v>
      </c>
      <c r="E31" t="s">
        <v>201</v>
      </c>
      <c r="F31">
        <v>27470.950355663801</v>
      </c>
      <c r="G31">
        <v>29533.274917326598</v>
      </c>
      <c r="H31">
        <v>29878.130859248999</v>
      </c>
      <c r="I31">
        <v>31221.962005932801</v>
      </c>
      <c r="J31">
        <v>31242.7957732342</v>
      </c>
      <c r="K31">
        <v>33095.310374650799</v>
      </c>
      <c r="L31">
        <v>30100.2919585007</v>
      </c>
      <c r="M31">
        <v>25992.170588179</v>
      </c>
      <c r="N31">
        <v>18988.254187404102</v>
      </c>
      <c r="O31">
        <v>12009.444224512299</v>
      </c>
      <c r="P31">
        <v>4157.9205578885503</v>
      </c>
      <c r="Q31">
        <v>9743.0131365461293</v>
      </c>
      <c r="R31">
        <v>15187.742495921701</v>
      </c>
      <c r="S31">
        <v>20697.732291821201</v>
      </c>
      <c r="T31">
        <v>23473.2448195791</v>
      </c>
      <c r="U31">
        <v>27236.7413728514</v>
      </c>
      <c r="V31">
        <v>23788.517465447501</v>
      </c>
      <c r="W31">
        <v>24338.750827730099</v>
      </c>
      <c r="X31">
        <v>23650.413659021298</v>
      </c>
      <c r="Y31">
        <v>23046.947105286399</v>
      </c>
      <c r="Z31">
        <v>27035.4959342447</v>
      </c>
      <c r="AA31">
        <v>26154.0668887434</v>
      </c>
      <c r="AB31">
        <v>25936.095252437699</v>
      </c>
      <c r="AC31">
        <v>28752.752870145501</v>
      </c>
      <c r="AD31">
        <v>29645.295754081999</v>
      </c>
      <c r="AE31">
        <v>27123.018048000002</v>
      </c>
      <c r="AF31">
        <v>29578.171925957198</v>
      </c>
    </row>
    <row r="32" spans="1:32" x14ac:dyDescent="0.3">
      <c r="A32" t="s">
        <v>53</v>
      </c>
      <c r="B32" t="s">
        <v>260</v>
      </c>
      <c r="C32" t="s">
        <v>200</v>
      </c>
      <c r="D32" t="s">
        <v>261</v>
      </c>
      <c r="E32" t="s">
        <v>201</v>
      </c>
      <c r="F32">
        <v>77121.492462566603</v>
      </c>
      <c r="G32">
        <v>97425.538956152406</v>
      </c>
      <c r="H32">
        <v>110671.907391852</v>
      </c>
      <c r="I32">
        <v>121448.017039614</v>
      </c>
      <c r="J32">
        <v>136211.36429959501</v>
      </c>
      <c r="K32">
        <v>150116.375439903</v>
      </c>
      <c r="L32">
        <v>163029.52056482399</v>
      </c>
      <c r="M32">
        <v>164292.66075372699</v>
      </c>
      <c r="N32">
        <v>158849.65782713599</v>
      </c>
      <c r="O32">
        <v>161973.095837587</v>
      </c>
      <c r="P32">
        <v>166214.77370451699</v>
      </c>
      <c r="Q32">
        <v>175947.17602991199</v>
      </c>
      <c r="R32">
        <v>182774.27949138501</v>
      </c>
      <c r="S32">
        <v>200390.49425874301</v>
      </c>
      <c r="T32">
        <v>184517.651695874</v>
      </c>
      <c r="U32">
        <v>182066.89642706001</v>
      </c>
      <c r="V32">
        <v>169078.789709662</v>
      </c>
      <c r="W32">
        <v>167125.76145345499</v>
      </c>
      <c r="X32">
        <v>167779.50358092101</v>
      </c>
      <c r="Y32">
        <v>165439.10918378501</v>
      </c>
      <c r="Z32">
        <v>194655.92873575501</v>
      </c>
      <c r="AA32">
        <v>187752.96132245599</v>
      </c>
      <c r="AB32">
        <v>187781.272296818</v>
      </c>
      <c r="AC32">
        <v>211262.27003233001</v>
      </c>
      <c r="AD32">
        <v>222350.54880116601</v>
      </c>
      <c r="AE32">
        <v>214475.473769</v>
      </c>
      <c r="AF32">
        <v>227057.92188929999</v>
      </c>
    </row>
    <row r="33" spans="1:32" x14ac:dyDescent="0.3">
      <c r="A33" t="s">
        <v>53</v>
      </c>
      <c r="B33" t="s">
        <v>262</v>
      </c>
      <c r="C33" t="s">
        <v>200</v>
      </c>
      <c r="D33" t="s">
        <v>263</v>
      </c>
      <c r="E33" t="s">
        <v>201</v>
      </c>
      <c r="F33">
        <v>1104.7267014801801</v>
      </c>
      <c r="G33">
        <v>1933.5959668995799</v>
      </c>
      <c r="H33">
        <v>2688.5031636947101</v>
      </c>
      <c r="I33">
        <v>3270.5620500391801</v>
      </c>
      <c r="J33">
        <v>4254.0812429342404</v>
      </c>
      <c r="K33">
        <v>5079.6201108320402</v>
      </c>
      <c r="L33">
        <v>7673.1684371254396</v>
      </c>
      <c r="M33">
        <v>8799.7152331590005</v>
      </c>
      <c r="N33">
        <v>12446.4288271204</v>
      </c>
      <c r="O33">
        <v>15076.924203431799</v>
      </c>
      <c r="P33">
        <v>20827.739746457599</v>
      </c>
      <c r="Q33">
        <v>19315.202614636401</v>
      </c>
      <c r="R33">
        <v>16926.837519588</v>
      </c>
      <c r="S33">
        <v>14092.3664947869</v>
      </c>
      <c r="T33">
        <v>10981.523035280001</v>
      </c>
      <c r="U33">
        <v>7009.6093888080004</v>
      </c>
      <c r="V33">
        <v>6186.9368726140801</v>
      </c>
      <c r="W33">
        <v>4432.9495152457002</v>
      </c>
      <c r="X33">
        <v>3532.09842785823</v>
      </c>
      <c r="Y33">
        <v>2887.51104347111</v>
      </c>
      <c r="Z33">
        <v>2406.0314992061699</v>
      </c>
      <c r="AA33">
        <v>2342.2773911703698</v>
      </c>
      <c r="AB33">
        <v>2543.0395911846999</v>
      </c>
      <c r="AC33">
        <v>3183.32867192907</v>
      </c>
      <c r="AD33">
        <v>3235.7522231169701</v>
      </c>
      <c r="AE33">
        <v>3228.3824890000001</v>
      </c>
      <c r="AF33">
        <v>3513.81412187978</v>
      </c>
    </row>
    <row r="34" spans="1:32" x14ac:dyDescent="0.3">
      <c r="A34" t="s">
        <v>53</v>
      </c>
      <c r="B34" t="s">
        <v>264</v>
      </c>
      <c r="C34" t="s">
        <v>200</v>
      </c>
      <c r="D34" t="s">
        <v>265</v>
      </c>
      <c r="E34" t="s">
        <v>201</v>
      </c>
      <c r="F34">
        <v>67335.818249343894</v>
      </c>
      <c r="G34">
        <v>85357.713247176594</v>
      </c>
      <c r="H34">
        <v>105974.998839407</v>
      </c>
      <c r="I34">
        <v>126909.67217280901</v>
      </c>
      <c r="J34">
        <v>151336.33104893001</v>
      </c>
      <c r="K34">
        <v>174280.99180684201</v>
      </c>
      <c r="L34">
        <v>196572.38909290201</v>
      </c>
      <c r="M34">
        <v>204524.80339268799</v>
      </c>
      <c r="N34">
        <v>203562.335194071</v>
      </c>
      <c r="O34">
        <v>207645.61693428599</v>
      </c>
      <c r="P34">
        <v>225614.42535613899</v>
      </c>
      <c r="Q34">
        <v>230656.13427825601</v>
      </c>
      <c r="R34">
        <v>231261.804333131</v>
      </c>
      <c r="S34">
        <v>227669.381682821</v>
      </c>
      <c r="T34">
        <v>202750.73860441099</v>
      </c>
      <c r="U34">
        <v>193082.56536698501</v>
      </c>
      <c r="V34">
        <v>194642.92609381099</v>
      </c>
      <c r="W34">
        <v>200014.00783926499</v>
      </c>
      <c r="X34">
        <v>203181.70055175299</v>
      </c>
      <c r="Y34">
        <v>203854.60578887601</v>
      </c>
      <c r="Z34">
        <v>176483.79648274899</v>
      </c>
      <c r="AA34">
        <v>173343.39487133501</v>
      </c>
      <c r="AB34">
        <v>173024.23633986901</v>
      </c>
      <c r="AC34">
        <v>170133.47427197901</v>
      </c>
      <c r="AD34">
        <v>176055.09889702001</v>
      </c>
      <c r="AE34">
        <v>165500</v>
      </c>
      <c r="AF34">
        <v>172053.82591086699</v>
      </c>
    </row>
    <row r="35" spans="1:32" x14ac:dyDescent="0.3">
      <c r="A35" t="s">
        <v>53</v>
      </c>
      <c r="B35" t="s">
        <v>266</v>
      </c>
      <c r="C35" t="s">
        <v>200</v>
      </c>
      <c r="D35" t="s">
        <v>267</v>
      </c>
      <c r="E35" t="s">
        <v>201</v>
      </c>
      <c r="F35">
        <v>952869.267799653</v>
      </c>
      <c r="G35">
        <v>1039594.49048726</v>
      </c>
      <c r="H35">
        <v>1155869.21073546</v>
      </c>
      <c r="I35">
        <v>1292469.5845498899</v>
      </c>
      <c r="J35">
        <v>1340972.3494512001</v>
      </c>
      <c r="K35">
        <v>1458259.4588931301</v>
      </c>
      <c r="L35">
        <v>1601175.0961005699</v>
      </c>
      <c r="M35">
        <v>1790405.2495802301</v>
      </c>
      <c r="N35">
        <v>1846132.6334726301</v>
      </c>
      <c r="O35">
        <v>1954637.4074091399</v>
      </c>
      <c r="P35">
        <v>2052098.2683008199</v>
      </c>
      <c r="Q35">
        <v>1996907.59474966</v>
      </c>
      <c r="R35">
        <v>1966407.06097242</v>
      </c>
      <c r="S35">
        <v>1996772.4459067101</v>
      </c>
      <c r="T35">
        <v>1775585.6021718499</v>
      </c>
      <c r="U35">
        <v>1885755.1272694201</v>
      </c>
      <c r="V35">
        <v>1797514.3883529101</v>
      </c>
      <c r="W35">
        <v>1984200.0974185599</v>
      </c>
      <c r="X35">
        <v>2101153.3093775301</v>
      </c>
      <c r="Y35">
        <v>2027035.53397458</v>
      </c>
      <c r="Z35">
        <v>2160991.17486085</v>
      </c>
      <c r="AA35">
        <v>2122484.2242867602</v>
      </c>
      <c r="AB35">
        <v>2063053.4396848001</v>
      </c>
      <c r="AC35">
        <v>1942827.7611191301</v>
      </c>
      <c r="AD35">
        <v>1993191.59859177</v>
      </c>
      <c r="AE35">
        <v>1867799.999999</v>
      </c>
      <c r="AF35">
        <v>1850945.31837792</v>
      </c>
    </row>
    <row r="36" spans="1:32" x14ac:dyDescent="0.3">
      <c r="A36" t="s">
        <v>53</v>
      </c>
      <c r="B36" t="s">
        <v>268</v>
      </c>
      <c r="C36" t="s">
        <v>200</v>
      </c>
      <c r="D36" t="s">
        <v>269</v>
      </c>
      <c r="E36" t="s">
        <v>201</v>
      </c>
      <c r="F36">
        <v>60704.825396724998</v>
      </c>
      <c r="G36">
        <v>55869.644971875598</v>
      </c>
      <c r="H36">
        <v>60946.523049457901</v>
      </c>
      <c r="I36">
        <v>65040.385665170499</v>
      </c>
      <c r="J36">
        <v>60271.615403398297</v>
      </c>
      <c r="K36">
        <v>67137.625009233103</v>
      </c>
      <c r="L36">
        <v>59943.964598206898</v>
      </c>
      <c r="M36">
        <v>61538.4289645112</v>
      </c>
      <c r="N36">
        <v>53976.429937854999</v>
      </c>
      <c r="O36">
        <v>47543.739552404499</v>
      </c>
      <c r="P36">
        <v>43778.909325923603</v>
      </c>
      <c r="Q36">
        <v>43332.169034501501</v>
      </c>
      <c r="R36">
        <v>41935.803978895703</v>
      </c>
      <c r="S36">
        <v>43863.870135141799</v>
      </c>
      <c r="T36">
        <v>38752.215020638898</v>
      </c>
      <c r="U36">
        <v>39279.680433125497</v>
      </c>
      <c r="V36">
        <v>37499.376333398803</v>
      </c>
      <c r="W36">
        <v>46520.262331283498</v>
      </c>
      <c r="X36">
        <v>50692.9873578759</v>
      </c>
      <c r="Y36">
        <v>44919.900062590197</v>
      </c>
      <c r="Z36">
        <v>51031.636689935403</v>
      </c>
      <c r="AA36">
        <v>49113.531153236203</v>
      </c>
      <c r="AB36">
        <v>46060.621906533401</v>
      </c>
      <c r="AC36">
        <v>40144.195401996003</v>
      </c>
      <c r="AD36">
        <v>40934.950416362903</v>
      </c>
      <c r="AE36">
        <v>36520.523466999999</v>
      </c>
      <c r="AF36">
        <v>33094.716102725499</v>
      </c>
    </row>
    <row r="37" spans="1:32" x14ac:dyDescent="0.3">
      <c r="A37" t="s">
        <v>53</v>
      </c>
      <c r="B37" t="s">
        <v>270</v>
      </c>
      <c r="C37" t="s">
        <v>200</v>
      </c>
      <c r="D37" t="s">
        <v>271</v>
      </c>
      <c r="E37" t="s">
        <v>201</v>
      </c>
      <c r="F37">
        <v>81889.466715385293</v>
      </c>
      <c r="G37">
        <v>77946.688573369407</v>
      </c>
      <c r="H37">
        <v>87081.564574883494</v>
      </c>
      <c r="I37">
        <v>103727.29475167699</v>
      </c>
      <c r="J37">
        <v>111556.722772251</v>
      </c>
      <c r="K37">
        <v>129672.65739784201</v>
      </c>
      <c r="L37">
        <v>113657.113912801</v>
      </c>
      <c r="M37">
        <v>138971.164933597</v>
      </c>
      <c r="N37">
        <v>162069.52842506801</v>
      </c>
      <c r="O37">
        <v>161412.22398802001</v>
      </c>
      <c r="P37">
        <v>137959.15556963699</v>
      </c>
      <c r="Q37">
        <v>125793.998024612</v>
      </c>
      <c r="R37">
        <v>113626.82259123</v>
      </c>
      <c r="S37">
        <v>101110.29974626401</v>
      </c>
      <c r="T37">
        <v>69771.624971639205</v>
      </c>
      <c r="U37">
        <v>85286.996368367094</v>
      </c>
      <c r="V37">
        <v>88148.689812100507</v>
      </c>
      <c r="W37">
        <v>116226.830128948</v>
      </c>
      <c r="X37">
        <v>138704.264069636</v>
      </c>
      <c r="Y37">
        <v>139269.758249865</v>
      </c>
      <c r="Z37">
        <v>168199.970665464</v>
      </c>
      <c r="AA37">
        <v>167768.35010977299</v>
      </c>
      <c r="AB37">
        <v>160589.821951035</v>
      </c>
      <c r="AC37">
        <v>157626.09650645399</v>
      </c>
      <c r="AD37">
        <v>157957.61891498099</v>
      </c>
      <c r="AE37">
        <v>150557.16648799999</v>
      </c>
      <c r="AF37">
        <v>147302.321144783</v>
      </c>
    </row>
    <row r="38" spans="1:32" x14ac:dyDescent="0.3">
      <c r="A38" t="s">
        <v>53</v>
      </c>
      <c r="B38" t="s">
        <v>272</v>
      </c>
      <c r="C38" t="s">
        <v>200</v>
      </c>
      <c r="D38" t="s">
        <v>273</v>
      </c>
      <c r="E38" t="s">
        <v>201</v>
      </c>
      <c r="F38">
        <v>810274.975687542</v>
      </c>
      <c r="G38">
        <v>905778.156942014</v>
      </c>
      <c r="H38">
        <v>1007841.12311112</v>
      </c>
      <c r="I38">
        <v>1123701.90413304</v>
      </c>
      <c r="J38">
        <v>1169144.0112755499</v>
      </c>
      <c r="K38">
        <v>1261449.17648605</v>
      </c>
      <c r="L38">
        <v>1427574.01758957</v>
      </c>
      <c r="M38">
        <v>1589895.65568212</v>
      </c>
      <c r="N38">
        <v>1630086.6751097101</v>
      </c>
      <c r="O38">
        <v>1745681.44386872</v>
      </c>
      <c r="P38">
        <v>1870360.2034052601</v>
      </c>
      <c r="Q38">
        <v>1827781.42769055</v>
      </c>
      <c r="R38">
        <v>1810844.4344023</v>
      </c>
      <c r="S38">
        <v>1851798.2760252999</v>
      </c>
      <c r="T38">
        <v>1667061.7621795801</v>
      </c>
      <c r="U38">
        <v>1761188.4504679299</v>
      </c>
      <c r="V38">
        <v>1671866.3222074099</v>
      </c>
      <c r="W38">
        <v>1821453.00495833</v>
      </c>
      <c r="X38">
        <v>1911756.0579500101</v>
      </c>
      <c r="Y38">
        <v>1842845.8756621201</v>
      </c>
      <c r="Z38">
        <v>1941759.56750545</v>
      </c>
      <c r="AA38">
        <v>1905602.34302375</v>
      </c>
      <c r="AB38">
        <v>1856402.9958272299</v>
      </c>
      <c r="AC38">
        <v>1745057.4692106801</v>
      </c>
      <c r="AD38">
        <v>1794299.02926042</v>
      </c>
      <c r="AE38">
        <v>1680722.3100439999</v>
      </c>
      <c r="AF38">
        <v>1670548.28113041</v>
      </c>
    </row>
    <row r="39" spans="1:32" x14ac:dyDescent="0.3">
      <c r="A39" t="s">
        <v>53</v>
      </c>
      <c r="B39" t="s">
        <v>274</v>
      </c>
      <c r="C39" t="s">
        <v>200</v>
      </c>
      <c r="D39" t="s">
        <v>275</v>
      </c>
      <c r="E39" t="s">
        <v>201</v>
      </c>
      <c r="F39">
        <v>750135.54074384703</v>
      </c>
      <c r="G39">
        <v>946741.95363789098</v>
      </c>
      <c r="H39">
        <v>1007422.9276056699</v>
      </c>
      <c r="I39">
        <v>1209819.16325239</v>
      </c>
      <c r="J39">
        <v>1205945.94304177</v>
      </c>
      <c r="K39">
        <v>1270959.1739801699</v>
      </c>
      <c r="L39">
        <v>1600575.1803657999</v>
      </c>
      <c r="M39">
        <v>1695563.4794185101</v>
      </c>
      <c r="N39">
        <v>1864542.11700889</v>
      </c>
      <c r="O39">
        <v>1902033.8511180601</v>
      </c>
      <c r="P39">
        <v>1629164.6484069901</v>
      </c>
      <c r="Q39">
        <v>1594949.14829223</v>
      </c>
      <c r="R39">
        <v>1537025.7335610101</v>
      </c>
      <c r="S39">
        <v>1609755.2319622801</v>
      </c>
      <c r="T39">
        <v>1989830.8708388801</v>
      </c>
      <c r="U39">
        <v>1856604.5004090101</v>
      </c>
      <c r="V39">
        <v>1604392.11011812</v>
      </c>
      <c r="W39">
        <v>1649351.3190108</v>
      </c>
      <c r="X39">
        <v>1680527.6938724399</v>
      </c>
      <c r="Y39">
        <v>1703342.38947813</v>
      </c>
      <c r="Z39">
        <v>1782903.2353336001</v>
      </c>
      <c r="AA39">
        <v>1753196.56741305</v>
      </c>
      <c r="AB39">
        <v>1733160.8444935801</v>
      </c>
      <c r="AC39">
        <v>1713553.13948404</v>
      </c>
      <c r="AD39">
        <v>1780767.35635653</v>
      </c>
      <c r="AE39">
        <v>1684300</v>
      </c>
      <c r="AF39">
        <v>1733956.66840848</v>
      </c>
    </row>
    <row r="40" spans="1:32" x14ac:dyDescent="0.3">
      <c r="A40" t="s">
        <v>53</v>
      </c>
      <c r="B40" t="s">
        <v>276</v>
      </c>
      <c r="C40" t="s">
        <v>200</v>
      </c>
      <c r="D40" t="s">
        <v>277</v>
      </c>
      <c r="E40" t="s">
        <v>201</v>
      </c>
      <c r="F40">
        <v>52395.359346561898</v>
      </c>
      <c r="G40">
        <v>64122.379707635097</v>
      </c>
      <c r="H40">
        <v>64824.591811640901</v>
      </c>
      <c r="I40">
        <v>66836.441771259997</v>
      </c>
      <c r="J40">
        <v>67809.747289069797</v>
      </c>
      <c r="K40">
        <v>79595.223762377602</v>
      </c>
      <c r="L40">
        <v>79788.792724382307</v>
      </c>
      <c r="M40">
        <v>80102.159579243598</v>
      </c>
      <c r="N40">
        <v>85699.319910185703</v>
      </c>
      <c r="O40">
        <v>88063.038566489398</v>
      </c>
      <c r="P40">
        <v>94922.491311692997</v>
      </c>
      <c r="Q40">
        <v>102232.206035418</v>
      </c>
      <c r="R40">
        <v>113585.72974729299</v>
      </c>
      <c r="S40">
        <v>110309.75505943599</v>
      </c>
      <c r="T40">
        <v>89189.038819157999</v>
      </c>
      <c r="U40">
        <v>81428.134809363706</v>
      </c>
      <c r="V40">
        <v>84395.956235988197</v>
      </c>
      <c r="W40">
        <v>85377.158368070697</v>
      </c>
      <c r="X40">
        <v>82391.715504517706</v>
      </c>
      <c r="Y40">
        <v>63146.519049113602</v>
      </c>
      <c r="Z40">
        <v>77392.046428534493</v>
      </c>
      <c r="AA40">
        <v>76001.985744072299</v>
      </c>
      <c r="AB40">
        <v>77235.517546893505</v>
      </c>
      <c r="AC40">
        <v>91483.962327298403</v>
      </c>
      <c r="AD40">
        <v>89602.1911293546</v>
      </c>
      <c r="AE40">
        <v>84200</v>
      </c>
      <c r="AF40">
        <v>81106.829545504195</v>
      </c>
    </row>
    <row r="41" spans="1:32" x14ac:dyDescent="0.3">
      <c r="A41" t="s">
        <v>53</v>
      </c>
      <c r="B41" t="s">
        <v>278</v>
      </c>
      <c r="C41" t="s">
        <v>200</v>
      </c>
      <c r="D41" t="s">
        <v>279</v>
      </c>
      <c r="E41" t="s">
        <v>201</v>
      </c>
    </row>
    <row r="42" spans="1:32" x14ac:dyDescent="0.3">
      <c r="A42" t="s">
        <v>53</v>
      </c>
      <c r="B42" t="s">
        <v>280</v>
      </c>
      <c r="C42" t="s">
        <v>200</v>
      </c>
      <c r="D42" t="s">
        <v>281</v>
      </c>
      <c r="E42" t="s">
        <v>201</v>
      </c>
    </row>
    <row r="43" spans="1:32" x14ac:dyDescent="0.3">
      <c r="A43" t="s">
        <v>53</v>
      </c>
      <c r="B43" t="s">
        <v>282</v>
      </c>
      <c r="C43" t="s">
        <v>200</v>
      </c>
      <c r="D43" t="s">
        <v>283</v>
      </c>
      <c r="E43" t="s">
        <v>201</v>
      </c>
      <c r="F43">
        <v>360645.947176416</v>
      </c>
      <c r="G43">
        <v>376834.94139056402</v>
      </c>
      <c r="H43">
        <v>396038.06507680699</v>
      </c>
      <c r="I43">
        <v>416240.39711087098</v>
      </c>
      <c r="J43">
        <v>433089.01576724299</v>
      </c>
      <c r="K43">
        <v>428276.55040797702</v>
      </c>
      <c r="L43">
        <v>479706.610342031</v>
      </c>
      <c r="M43">
        <v>550629.78199574898</v>
      </c>
      <c r="N43">
        <v>541756.24263671995</v>
      </c>
      <c r="O43">
        <v>567097.48641542403</v>
      </c>
      <c r="P43">
        <v>594037.24196472904</v>
      </c>
      <c r="Q43">
        <v>578052.61391334201</v>
      </c>
      <c r="R43">
        <v>559378.81561006897</v>
      </c>
      <c r="S43">
        <v>560029.27675642003</v>
      </c>
      <c r="T43">
        <v>534905.82431197201</v>
      </c>
      <c r="U43">
        <v>517114.27559371397</v>
      </c>
      <c r="V43">
        <v>551530.25481637998</v>
      </c>
      <c r="W43">
        <v>649111.09872456198</v>
      </c>
      <c r="X43">
        <v>725748.40205838101</v>
      </c>
      <c r="Y43">
        <v>691385.09916362399</v>
      </c>
      <c r="Z43">
        <v>911524.80528241897</v>
      </c>
      <c r="AA43">
        <v>860958.60358224297</v>
      </c>
      <c r="AB43">
        <v>825188.21071504301</v>
      </c>
      <c r="AC43">
        <v>812744.82848395605</v>
      </c>
      <c r="AD43">
        <v>844266.62910555198</v>
      </c>
      <c r="AE43">
        <v>765737.52108099998</v>
      </c>
      <c r="AF43">
        <v>824075.46093381802</v>
      </c>
    </row>
    <row r="44" spans="1:32" x14ac:dyDescent="0.3">
      <c r="A44" t="s">
        <v>53</v>
      </c>
      <c r="B44" t="s">
        <v>284</v>
      </c>
      <c r="C44" t="s">
        <v>200</v>
      </c>
      <c r="D44" t="s">
        <v>285</v>
      </c>
      <c r="E44" t="s">
        <v>201</v>
      </c>
      <c r="F44">
        <v>4296777.8470311603</v>
      </c>
      <c r="G44">
        <v>4885148.1251269998</v>
      </c>
      <c r="H44">
        <v>5398580.8495752504</v>
      </c>
      <c r="I44">
        <v>6102901.36778141</v>
      </c>
      <c r="J44">
        <v>6505441.6606713198</v>
      </c>
      <c r="K44">
        <v>7005591.3949390398</v>
      </c>
      <c r="L44">
        <v>7934641.3726722402</v>
      </c>
      <c r="M44">
        <v>8570911.0623642802</v>
      </c>
      <c r="N44">
        <v>8948847.5946248397</v>
      </c>
      <c r="O44">
        <v>9222974.2495180909</v>
      </c>
      <c r="P44">
        <v>9458180.3361156303</v>
      </c>
      <c r="Q44">
        <v>9515759.1864848491</v>
      </c>
      <c r="R44">
        <v>9482997.8577905297</v>
      </c>
      <c r="S44">
        <v>9642563.20405191</v>
      </c>
      <c r="T44">
        <v>9200443.3385019004</v>
      </c>
      <c r="U44">
        <v>9161023.6537632607</v>
      </c>
      <c r="V44">
        <v>8844430.6231470294</v>
      </c>
      <c r="W44">
        <v>9371771.6985386591</v>
      </c>
      <c r="X44">
        <v>9720724.3989042994</v>
      </c>
      <c r="Y44">
        <v>9594724.0377872791</v>
      </c>
      <c r="Z44">
        <v>9927634.8333125506</v>
      </c>
      <c r="AA44">
        <v>9711622.5476545002</v>
      </c>
      <c r="AB44">
        <v>9526788.0402560309</v>
      </c>
      <c r="AC44">
        <v>9347937.6213728394</v>
      </c>
      <c r="AD44">
        <v>9690803.0022426806</v>
      </c>
      <c r="AE44">
        <v>9101163.0583919995</v>
      </c>
      <c r="AF44">
        <v>9290625.3404210694</v>
      </c>
    </row>
    <row r="45" spans="1:32" x14ac:dyDescent="0.3">
      <c r="A45" t="s">
        <v>53</v>
      </c>
      <c r="B45" t="s">
        <v>286</v>
      </c>
      <c r="C45" t="s">
        <v>200</v>
      </c>
      <c r="D45" t="s">
        <v>287</v>
      </c>
      <c r="E45" t="s">
        <v>201</v>
      </c>
    </row>
    <row r="46" spans="1:32" x14ac:dyDescent="0.3">
      <c r="A46" t="s">
        <v>53</v>
      </c>
      <c r="B46" t="s">
        <v>288</v>
      </c>
      <c r="C46" t="s">
        <v>200</v>
      </c>
      <c r="D46" t="s">
        <v>289</v>
      </c>
      <c r="E46" t="s">
        <v>201</v>
      </c>
    </row>
    <row r="47" spans="1:32" x14ac:dyDescent="0.3">
      <c r="A47" t="s">
        <v>53</v>
      </c>
      <c r="B47" t="s">
        <v>290</v>
      </c>
      <c r="C47" t="s">
        <v>200</v>
      </c>
      <c r="D47" t="s">
        <v>291</v>
      </c>
      <c r="E47" t="s">
        <v>201</v>
      </c>
      <c r="F47">
        <v>193395.940241567</v>
      </c>
      <c r="G47">
        <v>258883.69859235099</v>
      </c>
      <c r="H47">
        <v>300550.38021760801</v>
      </c>
      <c r="I47">
        <v>347907.54957718402</v>
      </c>
      <c r="J47">
        <v>335391.35940497601</v>
      </c>
      <c r="K47">
        <v>412080.35301017802</v>
      </c>
      <c r="L47">
        <v>481532.36310855299</v>
      </c>
      <c r="M47">
        <v>429888.36657439201</v>
      </c>
      <c r="N47">
        <v>487428.10719287099</v>
      </c>
      <c r="O47">
        <v>491853.89980485401</v>
      </c>
      <c r="P47">
        <v>418876.19056892197</v>
      </c>
      <c r="Q47">
        <v>401535.99932505901</v>
      </c>
      <c r="R47">
        <v>367396.87101086503</v>
      </c>
      <c r="S47">
        <v>328026.37688727002</v>
      </c>
      <c r="T47">
        <v>302902.15331661497</v>
      </c>
      <c r="U47">
        <v>367663.62586315098</v>
      </c>
      <c r="V47">
        <v>337909.67805683299</v>
      </c>
      <c r="W47">
        <v>241064.91774514099</v>
      </c>
      <c r="X47">
        <v>167635.87388935199</v>
      </c>
      <c r="Y47">
        <v>327888.569099997</v>
      </c>
      <c r="Z47">
        <v>439873.30255997198</v>
      </c>
      <c r="AA47">
        <v>511094.95807424601</v>
      </c>
      <c r="AB47">
        <v>566393.79534388601</v>
      </c>
      <c r="AC47">
        <v>329896.71263480303</v>
      </c>
      <c r="AD47">
        <v>362370.76616599498</v>
      </c>
      <c r="AE47">
        <v>351600</v>
      </c>
      <c r="AF47">
        <v>357128.47862377</v>
      </c>
    </row>
    <row r="48" spans="1:32" x14ac:dyDescent="0.3">
      <c r="A48" t="s">
        <v>53</v>
      </c>
      <c r="B48" t="s">
        <v>292</v>
      </c>
      <c r="C48" t="s">
        <v>200</v>
      </c>
      <c r="D48" t="s">
        <v>293</v>
      </c>
      <c r="E48" t="s">
        <v>201</v>
      </c>
      <c r="F48">
        <v>539362.72711781505</v>
      </c>
      <c r="G48">
        <v>648999.09771029197</v>
      </c>
      <c r="H48">
        <v>736155.42263700499</v>
      </c>
      <c r="I48">
        <v>823830.24371888395</v>
      </c>
      <c r="J48">
        <v>923419.79159888998</v>
      </c>
      <c r="K48">
        <v>945646.59492051497</v>
      </c>
      <c r="L48">
        <v>1089272.19140126</v>
      </c>
      <c r="M48">
        <v>1109093.3349529901</v>
      </c>
      <c r="N48">
        <v>1143241.0807684399</v>
      </c>
      <c r="O48">
        <v>1138079.6598755999</v>
      </c>
      <c r="P48">
        <v>1121848.7532921201</v>
      </c>
      <c r="Q48">
        <v>1098166.8908534399</v>
      </c>
      <c r="R48">
        <v>1060654.07861537</v>
      </c>
      <c r="S48">
        <v>1016084.06466416</v>
      </c>
      <c r="T48">
        <v>991952.18283286004</v>
      </c>
      <c r="U48">
        <v>1007452.43209495</v>
      </c>
      <c r="V48">
        <v>1005202.21057411</v>
      </c>
      <c r="W48">
        <v>1028362.11830199</v>
      </c>
      <c r="X48">
        <v>1034437.39577256</v>
      </c>
      <c r="Y48">
        <v>1124483.31671784</v>
      </c>
      <c r="Z48">
        <v>1274045.2895031101</v>
      </c>
      <c r="AA48">
        <v>1304320.1171308199</v>
      </c>
      <c r="AB48">
        <v>1313881.3388781899</v>
      </c>
      <c r="AC48">
        <v>1143749.9670941699</v>
      </c>
      <c r="AD48">
        <v>1165275.2560874501</v>
      </c>
      <c r="AE48">
        <v>1129821.7995529999</v>
      </c>
      <c r="AF48">
        <v>1149314.60646784</v>
      </c>
    </row>
    <row r="49" spans="1:32" x14ac:dyDescent="0.3">
      <c r="A49" t="s">
        <v>53</v>
      </c>
      <c r="B49" t="s">
        <v>294</v>
      </c>
      <c r="C49" t="s">
        <v>200</v>
      </c>
      <c r="D49" t="s">
        <v>295</v>
      </c>
      <c r="E49" t="s">
        <v>201</v>
      </c>
      <c r="F49">
        <v>62824.340031164</v>
      </c>
      <c r="G49">
        <v>76686.039865198094</v>
      </c>
      <c r="H49">
        <v>84454.902449130197</v>
      </c>
      <c r="I49">
        <v>94000.169734500596</v>
      </c>
      <c r="J49">
        <v>113557.89722666101</v>
      </c>
      <c r="K49">
        <v>99195.281006357007</v>
      </c>
      <c r="L49">
        <v>119208.448278511</v>
      </c>
      <c r="M49">
        <v>156711.18635154999</v>
      </c>
      <c r="N49">
        <v>147118.73884943</v>
      </c>
      <c r="O49">
        <v>158418.28767388299</v>
      </c>
      <c r="P49">
        <v>195366.79928479501</v>
      </c>
      <c r="Q49">
        <v>233734.446225452</v>
      </c>
      <c r="R49">
        <v>260100.17726625901</v>
      </c>
      <c r="S49">
        <v>277402.669176867</v>
      </c>
      <c r="T49">
        <v>291424.43401699199</v>
      </c>
      <c r="U49">
        <v>276320.289031216</v>
      </c>
      <c r="V49">
        <v>285827.15503877797</v>
      </c>
      <c r="W49">
        <v>324273.50664509903</v>
      </c>
      <c r="X49">
        <v>346450.11490860302</v>
      </c>
      <c r="Y49">
        <v>316272.41788309999</v>
      </c>
      <c r="Z49">
        <v>246035.19212298101</v>
      </c>
      <c r="AA49">
        <v>221686.02144866</v>
      </c>
      <c r="AB49">
        <v>196311.54247091399</v>
      </c>
      <c r="AC49">
        <v>313001.66272706998</v>
      </c>
      <c r="AD49">
        <v>305724.07791798603</v>
      </c>
      <c r="AE49">
        <v>347621.79955200001</v>
      </c>
      <c r="AF49">
        <v>363294.00837244099</v>
      </c>
    </row>
    <row r="50" spans="1:32" x14ac:dyDescent="0.3">
      <c r="A50" t="s">
        <v>53</v>
      </c>
      <c r="B50" t="s">
        <v>296</v>
      </c>
      <c r="C50" t="s">
        <v>200</v>
      </c>
      <c r="D50" t="s">
        <v>297</v>
      </c>
      <c r="E50" t="s">
        <v>201</v>
      </c>
      <c r="F50">
        <v>283142.44684508402</v>
      </c>
      <c r="G50">
        <v>313429.35925274203</v>
      </c>
      <c r="H50">
        <v>351150.13997026801</v>
      </c>
      <c r="I50">
        <v>381922.52440719999</v>
      </c>
      <c r="J50">
        <v>474470.534967252</v>
      </c>
      <c r="K50">
        <v>434370.96090397902</v>
      </c>
      <c r="L50">
        <v>488531.38001420099</v>
      </c>
      <c r="M50">
        <v>522493.78202704602</v>
      </c>
      <c r="N50">
        <v>508694.234726139</v>
      </c>
      <c r="O50">
        <v>487807.47239686502</v>
      </c>
      <c r="P50">
        <v>507605.7634384</v>
      </c>
      <c r="Q50">
        <v>462896.44530292897</v>
      </c>
      <c r="R50">
        <v>433157.03033824603</v>
      </c>
      <c r="S50">
        <v>410655.01860002399</v>
      </c>
      <c r="T50">
        <v>397625.59549925401</v>
      </c>
      <c r="U50">
        <v>363468.51720058097</v>
      </c>
      <c r="V50">
        <v>381465.37747849501</v>
      </c>
      <c r="W50">
        <v>463023.693911749</v>
      </c>
      <c r="X50">
        <v>520351.406974604</v>
      </c>
      <c r="Y50">
        <v>480322.32973473897</v>
      </c>
      <c r="Z50">
        <v>588136.794820162</v>
      </c>
      <c r="AA50">
        <v>571539.137607913</v>
      </c>
      <c r="AB50">
        <v>551176.00106339098</v>
      </c>
      <c r="AC50">
        <v>500851.59173229698</v>
      </c>
      <c r="AD50">
        <v>497180.41200347099</v>
      </c>
      <c r="AE50">
        <v>430600.00000100001</v>
      </c>
      <c r="AF50">
        <v>428892.11947163101</v>
      </c>
    </row>
    <row r="51" spans="1:32" x14ac:dyDescent="0.3">
      <c r="A51" t="s">
        <v>53</v>
      </c>
      <c r="B51" t="s">
        <v>298</v>
      </c>
      <c r="C51" t="s">
        <v>200</v>
      </c>
      <c r="D51" t="s">
        <v>299</v>
      </c>
      <c r="E51" t="s">
        <v>201</v>
      </c>
    </row>
    <row r="52" spans="1:32" x14ac:dyDescent="0.3">
      <c r="A52" t="s">
        <v>53</v>
      </c>
      <c r="B52" t="s">
        <v>300</v>
      </c>
      <c r="C52" t="s">
        <v>200</v>
      </c>
      <c r="D52" t="s">
        <v>301</v>
      </c>
      <c r="E52" t="s">
        <v>201</v>
      </c>
    </row>
    <row r="53" spans="1:32" x14ac:dyDescent="0.3">
      <c r="A53" t="s">
        <v>53</v>
      </c>
      <c r="B53" t="s">
        <v>302</v>
      </c>
      <c r="C53" t="s">
        <v>200</v>
      </c>
      <c r="D53" t="s">
        <v>303</v>
      </c>
      <c r="E53" t="s">
        <v>201</v>
      </c>
      <c r="F53">
        <v>55828.523877486601</v>
      </c>
      <c r="G53">
        <v>52403.778691647203</v>
      </c>
      <c r="H53">
        <v>55104.542221354903</v>
      </c>
      <c r="I53">
        <v>62044.495397204002</v>
      </c>
      <c r="J53">
        <v>69177.574352509502</v>
      </c>
      <c r="K53">
        <v>75080.140799712797</v>
      </c>
      <c r="L53">
        <v>86037.179181916596</v>
      </c>
      <c r="M53">
        <v>94774.297843821507</v>
      </c>
      <c r="N53">
        <v>98171.476299488699</v>
      </c>
      <c r="O53">
        <v>111403.85658607401</v>
      </c>
      <c r="P53">
        <v>114900.26733201</v>
      </c>
      <c r="Q53">
        <v>105558.893348193</v>
      </c>
      <c r="R53">
        <v>94631.380052667504</v>
      </c>
      <c r="S53">
        <v>89007.821158786101</v>
      </c>
      <c r="T53">
        <v>78326.567337208297</v>
      </c>
      <c r="U53">
        <v>67468.9249410224</v>
      </c>
      <c r="V53">
        <v>57448.908328818899</v>
      </c>
      <c r="W53">
        <v>66418.294224096302</v>
      </c>
      <c r="X53">
        <v>68263.986620723605</v>
      </c>
      <c r="Y53">
        <v>66103.018732865501</v>
      </c>
      <c r="Z53">
        <v>90778.685446962205</v>
      </c>
      <c r="AA53">
        <v>88925.426763365002</v>
      </c>
      <c r="AB53">
        <v>87463.162944541094</v>
      </c>
      <c r="AC53">
        <v>94925.947068136797</v>
      </c>
      <c r="AD53">
        <v>103369.43605169799</v>
      </c>
      <c r="AE53">
        <v>87625.834593000007</v>
      </c>
      <c r="AF53">
        <v>82161.571694956103</v>
      </c>
    </row>
    <row r="54" spans="1:32" x14ac:dyDescent="0.3">
      <c r="A54" t="s">
        <v>53</v>
      </c>
      <c r="B54" t="s">
        <v>304</v>
      </c>
      <c r="C54" t="s">
        <v>200</v>
      </c>
      <c r="D54" t="s">
        <v>305</v>
      </c>
      <c r="E54" t="s">
        <v>201</v>
      </c>
      <c r="F54">
        <v>78329.732593857407</v>
      </c>
      <c r="G54">
        <v>77941.521512900494</v>
      </c>
      <c r="H54">
        <v>87345.994661045799</v>
      </c>
      <c r="I54">
        <v>105540.642139476</v>
      </c>
      <c r="J54">
        <v>120320.498154284</v>
      </c>
      <c r="K54">
        <v>126959.63100972401</v>
      </c>
      <c r="L54">
        <v>135500.345032741</v>
      </c>
      <c r="M54">
        <v>153159.53837624801</v>
      </c>
      <c r="N54">
        <v>157456.346615174</v>
      </c>
      <c r="O54">
        <v>175467.730277058</v>
      </c>
      <c r="P54">
        <v>188127.48608784299</v>
      </c>
      <c r="Q54">
        <v>184457.014317539</v>
      </c>
      <c r="R54">
        <v>185579.57488130601</v>
      </c>
      <c r="S54">
        <v>186985.49179345</v>
      </c>
      <c r="T54">
        <v>165873.36564080199</v>
      </c>
      <c r="U54">
        <v>151137.28796103699</v>
      </c>
      <c r="V54">
        <v>145622.247579877</v>
      </c>
      <c r="W54">
        <v>157893.89807129401</v>
      </c>
      <c r="X54">
        <v>160233.536179224</v>
      </c>
      <c r="Y54">
        <v>149157.56758661699</v>
      </c>
      <c r="Z54">
        <v>193588.25171055901</v>
      </c>
      <c r="AA54">
        <v>188630.16664653199</v>
      </c>
      <c r="AB54">
        <v>194045.35384148901</v>
      </c>
      <c r="AC54">
        <v>225077.19571523601</v>
      </c>
      <c r="AD54">
        <v>254328.417243912</v>
      </c>
      <c r="AE54">
        <v>239053.29749999999</v>
      </c>
      <c r="AF54">
        <v>220462.497048736</v>
      </c>
    </row>
    <row r="55" spans="1:32" x14ac:dyDescent="0.3">
      <c r="A55" t="s">
        <v>53</v>
      </c>
      <c r="B55" t="s">
        <v>306</v>
      </c>
      <c r="C55" t="s">
        <v>200</v>
      </c>
      <c r="D55" t="s">
        <v>307</v>
      </c>
      <c r="E55" t="s">
        <v>201</v>
      </c>
      <c r="F55">
        <v>22501.208716370798</v>
      </c>
      <c r="G55">
        <v>25537.7428212534</v>
      </c>
      <c r="H55">
        <v>32241.4524396909</v>
      </c>
      <c r="I55">
        <v>43496.146742272198</v>
      </c>
      <c r="J55">
        <v>51142.923801774203</v>
      </c>
      <c r="K55">
        <v>51879.490210010998</v>
      </c>
      <c r="L55">
        <v>49463.165850824298</v>
      </c>
      <c r="M55">
        <v>58385.240532426498</v>
      </c>
      <c r="N55">
        <v>59284.870315685599</v>
      </c>
      <c r="O55">
        <v>64063.873690984197</v>
      </c>
      <c r="P55">
        <v>73227.218755832902</v>
      </c>
      <c r="Q55">
        <v>78898.120969346201</v>
      </c>
      <c r="R55">
        <v>90948.194828638094</v>
      </c>
      <c r="S55">
        <v>97977.670634663998</v>
      </c>
      <c r="T55">
        <v>87546.798303593998</v>
      </c>
      <c r="U55">
        <v>83668.363020014105</v>
      </c>
      <c r="V55">
        <v>88173.3392510579</v>
      </c>
      <c r="W55">
        <v>91475.603847198101</v>
      </c>
      <c r="X55">
        <v>91969.549558500497</v>
      </c>
      <c r="Y55">
        <v>83054.548853751898</v>
      </c>
      <c r="Z55">
        <v>102809.56626359699</v>
      </c>
      <c r="AA55">
        <v>99704.739883166607</v>
      </c>
      <c r="AB55">
        <v>106582.190896948</v>
      </c>
      <c r="AC55">
        <v>130151.248647099</v>
      </c>
      <c r="AD55">
        <v>150958.98119221401</v>
      </c>
      <c r="AE55">
        <v>151427.46290700001</v>
      </c>
      <c r="AF55">
        <v>138300.92535378001</v>
      </c>
    </row>
    <row r="56" spans="1:32" x14ac:dyDescent="0.3">
      <c r="A56" t="s">
        <v>53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53</v>
      </c>
      <c r="B57" t="s">
        <v>310</v>
      </c>
      <c r="C57" t="s">
        <v>200</v>
      </c>
      <c r="D57" t="s">
        <v>311</v>
      </c>
      <c r="E57" t="s">
        <v>201</v>
      </c>
      <c r="F57">
        <v>4888850.1631829198</v>
      </c>
      <c r="G57">
        <v>5598737.3256110903</v>
      </c>
      <c r="H57">
        <v>6201721.9598837299</v>
      </c>
      <c r="I57">
        <v>6997039.4569224901</v>
      </c>
      <c r="J57">
        <v>7501576.85388947</v>
      </c>
      <c r="K57">
        <v>8035369.6216856604</v>
      </c>
      <c r="L57">
        <v>9110020.39034467</v>
      </c>
      <c r="M57">
        <v>9770328.7664444</v>
      </c>
      <c r="N57">
        <v>10187850.509619299</v>
      </c>
      <c r="O57">
        <v>10462357.5153955</v>
      </c>
      <c r="P57">
        <v>10691112.7222251</v>
      </c>
      <c r="Q57">
        <v>10741457.6231851</v>
      </c>
      <c r="R57">
        <v>10691112.6015893</v>
      </c>
      <c r="S57">
        <v>10808593.5279327</v>
      </c>
      <c r="T57">
        <v>10317298.6087061</v>
      </c>
      <c r="U57">
        <v>10286406.4406185</v>
      </c>
      <c r="V57">
        <v>9975232.7269024607</v>
      </c>
      <c r="W57">
        <v>10520933.3326576</v>
      </c>
      <c r="X57">
        <v>10867697.6646642</v>
      </c>
      <c r="Y57">
        <v>10807413.7815153</v>
      </c>
      <c r="Z57">
        <v>11306186.9595256</v>
      </c>
      <c r="AA57">
        <v>11118154.943578901</v>
      </c>
      <c r="AB57">
        <v>10946805.661061401</v>
      </c>
      <c r="AC57">
        <v>10617684.112528799</v>
      </c>
      <c r="AD57">
        <v>10983278.108572399</v>
      </c>
      <c r="AE57">
        <v>10351300.000003001</v>
      </c>
      <c r="AF57">
        <v>10555020.1508561</v>
      </c>
    </row>
    <row r="58" spans="1:32" x14ac:dyDescent="0.3">
      <c r="A58" t="s">
        <v>53</v>
      </c>
      <c r="B58" t="s">
        <v>312</v>
      </c>
      <c r="C58" t="s">
        <v>200</v>
      </c>
      <c r="D58" t="s">
        <v>313</v>
      </c>
      <c r="E58" t="s">
        <v>201</v>
      </c>
      <c r="F58">
        <v>4888535.9334955299</v>
      </c>
      <c r="G58">
        <v>5598269.6025449298</v>
      </c>
      <c r="H58">
        <v>6199560.8640238997</v>
      </c>
      <c r="I58">
        <v>6993568.05327156</v>
      </c>
      <c r="J58">
        <v>7496671.1995592704</v>
      </c>
      <c r="K58">
        <v>8030833.2136219302</v>
      </c>
      <c r="L58">
        <v>9103702.3567978907</v>
      </c>
      <c r="M58">
        <v>9760106.5568965096</v>
      </c>
      <c r="N58">
        <v>10177787.9953035</v>
      </c>
      <c r="O58">
        <v>10449116.9479602</v>
      </c>
      <c r="P58">
        <v>10674951.5807194</v>
      </c>
      <c r="Q58">
        <v>10716158.2833737</v>
      </c>
      <c r="R58">
        <v>10657237.6661532</v>
      </c>
      <c r="S58">
        <v>10768957.023775499</v>
      </c>
      <c r="T58">
        <v>10281584.5601539</v>
      </c>
      <c r="U58">
        <v>10249904.220667601</v>
      </c>
      <c r="V58">
        <v>9934028.7899571192</v>
      </c>
      <c r="W58">
        <v>10485510.9752087</v>
      </c>
      <c r="X58">
        <v>10837553.510181401</v>
      </c>
      <c r="Y58">
        <v>10782353.8735542</v>
      </c>
      <c r="Z58">
        <v>11279072.1692442</v>
      </c>
      <c r="AA58">
        <v>11091944.6505294</v>
      </c>
      <c r="AB58">
        <v>10917904.8966811</v>
      </c>
      <c r="AC58">
        <v>10583171.5507943</v>
      </c>
      <c r="AD58">
        <v>10945680.449459501</v>
      </c>
      <c r="AE58">
        <v>10315184.857945001</v>
      </c>
      <c r="AF58">
        <v>10521046.776434399</v>
      </c>
    </row>
    <row r="59" spans="1:32" x14ac:dyDescent="0.3">
      <c r="A59" t="s">
        <v>53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55</v>
      </c>
      <c r="B2" t="s">
        <v>197</v>
      </c>
      <c r="C2" t="s">
        <v>200</v>
      </c>
      <c r="D2" t="s">
        <v>198</v>
      </c>
      <c r="E2" t="s">
        <v>201</v>
      </c>
      <c r="F2">
        <v>201486.91521916699</v>
      </c>
      <c r="G2">
        <v>167900.957358049</v>
      </c>
      <c r="H2">
        <v>168123.01813431701</v>
      </c>
      <c r="I2">
        <v>177705.31195235599</v>
      </c>
      <c r="J2">
        <v>167522.19612625401</v>
      </c>
      <c r="K2">
        <v>130418.467401562</v>
      </c>
      <c r="L2">
        <v>158038.080304851</v>
      </c>
      <c r="M2">
        <v>163836.253864862</v>
      </c>
      <c r="N2">
        <v>189285.563514068</v>
      </c>
      <c r="O2">
        <v>220777.501041412</v>
      </c>
      <c r="P2">
        <v>220726.17333441999</v>
      </c>
      <c r="Q2">
        <v>154411.619032574</v>
      </c>
      <c r="R2">
        <v>151489.168272118</v>
      </c>
      <c r="S2">
        <v>157620.07022238799</v>
      </c>
      <c r="T2">
        <v>128593.706697494</v>
      </c>
      <c r="U2">
        <v>166259.035414746</v>
      </c>
      <c r="V2">
        <v>173374.72469642601</v>
      </c>
      <c r="W2">
        <v>154073.520490305</v>
      </c>
      <c r="X2">
        <v>171235.180941386</v>
      </c>
      <c r="Y2">
        <v>118424.41627454299</v>
      </c>
      <c r="Z2">
        <v>177651.718373582</v>
      </c>
      <c r="AA2">
        <v>103409.389650647</v>
      </c>
      <c r="AB2">
        <v>198923.80674449401</v>
      </c>
      <c r="AC2">
        <v>108739.100396915</v>
      </c>
      <c r="AD2">
        <v>76679.442730424606</v>
      </c>
      <c r="AE2">
        <v>70732.732636373796</v>
      </c>
    </row>
    <row r="3" spans="1:32" x14ac:dyDescent="0.3">
      <c r="A3" t="s">
        <v>55</v>
      </c>
      <c r="B3" t="s">
        <v>202</v>
      </c>
      <c r="C3" t="s">
        <v>200</v>
      </c>
      <c r="D3" t="s">
        <v>203</v>
      </c>
      <c r="E3" t="s">
        <v>201</v>
      </c>
      <c r="F3">
        <v>12235.740487254099</v>
      </c>
      <c r="G3">
        <v>8328.6530664696202</v>
      </c>
      <c r="H3">
        <v>8957.2499478065492</v>
      </c>
      <c r="I3">
        <v>9946.7207090424108</v>
      </c>
      <c r="J3">
        <v>7438.0436335263103</v>
      </c>
      <c r="K3">
        <v>10891.584043918099</v>
      </c>
      <c r="L3">
        <v>11079.103280400401</v>
      </c>
      <c r="M3">
        <v>22109.626171826701</v>
      </c>
      <c r="N3">
        <v>16243.5223170846</v>
      </c>
      <c r="O3">
        <v>15060.8204662095</v>
      </c>
      <c r="P3">
        <v>16912.560102035299</v>
      </c>
      <c r="Q3">
        <v>21044.122724357399</v>
      </c>
      <c r="R3">
        <v>25271.615565726301</v>
      </c>
      <c r="S3">
        <v>22012.8764665751</v>
      </c>
      <c r="T3">
        <v>13600.922653399701</v>
      </c>
      <c r="U3">
        <v>10846.4272808323</v>
      </c>
      <c r="V3">
        <v>7560.2632844029904</v>
      </c>
      <c r="W3">
        <v>8891.1070774223808</v>
      </c>
      <c r="X3">
        <v>11112.7989811236</v>
      </c>
      <c r="Y3">
        <v>12245.425111770401</v>
      </c>
      <c r="Z3">
        <v>9540.8142112688292</v>
      </c>
      <c r="AA3">
        <v>8799.3154483445396</v>
      </c>
      <c r="AB3">
        <v>12110.9047943278</v>
      </c>
      <c r="AC3">
        <v>6528.2308933530603</v>
      </c>
      <c r="AD3">
        <v>5325.1107401774298</v>
      </c>
      <c r="AE3">
        <v>3700</v>
      </c>
    </row>
    <row r="4" spans="1:32" x14ac:dyDescent="0.3">
      <c r="A4" t="s">
        <v>55</v>
      </c>
      <c r="B4" t="s">
        <v>204</v>
      </c>
      <c r="C4" t="s">
        <v>200</v>
      </c>
      <c r="D4" t="s">
        <v>205</v>
      </c>
      <c r="E4" t="s">
        <v>201</v>
      </c>
      <c r="F4">
        <v>534673.40408256894</v>
      </c>
      <c r="G4">
        <v>583668.22114679799</v>
      </c>
      <c r="H4">
        <v>545732.23892530904</v>
      </c>
      <c r="I4">
        <v>537217.64896171005</v>
      </c>
      <c r="J4">
        <v>488689.12651960598</v>
      </c>
      <c r="K4">
        <v>585175.10635959904</v>
      </c>
      <c r="L4">
        <v>716548.49054049002</v>
      </c>
      <c r="M4">
        <v>652535.46697123104</v>
      </c>
      <c r="N4">
        <v>749551.71849339397</v>
      </c>
      <c r="O4">
        <v>724982.50846931594</v>
      </c>
      <c r="P4">
        <v>892962.54831416695</v>
      </c>
      <c r="Q4">
        <v>807310.31588637806</v>
      </c>
      <c r="R4">
        <v>895543.536088311</v>
      </c>
      <c r="S4">
        <v>871051.57906055194</v>
      </c>
      <c r="T4">
        <v>543627.85583062202</v>
      </c>
      <c r="U4">
        <v>588469.84237798501</v>
      </c>
      <c r="V4">
        <v>663956.82077133702</v>
      </c>
      <c r="W4">
        <v>841553.62337463</v>
      </c>
      <c r="X4">
        <v>670707.93123344902</v>
      </c>
      <c r="Y4">
        <v>692115.40956933203</v>
      </c>
      <c r="Z4">
        <v>747330.99357959395</v>
      </c>
      <c r="AA4">
        <v>845534.22080910695</v>
      </c>
      <c r="AB4">
        <v>770093.40072361799</v>
      </c>
      <c r="AC4">
        <v>883319.857031386</v>
      </c>
      <c r="AD4">
        <v>829913.485167276</v>
      </c>
      <c r="AE4">
        <v>687400</v>
      </c>
    </row>
    <row r="5" spans="1:32" x14ac:dyDescent="0.3">
      <c r="A5" t="s">
        <v>55</v>
      </c>
      <c r="B5" t="s">
        <v>206</v>
      </c>
      <c r="C5" t="s">
        <v>200</v>
      </c>
      <c r="D5" t="s">
        <v>207</v>
      </c>
      <c r="E5" t="s">
        <v>201</v>
      </c>
      <c r="F5">
        <v>61178.702436270498</v>
      </c>
      <c r="G5">
        <v>64263.129910600801</v>
      </c>
      <c r="H5">
        <v>59212.136497079002</v>
      </c>
      <c r="I5">
        <v>54754.329236443002</v>
      </c>
      <c r="J5">
        <v>53805.068881482497</v>
      </c>
      <c r="K5">
        <v>60101.741042347901</v>
      </c>
      <c r="L5">
        <v>74559.370724856606</v>
      </c>
      <c r="M5">
        <v>84217.576054503501</v>
      </c>
      <c r="N5">
        <v>82647.858833467995</v>
      </c>
      <c r="O5">
        <v>89539.672360751996</v>
      </c>
      <c r="P5">
        <v>112406.649458649</v>
      </c>
      <c r="Q5">
        <v>105530.086014792</v>
      </c>
      <c r="R5">
        <v>100777.013909039</v>
      </c>
      <c r="S5">
        <v>85788.499874409506</v>
      </c>
      <c r="T5">
        <v>74753.9433055275</v>
      </c>
      <c r="U5">
        <v>88715.589174354507</v>
      </c>
      <c r="V5">
        <v>117339.428783953</v>
      </c>
      <c r="W5">
        <v>125819.50364212799</v>
      </c>
      <c r="X5">
        <v>97186.478362189693</v>
      </c>
      <c r="Y5">
        <v>111204.389023151</v>
      </c>
      <c r="Z5">
        <v>105735.82759911301</v>
      </c>
      <c r="AA5">
        <v>136989.342775364</v>
      </c>
      <c r="AB5">
        <v>142328.15386391801</v>
      </c>
      <c r="AC5">
        <v>152459.299940153</v>
      </c>
      <c r="AD5">
        <v>134433.92774259299</v>
      </c>
      <c r="AE5">
        <v>108600</v>
      </c>
    </row>
    <row r="6" spans="1:32" x14ac:dyDescent="0.3">
      <c r="A6" t="s">
        <v>55</v>
      </c>
      <c r="B6" t="s">
        <v>208</v>
      </c>
      <c r="C6" t="s">
        <v>200</v>
      </c>
      <c r="D6" t="s">
        <v>209</v>
      </c>
      <c r="E6" t="s">
        <v>201</v>
      </c>
      <c r="F6">
        <v>13394.4139855421</v>
      </c>
      <c r="G6">
        <v>13506.059657064099</v>
      </c>
      <c r="H6">
        <v>12181.0501153323</v>
      </c>
      <c r="I6">
        <v>11369.711711767801</v>
      </c>
      <c r="J6">
        <v>8774.5662733859408</v>
      </c>
      <c r="K6">
        <v>9921.5751707568907</v>
      </c>
      <c r="L6">
        <v>11026.5843462505</v>
      </c>
      <c r="M6">
        <v>8467.4066627682496</v>
      </c>
      <c r="N6">
        <v>5374.89219822007</v>
      </c>
      <c r="O6">
        <v>5085.0163990263</v>
      </c>
      <c r="P6">
        <v>6547.1854424113499</v>
      </c>
      <c r="Q6">
        <v>6341.86314017926</v>
      </c>
      <c r="R6">
        <v>10777.5841344524</v>
      </c>
      <c r="S6">
        <v>13499.889173363399</v>
      </c>
      <c r="T6">
        <v>7304.4768803553497</v>
      </c>
      <c r="U6">
        <v>11962.569998085701</v>
      </c>
      <c r="V6">
        <v>16619.220798387501</v>
      </c>
      <c r="W6">
        <v>16075.3392395132</v>
      </c>
      <c r="X6">
        <v>15341.4348799321</v>
      </c>
      <c r="Y6">
        <v>11057.42809019</v>
      </c>
      <c r="Z6">
        <v>10205.940167905401</v>
      </c>
      <c r="AA6">
        <v>10310.5349059502</v>
      </c>
      <c r="AB6">
        <v>8968.8935191133296</v>
      </c>
      <c r="AC6">
        <v>8904.92636128919</v>
      </c>
      <c r="AD6">
        <v>14314.997166807399</v>
      </c>
      <c r="AE6">
        <v>8583.4345205372192</v>
      </c>
    </row>
    <row r="7" spans="1:32" x14ac:dyDescent="0.3">
      <c r="A7" t="s">
        <v>55</v>
      </c>
      <c r="B7" t="s">
        <v>210</v>
      </c>
      <c r="C7" t="s">
        <v>200</v>
      </c>
      <c r="D7" t="s">
        <v>211</v>
      </c>
      <c r="E7" t="s">
        <v>201</v>
      </c>
      <c r="F7">
        <v>52718.767865078</v>
      </c>
      <c r="G7">
        <v>60029.831323987899</v>
      </c>
      <c r="H7">
        <v>53918.104897745499</v>
      </c>
      <c r="I7">
        <v>49134.039827087799</v>
      </c>
      <c r="J7">
        <v>41792.003266319</v>
      </c>
      <c r="K7">
        <v>49389.730083653201</v>
      </c>
      <c r="L7">
        <v>54914.698074066902</v>
      </c>
      <c r="M7">
        <v>50003.561348498602</v>
      </c>
      <c r="N7">
        <v>53518.357914881897</v>
      </c>
      <c r="O7">
        <v>45339.393521133599</v>
      </c>
      <c r="P7">
        <v>64206.326068862698</v>
      </c>
      <c r="Q7">
        <v>61475.612897999898</v>
      </c>
      <c r="R7">
        <v>73191.791945905294</v>
      </c>
      <c r="S7">
        <v>60586.9960736508</v>
      </c>
      <c r="T7">
        <v>42016.070526913601</v>
      </c>
      <c r="U7">
        <v>55338.001824593601</v>
      </c>
      <c r="V7">
        <v>52867.6187608611</v>
      </c>
      <c r="W7">
        <v>65384.8246092888</v>
      </c>
      <c r="X7">
        <v>64477.838114577498</v>
      </c>
      <c r="Y7">
        <v>61217.1727476288</v>
      </c>
      <c r="Z7">
        <v>64532.280686854298</v>
      </c>
      <c r="AA7">
        <v>71258.681657912704</v>
      </c>
      <c r="AB7">
        <v>55081.115000833801</v>
      </c>
      <c r="AC7">
        <v>62116.5762543643</v>
      </c>
      <c r="AD7">
        <v>59277.288705278101</v>
      </c>
      <c r="AE7">
        <v>59491.627659705802</v>
      </c>
    </row>
    <row r="8" spans="1:32" x14ac:dyDescent="0.3">
      <c r="A8" t="s">
        <v>55</v>
      </c>
      <c r="B8" t="s">
        <v>212</v>
      </c>
      <c r="C8" t="s">
        <v>200</v>
      </c>
      <c r="D8" t="s">
        <v>213</v>
      </c>
      <c r="E8" t="s">
        <v>201</v>
      </c>
      <c r="F8">
        <v>7303.5040117718199</v>
      </c>
      <c r="G8">
        <v>8517.9406361621095</v>
      </c>
      <c r="H8">
        <v>4242.9078700136297</v>
      </c>
      <c r="I8">
        <v>4073.4189570364201</v>
      </c>
      <c r="J8">
        <v>4443.5065862624697</v>
      </c>
      <c r="K8">
        <v>3267.4752131754199</v>
      </c>
      <c r="L8">
        <v>3193.9757204757798</v>
      </c>
      <c r="M8">
        <v>5326.4099413946096</v>
      </c>
      <c r="N8">
        <v>4801.5443327231096</v>
      </c>
      <c r="O8">
        <v>4745.1900099016102</v>
      </c>
      <c r="P8">
        <v>4125.0146590329896</v>
      </c>
      <c r="Q8">
        <v>5570.5030740946004</v>
      </c>
      <c r="R8">
        <v>4951.1736618565801</v>
      </c>
      <c r="S8">
        <v>6171.83452333881</v>
      </c>
      <c r="T8">
        <v>3885.9779009713302</v>
      </c>
      <c r="U8">
        <v>3172.0683557151001</v>
      </c>
      <c r="V8">
        <v>1864.1745084829299</v>
      </c>
      <c r="W8">
        <v>3411.7038785457999</v>
      </c>
      <c r="X8">
        <v>3636.9160301858901</v>
      </c>
      <c r="Y8">
        <v>3584.0268619815802</v>
      </c>
      <c r="Z8">
        <v>5114.6632885152503</v>
      </c>
      <c r="AA8">
        <v>3499.7277351370299</v>
      </c>
      <c r="AB8">
        <v>3302.9740348166602</v>
      </c>
      <c r="AC8">
        <v>2912.5953216498201</v>
      </c>
      <c r="AD8">
        <v>2310.8971136619102</v>
      </c>
      <c r="AE8">
        <v>3000</v>
      </c>
    </row>
    <row r="9" spans="1:32" x14ac:dyDescent="0.3">
      <c r="A9" t="s">
        <v>55</v>
      </c>
      <c r="B9" t="s">
        <v>214</v>
      </c>
      <c r="C9" t="s">
        <v>200</v>
      </c>
      <c r="D9" t="s">
        <v>215</v>
      </c>
      <c r="E9" t="s">
        <v>201</v>
      </c>
      <c r="F9">
        <v>37896.036338165497</v>
      </c>
      <c r="G9">
        <v>42542.599176735501</v>
      </c>
      <c r="H9">
        <v>41721.358496556197</v>
      </c>
      <c r="I9">
        <v>44758.968939645303</v>
      </c>
      <c r="J9">
        <v>39154.192963817703</v>
      </c>
      <c r="K9">
        <v>38706.985248605801</v>
      </c>
      <c r="L9">
        <v>54774.249151420197</v>
      </c>
      <c r="M9">
        <v>57302.234927914098</v>
      </c>
      <c r="N9">
        <v>64951.902019933797</v>
      </c>
      <c r="O9">
        <v>54794.435102243602</v>
      </c>
      <c r="P9">
        <v>75658.208335085394</v>
      </c>
      <c r="Q9">
        <v>58386.505930823099</v>
      </c>
      <c r="R9">
        <v>67104.840505020198</v>
      </c>
      <c r="S9">
        <v>82291.979891541894</v>
      </c>
      <c r="T9">
        <v>44599.268735482503</v>
      </c>
      <c r="U9">
        <v>51051.574138731899</v>
      </c>
      <c r="V9">
        <v>49659.415516878697</v>
      </c>
      <c r="W9">
        <v>50467.475346132203</v>
      </c>
      <c r="X9">
        <v>35656.844802136198</v>
      </c>
      <c r="Y9">
        <v>33657.666697897199</v>
      </c>
      <c r="Z9">
        <v>33680.973633594404</v>
      </c>
      <c r="AA9">
        <v>34157.827962472496</v>
      </c>
      <c r="AB9">
        <v>30147.024847578501</v>
      </c>
      <c r="AC9">
        <v>43836.860339279498</v>
      </c>
      <c r="AD9">
        <v>50765.262271333399</v>
      </c>
      <c r="AE9">
        <v>40005.3961683042</v>
      </c>
    </row>
    <row r="10" spans="1:32" x14ac:dyDescent="0.3">
      <c r="A10" t="s">
        <v>55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55</v>
      </c>
      <c r="B11" t="s">
        <v>218</v>
      </c>
      <c r="C11" t="s">
        <v>200</v>
      </c>
      <c r="D11" t="s">
        <v>219</v>
      </c>
      <c r="E11" t="s">
        <v>201</v>
      </c>
      <c r="F11">
        <v>24563.677674319599</v>
      </c>
      <c r="G11">
        <v>25853.795944876601</v>
      </c>
      <c r="H11">
        <v>27501.008939329899</v>
      </c>
      <c r="I11">
        <v>26334.8240351485</v>
      </c>
      <c r="J11">
        <v>25529.7422803544</v>
      </c>
      <c r="K11">
        <v>31319.754609089701</v>
      </c>
      <c r="L11">
        <v>39653.295587576402</v>
      </c>
      <c r="M11">
        <v>43842.366090729702</v>
      </c>
      <c r="N11">
        <v>45601.916594974398</v>
      </c>
      <c r="O11">
        <v>39566.539967468598</v>
      </c>
      <c r="P11">
        <v>40343.843539905902</v>
      </c>
      <c r="Q11">
        <v>35614.313225844897</v>
      </c>
      <c r="R11">
        <v>33660.542855336498</v>
      </c>
      <c r="S11">
        <v>30408.273349863699</v>
      </c>
      <c r="T11">
        <v>24134.100495947001</v>
      </c>
      <c r="U11">
        <v>21449.358840161301</v>
      </c>
      <c r="V11">
        <v>24817.258490258399</v>
      </c>
      <c r="W11">
        <v>50738.699469012099</v>
      </c>
      <c r="X11">
        <v>42201.296053343802</v>
      </c>
      <c r="Y11">
        <v>36795.598030729503</v>
      </c>
      <c r="Z11">
        <v>31977.261479156601</v>
      </c>
      <c r="AA11">
        <v>47548.489959805796</v>
      </c>
      <c r="AB11">
        <v>37297.552773051902</v>
      </c>
      <c r="AC11">
        <v>38785.085230763099</v>
      </c>
      <c r="AD11">
        <v>35402.108180507203</v>
      </c>
      <c r="AE11">
        <v>33974.6931177976</v>
      </c>
    </row>
    <row r="12" spans="1:32" x14ac:dyDescent="0.3">
      <c r="A12" t="s">
        <v>55</v>
      </c>
      <c r="B12" t="s">
        <v>220</v>
      </c>
      <c r="C12" t="s">
        <v>200</v>
      </c>
      <c r="D12" t="s">
        <v>221</v>
      </c>
      <c r="E12" t="s">
        <v>201</v>
      </c>
      <c r="F12">
        <v>95165.628542732506</v>
      </c>
      <c r="G12">
        <v>102486.468613</v>
      </c>
      <c r="H12">
        <v>100370.742419987</v>
      </c>
      <c r="I12">
        <v>98533.124769254995</v>
      </c>
      <c r="J12">
        <v>82192.617613871</v>
      </c>
      <c r="K12">
        <v>104458.966052045</v>
      </c>
      <c r="L12">
        <v>123417.497257925</v>
      </c>
      <c r="M12">
        <v>99666.770671993596</v>
      </c>
      <c r="N12">
        <v>135514.43158591</v>
      </c>
      <c r="O12">
        <v>129063.003386574</v>
      </c>
      <c r="P12">
        <v>144110.63804455401</v>
      </c>
      <c r="Q12">
        <v>153171.06532432701</v>
      </c>
      <c r="R12">
        <v>148974.15597763599</v>
      </c>
      <c r="S12">
        <v>135056.55195430201</v>
      </c>
      <c r="T12">
        <v>84534.826166933402</v>
      </c>
      <c r="U12">
        <v>82187.987069479903</v>
      </c>
      <c r="V12">
        <v>97615.501904928504</v>
      </c>
      <c r="W12">
        <v>111154.028690095</v>
      </c>
      <c r="X12">
        <v>93372.078989607806</v>
      </c>
      <c r="Y12">
        <v>102590.233653797</v>
      </c>
      <c r="Z12">
        <v>107316.31279903</v>
      </c>
      <c r="AA12">
        <v>106540.715554653</v>
      </c>
      <c r="AB12">
        <v>108809.706033803</v>
      </c>
      <c r="AC12">
        <v>134768.344028983</v>
      </c>
      <c r="AD12">
        <v>113445.57136762299</v>
      </c>
      <c r="AE12">
        <v>107262.710774148</v>
      </c>
    </row>
    <row r="13" spans="1:32" x14ac:dyDescent="0.3">
      <c r="A13" t="s">
        <v>55</v>
      </c>
      <c r="B13" t="s">
        <v>222</v>
      </c>
      <c r="C13" t="s">
        <v>200</v>
      </c>
      <c r="D13" t="s">
        <v>223</v>
      </c>
      <c r="E13" t="s">
        <v>201</v>
      </c>
      <c r="F13">
        <v>84918.454869543697</v>
      </c>
      <c r="G13">
        <v>98314.674954650094</v>
      </c>
      <c r="H13">
        <v>86715.564112151202</v>
      </c>
      <c r="I13">
        <v>68827.674188539197</v>
      </c>
      <c r="J13">
        <v>71205.564871159193</v>
      </c>
      <c r="K13">
        <v>94634.367215463702</v>
      </c>
      <c r="L13">
        <v>117987.57670677701</v>
      </c>
      <c r="M13">
        <v>100869.51846747501</v>
      </c>
      <c r="N13">
        <v>98348.670954626999</v>
      </c>
      <c r="O13">
        <v>109806.412424808</v>
      </c>
      <c r="P13">
        <v>139303.08555092299</v>
      </c>
      <c r="Q13">
        <v>137253.965817766</v>
      </c>
      <c r="R13">
        <v>169358.86363071599</v>
      </c>
      <c r="S13">
        <v>158476.14965571999</v>
      </c>
      <c r="T13">
        <v>90647.246337146295</v>
      </c>
      <c r="U13">
        <v>96645.818094935603</v>
      </c>
      <c r="V13">
        <v>108820.09912186299</v>
      </c>
      <c r="W13">
        <v>146112.004005922</v>
      </c>
      <c r="X13">
        <v>100405.588074065</v>
      </c>
      <c r="Y13">
        <v>118163.124555918</v>
      </c>
      <c r="Z13">
        <v>121912.44905823001</v>
      </c>
      <c r="AA13">
        <v>131585.96672353501</v>
      </c>
      <c r="AB13">
        <v>151030.801993045</v>
      </c>
      <c r="AC13">
        <v>149362.693306017</v>
      </c>
      <c r="AD13">
        <v>148140.23198424399</v>
      </c>
      <c r="AE13">
        <v>109768.347202406</v>
      </c>
    </row>
    <row r="14" spans="1:32" x14ac:dyDescent="0.3">
      <c r="A14" t="s">
        <v>55</v>
      </c>
      <c r="B14" t="s">
        <v>224</v>
      </c>
      <c r="C14" t="s">
        <v>200</v>
      </c>
      <c r="D14" t="s">
        <v>225</v>
      </c>
      <c r="E14" t="s">
        <v>201</v>
      </c>
      <c r="F14">
        <v>41898.2152959667</v>
      </c>
      <c r="G14">
        <v>40238.850104724203</v>
      </c>
      <c r="H14">
        <v>37363.202840717</v>
      </c>
      <c r="I14">
        <v>48661.470262728901</v>
      </c>
      <c r="J14">
        <v>39996.354658689597</v>
      </c>
      <c r="K14">
        <v>54185.731594566299</v>
      </c>
      <c r="L14">
        <v>63906.886824074303</v>
      </c>
      <c r="M14">
        <v>45960.153956381597</v>
      </c>
      <c r="N14">
        <v>58109.781485211301</v>
      </c>
      <c r="O14">
        <v>66989.039816440607</v>
      </c>
      <c r="P14">
        <v>72644.508522751799</v>
      </c>
      <c r="Q14">
        <v>55080.722371021402</v>
      </c>
      <c r="R14">
        <v>53703.295482137801</v>
      </c>
      <c r="S14">
        <v>63611.058854291601</v>
      </c>
      <c r="T14">
        <v>33609.089196536101</v>
      </c>
      <c r="U14">
        <v>37758.705855462496</v>
      </c>
      <c r="V14">
        <v>35531.010093888399</v>
      </c>
      <c r="W14">
        <v>51485.088289495099</v>
      </c>
      <c r="X14">
        <v>35117.595327962597</v>
      </c>
      <c r="Y14">
        <v>40107.464427401901</v>
      </c>
      <c r="Z14">
        <v>43644.316660928998</v>
      </c>
      <c r="AA14">
        <v>50778.465974512597</v>
      </c>
      <c r="AB14">
        <v>40906.202295288298</v>
      </c>
      <c r="AC14">
        <v>56985.418353203197</v>
      </c>
      <c r="AD14">
        <v>54408.600594567899</v>
      </c>
      <c r="AE14">
        <v>46424.088222965598</v>
      </c>
    </row>
    <row r="15" spans="1:32" x14ac:dyDescent="0.3">
      <c r="A15" t="s">
        <v>55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55</v>
      </c>
      <c r="B16" t="s">
        <v>228</v>
      </c>
      <c r="C16" t="s">
        <v>200</v>
      </c>
      <c r="D16" t="s">
        <v>229</v>
      </c>
      <c r="E16" t="s">
        <v>201</v>
      </c>
      <c r="F16">
        <v>15650.3657395111</v>
      </c>
      <c r="G16">
        <v>14764.4304360144</v>
      </c>
      <c r="H16">
        <v>13765.878867155299</v>
      </c>
      <c r="I16">
        <v>13262.2942787232</v>
      </c>
      <c r="J16">
        <v>13137.3238202543</v>
      </c>
      <c r="K16">
        <v>18020.620872664502</v>
      </c>
      <c r="L16">
        <v>19563.1012879142</v>
      </c>
      <c r="M16">
        <v>16180.226425745899</v>
      </c>
      <c r="N16">
        <v>20738.585096655199</v>
      </c>
      <c r="O16">
        <v>20940.729826305</v>
      </c>
      <c r="P16">
        <v>21965.703059350701</v>
      </c>
      <c r="Q16">
        <v>18155.713722975001</v>
      </c>
      <c r="R16">
        <v>19598.395744849</v>
      </c>
      <c r="S16">
        <v>18824.095296183401</v>
      </c>
      <c r="T16">
        <v>10839.8330921832</v>
      </c>
      <c r="U16">
        <v>14939.418707561401</v>
      </c>
      <c r="V16">
        <v>15224.091819277301</v>
      </c>
      <c r="W16">
        <v>19746.528509159001</v>
      </c>
      <c r="X16">
        <v>14143.562339611801</v>
      </c>
      <c r="Y16">
        <v>13340.5444307092</v>
      </c>
      <c r="Z16">
        <v>12098.1458555265</v>
      </c>
      <c r="AA16">
        <v>18098.592001708701</v>
      </c>
      <c r="AB16">
        <v>16815.1405408848</v>
      </c>
      <c r="AC16">
        <v>16772.531679845601</v>
      </c>
      <c r="AD16">
        <v>13764.9088944209</v>
      </c>
      <c r="AE16">
        <v>10600</v>
      </c>
    </row>
    <row r="17" spans="1:31" x14ac:dyDescent="0.3">
      <c r="A17" t="s">
        <v>55</v>
      </c>
      <c r="B17" t="s">
        <v>230</v>
      </c>
      <c r="C17" t="s">
        <v>200</v>
      </c>
      <c r="D17" t="s">
        <v>231</v>
      </c>
      <c r="E17" t="s">
        <v>201</v>
      </c>
      <c r="F17">
        <v>34633.459225345701</v>
      </c>
      <c r="G17">
        <v>37134.406342724898</v>
      </c>
      <c r="H17">
        <v>34372.952527906498</v>
      </c>
      <c r="I17">
        <v>38345.1214927724</v>
      </c>
      <c r="J17">
        <v>35744.669228591301</v>
      </c>
      <c r="K17">
        <v>45964.929330499101</v>
      </c>
      <c r="L17">
        <v>52785.852967480903</v>
      </c>
      <c r="M17">
        <v>50838.905081392601</v>
      </c>
      <c r="N17">
        <v>57379.805982649697</v>
      </c>
      <c r="O17">
        <v>66701.582542593693</v>
      </c>
      <c r="P17">
        <v>82207.501452801502</v>
      </c>
      <c r="Q17">
        <v>60961.610270379802</v>
      </c>
      <c r="R17">
        <v>87688.634283332503</v>
      </c>
      <c r="S17">
        <v>99443.572843406902</v>
      </c>
      <c r="T17">
        <v>56702.805578931497</v>
      </c>
      <c r="U17">
        <v>48263.916712193997</v>
      </c>
      <c r="V17">
        <v>62872.953162400903</v>
      </c>
      <c r="W17">
        <v>96371.096318796699</v>
      </c>
      <c r="X17">
        <v>71090.198557525597</v>
      </c>
      <c r="Y17">
        <v>70551.096594669405</v>
      </c>
      <c r="Z17">
        <v>93121.037700127097</v>
      </c>
      <c r="AA17">
        <v>94672.3960965187</v>
      </c>
      <c r="AB17">
        <v>67449.158177101999</v>
      </c>
      <c r="AC17">
        <v>96994.878529124297</v>
      </c>
      <c r="AD17">
        <v>92580.984205429093</v>
      </c>
      <c r="AE17">
        <v>65911.551262834197</v>
      </c>
    </row>
    <row r="18" spans="1:31" x14ac:dyDescent="0.3">
      <c r="A18" t="s">
        <v>55</v>
      </c>
      <c r="B18" t="s">
        <v>232</v>
      </c>
      <c r="C18" t="s">
        <v>200</v>
      </c>
      <c r="D18" t="s">
        <v>233</v>
      </c>
      <c r="E18" t="s">
        <v>201</v>
      </c>
      <c r="F18">
        <v>39932.145311116103</v>
      </c>
      <c r="G18">
        <v>45902.235650429102</v>
      </c>
      <c r="H18">
        <v>47803.428668820197</v>
      </c>
      <c r="I18">
        <v>50965.102299664897</v>
      </c>
      <c r="J18">
        <v>48685.376510353999</v>
      </c>
      <c r="K18">
        <v>53665.805016396298</v>
      </c>
      <c r="L18">
        <v>68470.854507699594</v>
      </c>
      <c r="M18">
        <v>65926.885312355997</v>
      </c>
      <c r="N18">
        <v>85712.674364993494</v>
      </c>
      <c r="O18">
        <v>64575.846656487098</v>
      </c>
      <c r="P18">
        <v>90131.570299870902</v>
      </c>
      <c r="Q18">
        <v>71075.492926873805</v>
      </c>
      <c r="R18">
        <v>86748.688533779001</v>
      </c>
      <c r="S18">
        <v>86199.955509298801</v>
      </c>
      <c r="T18">
        <v>44688.745861170297</v>
      </c>
      <c r="U18">
        <v>42464.786052315001</v>
      </c>
      <c r="V18">
        <v>45775.840708303003</v>
      </c>
      <c r="W18">
        <v>64202.063896271</v>
      </c>
      <c r="X18">
        <v>58897.834599954898</v>
      </c>
      <c r="Y18">
        <v>57244.873489983598</v>
      </c>
      <c r="Z18">
        <v>76916.667146517793</v>
      </c>
      <c r="AA18">
        <v>100192.205445923</v>
      </c>
      <c r="AB18">
        <v>79671.737324668604</v>
      </c>
      <c r="AC18">
        <v>89587.414721091205</v>
      </c>
      <c r="AD18">
        <v>79977.134890211993</v>
      </c>
      <c r="AE18">
        <v>67600</v>
      </c>
    </row>
    <row r="19" spans="1:31" x14ac:dyDescent="0.3">
      <c r="A19" t="s">
        <v>55</v>
      </c>
      <c r="B19" t="s">
        <v>234</v>
      </c>
      <c r="C19" t="s">
        <v>200</v>
      </c>
      <c r="D19" t="s">
        <v>235</v>
      </c>
      <c r="E19" t="s">
        <v>201</v>
      </c>
      <c r="F19">
        <v>25420.032787205299</v>
      </c>
      <c r="G19">
        <v>30113.7983958271</v>
      </c>
      <c r="H19">
        <v>26563.902672514901</v>
      </c>
      <c r="I19">
        <v>28197.5689628974</v>
      </c>
      <c r="J19">
        <v>24228.1395650636</v>
      </c>
      <c r="K19">
        <v>21537.424910334699</v>
      </c>
      <c r="L19">
        <v>32294.547383971701</v>
      </c>
      <c r="M19">
        <v>23933.4520300775</v>
      </c>
      <c r="N19">
        <v>36851.297129145998</v>
      </c>
      <c r="O19">
        <v>27835.6464555807</v>
      </c>
      <c r="P19">
        <v>39312.3138799671</v>
      </c>
      <c r="Q19">
        <v>38692.861169300697</v>
      </c>
      <c r="R19">
        <v>39008.555424249498</v>
      </c>
      <c r="S19">
        <v>30692.7220611802</v>
      </c>
      <c r="T19">
        <v>25911.471752523201</v>
      </c>
      <c r="U19">
        <v>34520.047554394099</v>
      </c>
      <c r="V19">
        <v>34950.207101852699</v>
      </c>
      <c r="W19">
        <v>40585.267480270501</v>
      </c>
      <c r="X19">
        <v>39180.265102355399</v>
      </c>
      <c r="Y19">
        <v>32601.790965275301</v>
      </c>
      <c r="Z19">
        <v>41075.117504094298</v>
      </c>
      <c r="AA19">
        <v>39901.274015613402</v>
      </c>
      <c r="AB19">
        <v>28284.940319514899</v>
      </c>
      <c r="AC19">
        <v>29833.232965622999</v>
      </c>
      <c r="AD19">
        <v>31091.572050598301</v>
      </c>
      <c r="AE19">
        <v>26178.151071302</v>
      </c>
    </row>
    <row r="20" spans="1:31" x14ac:dyDescent="0.3">
      <c r="A20" t="s">
        <v>55</v>
      </c>
      <c r="B20" t="s">
        <v>236</v>
      </c>
      <c r="C20" t="s">
        <v>200</v>
      </c>
      <c r="D20" t="s">
        <v>237</v>
      </c>
      <c r="E20" t="s">
        <v>201</v>
      </c>
      <c r="F20">
        <v>63159.941046374603</v>
      </c>
      <c r="G20">
        <v>62641.144135445298</v>
      </c>
      <c r="H20">
        <v>53864.112055155201</v>
      </c>
      <c r="I20">
        <v>60739.574674231597</v>
      </c>
      <c r="J20">
        <v>56830.196191487099</v>
      </c>
      <c r="K20">
        <v>50306.063839358903</v>
      </c>
      <c r="L20">
        <v>57942.558179272302</v>
      </c>
      <c r="M20">
        <v>54934.182869769102</v>
      </c>
      <c r="N20">
        <v>64753.860183914498</v>
      </c>
      <c r="O20">
        <v>35185.088780510901</v>
      </c>
      <c r="P20">
        <v>48334.339084018</v>
      </c>
      <c r="Q20">
        <v>22614.3803931695</v>
      </c>
      <c r="R20">
        <v>26666.532427819398</v>
      </c>
      <c r="S20">
        <v>38947.503199811101</v>
      </c>
      <c r="T20">
        <v>25978.079638941501</v>
      </c>
      <c r="U20">
        <v>24164.2584169529</v>
      </c>
      <c r="V20">
        <v>12657.168922716601</v>
      </c>
      <c r="W20">
        <v>15164.200791670601</v>
      </c>
      <c r="X20">
        <v>12802.849134981599</v>
      </c>
      <c r="Y20">
        <v>11302.0592202438</v>
      </c>
      <c r="Z20">
        <v>13258.001485581201</v>
      </c>
      <c r="AA20">
        <v>17431.661084805299</v>
      </c>
      <c r="AB20">
        <v>15538.5543233757</v>
      </c>
      <c r="AC20">
        <v>19630.073942657</v>
      </c>
      <c r="AD20">
        <v>12315.7369251245</v>
      </c>
      <c r="AE20">
        <v>10638.142229605401</v>
      </c>
    </row>
    <row r="21" spans="1:31" x14ac:dyDescent="0.3">
      <c r="A21" t="s">
        <v>55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55</v>
      </c>
      <c r="B22" t="s">
        <v>240</v>
      </c>
      <c r="C22" t="s">
        <v>200</v>
      </c>
      <c r="D22" t="s">
        <v>241</v>
      </c>
      <c r="E22" t="s">
        <v>201</v>
      </c>
      <c r="F22">
        <v>7788.3836394088503</v>
      </c>
      <c r="G22">
        <v>6543.4625871603303</v>
      </c>
      <c r="H22">
        <v>4688.0165510327997</v>
      </c>
      <c r="I22">
        <v>4056.2059446733501</v>
      </c>
      <c r="J22">
        <v>2867.3488152565201</v>
      </c>
      <c r="K22">
        <v>2072.55397184709</v>
      </c>
      <c r="L22">
        <v>3341.8509573568499</v>
      </c>
      <c r="M22">
        <v>3857.3230871337</v>
      </c>
      <c r="N22">
        <v>3489.3656513841802</v>
      </c>
      <c r="O22">
        <v>1744.8682530711601</v>
      </c>
      <c r="P22">
        <v>2403.3412220877299</v>
      </c>
      <c r="Q22">
        <v>2246.5685115859901</v>
      </c>
      <c r="R22">
        <v>3659.4062510521499</v>
      </c>
      <c r="S22">
        <v>8472.7587211753907</v>
      </c>
      <c r="T22">
        <v>12472.6490654064</v>
      </c>
      <c r="U22">
        <v>23519.091704441798</v>
      </c>
      <c r="V22">
        <v>38400.499559621399</v>
      </c>
      <c r="W22">
        <v>44902.464463938697</v>
      </c>
      <c r="X22">
        <v>47610.367144217402</v>
      </c>
      <c r="Y22">
        <v>42856.568916366698</v>
      </c>
      <c r="Z22">
        <v>48413.034704785299</v>
      </c>
      <c r="AA22">
        <v>66061.843453463895</v>
      </c>
      <c r="AB22">
        <v>57527.234931659601</v>
      </c>
      <c r="AC22">
        <v>73773.8449930098</v>
      </c>
      <c r="AD22">
        <v>60025.390111248198</v>
      </c>
      <c r="AE22">
        <v>62561.857770394701</v>
      </c>
    </row>
    <row r="23" spans="1:31" x14ac:dyDescent="0.3">
      <c r="A23" t="s">
        <v>55</v>
      </c>
      <c r="B23" t="s">
        <v>242</v>
      </c>
      <c r="C23" t="s">
        <v>200</v>
      </c>
      <c r="D23" t="s">
        <v>243</v>
      </c>
      <c r="E23" t="s">
        <v>201</v>
      </c>
      <c r="F23">
        <v>1184400.7090259099</v>
      </c>
      <c r="G23">
        <v>985147.156464573</v>
      </c>
      <c r="H23">
        <v>812658.28736994404</v>
      </c>
      <c r="I23">
        <v>681113.54188585805</v>
      </c>
      <c r="J23">
        <v>712313.42537172802</v>
      </c>
      <c r="K23">
        <v>854395.26104517397</v>
      </c>
      <c r="L23">
        <v>786716.14464969304</v>
      </c>
      <c r="M23">
        <v>759365.16070146696</v>
      </c>
      <c r="N23">
        <v>627469.89982096595</v>
      </c>
      <c r="O23">
        <v>637402.80589526298</v>
      </c>
      <c r="P23">
        <v>685783.68706423603</v>
      </c>
      <c r="Q23">
        <v>653708.85149143601</v>
      </c>
      <c r="R23">
        <v>915760.82854089199</v>
      </c>
      <c r="S23">
        <v>647013.98586335301</v>
      </c>
      <c r="T23">
        <v>530231.45832990506</v>
      </c>
      <c r="U23">
        <v>705427.07239677105</v>
      </c>
      <c r="V23">
        <v>611552.80403287197</v>
      </c>
      <c r="W23">
        <v>751195.16307617596</v>
      </c>
      <c r="X23">
        <v>957620.19583700399</v>
      </c>
      <c r="Y23">
        <v>1028317.0404835501</v>
      </c>
      <c r="Z23">
        <v>1002670.7223677801</v>
      </c>
      <c r="AA23">
        <v>1009721.44769754</v>
      </c>
      <c r="AB23">
        <v>1229807.33229674</v>
      </c>
      <c r="AC23">
        <v>1193260.1729834999</v>
      </c>
      <c r="AD23">
        <v>1193930.0174628</v>
      </c>
      <c r="AE23">
        <v>1205600</v>
      </c>
    </row>
    <row r="24" spans="1:31" x14ac:dyDescent="0.3">
      <c r="A24" t="s">
        <v>55</v>
      </c>
      <c r="B24" t="s">
        <v>244</v>
      </c>
      <c r="C24" t="s">
        <v>200</v>
      </c>
      <c r="D24" t="s">
        <v>245</v>
      </c>
      <c r="E24" t="s">
        <v>201</v>
      </c>
      <c r="F24">
        <v>1700901.00515251</v>
      </c>
      <c r="G24">
        <v>1669164.7840176099</v>
      </c>
      <c r="H24">
        <v>1473420.3067377701</v>
      </c>
      <c r="I24">
        <v>1143360.6419693599</v>
      </c>
      <c r="J24">
        <v>1171010.0077559</v>
      </c>
      <c r="K24">
        <v>1456496.1112067199</v>
      </c>
      <c r="L24">
        <v>1393957.4751468301</v>
      </c>
      <c r="M24">
        <v>1417827.9620990001</v>
      </c>
      <c r="N24">
        <v>1509241.0567159201</v>
      </c>
      <c r="O24">
        <v>1803465.9613578201</v>
      </c>
      <c r="P24">
        <v>1928996.0007573001</v>
      </c>
      <c r="Q24">
        <v>1955546.3782686801</v>
      </c>
      <c r="R24">
        <v>1580972.95149426</v>
      </c>
      <c r="S24">
        <v>1676623.7012718001</v>
      </c>
      <c r="T24">
        <v>1424151.00517076</v>
      </c>
      <c r="U24">
        <v>1459454.17535262</v>
      </c>
      <c r="V24">
        <v>1538771.5162021201</v>
      </c>
      <c r="W24">
        <v>1811235.97165874</v>
      </c>
      <c r="X24">
        <v>1713001.7891871601</v>
      </c>
      <c r="Y24">
        <v>1859149.2996970499</v>
      </c>
      <c r="Z24">
        <v>1816608.30823966</v>
      </c>
      <c r="AA24">
        <v>1803767.3467963999</v>
      </c>
      <c r="AB24">
        <v>1710277.4393527301</v>
      </c>
      <c r="AC24">
        <v>1603838.6408711099</v>
      </c>
      <c r="AD24">
        <v>1783657.95409881</v>
      </c>
      <c r="AE24">
        <v>1535578.7680063499</v>
      </c>
    </row>
    <row r="25" spans="1:31" x14ac:dyDescent="0.3">
      <c r="A25" t="s">
        <v>55</v>
      </c>
      <c r="B25" t="s">
        <v>246</v>
      </c>
      <c r="C25" t="s">
        <v>200</v>
      </c>
      <c r="D25" t="s">
        <v>247</v>
      </c>
      <c r="E25" t="s">
        <v>201</v>
      </c>
      <c r="F25">
        <v>48412.084463047097</v>
      </c>
      <c r="G25">
        <v>72902.7088008305</v>
      </c>
      <c r="H25">
        <v>71940.693851488599</v>
      </c>
      <c r="I25">
        <v>29422.6532300285</v>
      </c>
      <c r="J25">
        <v>59843.567282479402</v>
      </c>
      <c r="K25">
        <v>89899.356896198602</v>
      </c>
      <c r="L25">
        <v>106685.448053819</v>
      </c>
      <c r="M25">
        <v>80095.080402708394</v>
      </c>
      <c r="N25">
        <v>109233.321915122</v>
      </c>
      <c r="O25">
        <v>148632.52355691601</v>
      </c>
      <c r="P25">
        <v>168542.86964849301</v>
      </c>
      <c r="Q25">
        <v>161431.75855287799</v>
      </c>
      <c r="R25">
        <v>96755.496901459599</v>
      </c>
      <c r="S25">
        <v>189623.03678203601</v>
      </c>
      <c r="T25">
        <v>116826.22922292601</v>
      </c>
      <c r="U25">
        <v>43995.415204010198</v>
      </c>
      <c r="V25">
        <v>33347.035351684703</v>
      </c>
      <c r="W25">
        <v>30533.316989863801</v>
      </c>
      <c r="X25">
        <v>44364.509448814999</v>
      </c>
      <c r="Y25">
        <v>69126.994740694703</v>
      </c>
      <c r="Z25">
        <v>59623.109725273403</v>
      </c>
      <c r="AA25">
        <v>47303.992641628698</v>
      </c>
      <c r="AB25">
        <v>57289.070110388202</v>
      </c>
      <c r="AC25">
        <v>39373.215859409698</v>
      </c>
      <c r="AD25">
        <v>104841.43791721101</v>
      </c>
      <c r="AE25">
        <v>48278.768006351696</v>
      </c>
    </row>
    <row r="26" spans="1:31" x14ac:dyDescent="0.3">
      <c r="A26" t="s">
        <v>55</v>
      </c>
      <c r="B26" t="s">
        <v>248</v>
      </c>
      <c r="C26" t="s">
        <v>200</v>
      </c>
      <c r="D26" t="s">
        <v>249</v>
      </c>
      <c r="E26" t="s">
        <v>201</v>
      </c>
      <c r="F26">
        <v>621661.09089713194</v>
      </c>
      <c r="G26">
        <v>597040.320341827</v>
      </c>
      <c r="H26">
        <v>594958.17628515605</v>
      </c>
      <c r="I26">
        <v>404213.50958452502</v>
      </c>
      <c r="J26">
        <v>388549.02441805199</v>
      </c>
      <c r="K26">
        <v>414213.31000001298</v>
      </c>
      <c r="L26">
        <v>387963.393011284</v>
      </c>
      <c r="M26">
        <v>442863.212910439</v>
      </c>
      <c r="N26">
        <v>437104.4091316</v>
      </c>
      <c r="O26">
        <v>472564.98846158001</v>
      </c>
      <c r="P26">
        <v>527346.34182515496</v>
      </c>
      <c r="Q26">
        <v>603285.40557387797</v>
      </c>
      <c r="R26">
        <v>548320.25294878299</v>
      </c>
      <c r="S26">
        <v>607826.15704761702</v>
      </c>
      <c r="T26">
        <v>538870.60829133401</v>
      </c>
      <c r="U26">
        <v>558197.98488923302</v>
      </c>
      <c r="V26">
        <v>587223.56398390897</v>
      </c>
      <c r="W26">
        <v>681705.19968771003</v>
      </c>
      <c r="X26">
        <v>615427.09755953297</v>
      </c>
      <c r="Y26">
        <v>649930.28354869899</v>
      </c>
      <c r="Z26">
        <v>639326.17396927299</v>
      </c>
      <c r="AA26">
        <v>615723.50442790298</v>
      </c>
      <c r="AB26">
        <v>608439.04772912397</v>
      </c>
      <c r="AC26">
        <v>525170.55537077202</v>
      </c>
      <c r="AD26">
        <v>525850.30856820801</v>
      </c>
      <c r="AE26">
        <v>496465.02476402302</v>
      </c>
    </row>
    <row r="27" spans="1:31" x14ac:dyDescent="0.3">
      <c r="A27" t="s">
        <v>55</v>
      </c>
      <c r="B27" t="s">
        <v>250</v>
      </c>
      <c r="C27" t="s">
        <v>200</v>
      </c>
      <c r="D27" t="s">
        <v>251</v>
      </c>
      <c r="E27" t="s">
        <v>201</v>
      </c>
      <c r="F27">
        <v>1030827.82979233</v>
      </c>
      <c r="G27">
        <v>999221.75487495202</v>
      </c>
      <c r="H27">
        <v>806521.43660112203</v>
      </c>
      <c r="I27">
        <v>709724.479154806</v>
      </c>
      <c r="J27">
        <v>722617.416055365</v>
      </c>
      <c r="K27">
        <v>952383.44431050704</v>
      </c>
      <c r="L27">
        <v>899308.634081722</v>
      </c>
      <c r="M27">
        <v>894869.66878585704</v>
      </c>
      <c r="N27">
        <v>962903.32566919795</v>
      </c>
      <c r="O27">
        <v>1182268.44933932</v>
      </c>
      <c r="P27">
        <v>1233106.78928365</v>
      </c>
      <c r="Q27">
        <v>1190829.21414192</v>
      </c>
      <c r="R27">
        <v>935897.20164401596</v>
      </c>
      <c r="S27">
        <v>879174.50744214701</v>
      </c>
      <c r="T27">
        <v>768454.167656495</v>
      </c>
      <c r="U27">
        <v>857260.77525937802</v>
      </c>
      <c r="V27">
        <v>918200.91686652601</v>
      </c>
      <c r="W27">
        <v>1098997.4549811599</v>
      </c>
      <c r="X27">
        <v>1053210.18217881</v>
      </c>
      <c r="Y27">
        <v>1140092.0214076501</v>
      </c>
      <c r="Z27">
        <v>1117659.0245451101</v>
      </c>
      <c r="AA27">
        <v>1140739.84972687</v>
      </c>
      <c r="AB27">
        <v>1044549.32151321</v>
      </c>
      <c r="AC27">
        <v>1039294.86964093</v>
      </c>
      <c r="AD27">
        <v>1152966.2076133899</v>
      </c>
      <c r="AE27">
        <v>990834.97523597698</v>
      </c>
    </row>
    <row r="28" spans="1:31" x14ac:dyDescent="0.3">
      <c r="A28" t="s">
        <v>55</v>
      </c>
      <c r="B28" t="s">
        <v>252</v>
      </c>
      <c r="C28" t="s">
        <v>200</v>
      </c>
      <c r="D28" t="s">
        <v>253</v>
      </c>
      <c r="E28" t="s">
        <v>201</v>
      </c>
      <c r="F28">
        <v>1494467.65207113</v>
      </c>
      <c r="G28">
        <v>1365520.52776163</v>
      </c>
      <c r="H28">
        <v>1570630.2066374901</v>
      </c>
      <c r="I28">
        <v>1165471.4750795099</v>
      </c>
      <c r="J28">
        <v>1267461.9547467299</v>
      </c>
      <c r="K28">
        <v>1142032.09420501</v>
      </c>
      <c r="L28">
        <v>1058104.2691488699</v>
      </c>
      <c r="M28">
        <v>1080256.2350953</v>
      </c>
      <c r="N28">
        <v>1476321.6415357799</v>
      </c>
      <c r="O28">
        <v>1348459.21324856</v>
      </c>
      <c r="P28">
        <v>1635155.81084068</v>
      </c>
      <c r="Q28">
        <v>1507852.6561859399</v>
      </c>
      <c r="R28">
        <v>1941994.7194119601</v>
      </c>
      <c r="S28">
        <v>1930755.56671782</v>
      </c>
      <c r="T28">
        <v>1623111.6116899201</v>
      </c>
      <c r="U28">
        <v>1711995.9890151401</v>
      </c>
      <c r="V28">
        <v>1403826.97013812</v>
      </c>
      <c r="W28">
        <v>1910347.40205361</v>
      </c>
      <c r="X28">
        <v>1763298.12196846</v>
      </c>
      <c r="Y28">
        <v>1959068.9052798201</v>
      </c>
      <c r="Z28">
        <v>1938457.3863472799</v>
      </c>
      <c r="AA28">
        <v>1782961.29272081</v>
      </c>
      <c r="AB28">
        <v>1808628.5093677901</v>
      </c>
      <c r="AC28">
        <v>2015415.5282602401</v>
      </c>
      <c r="AD28">
        <v>2079606.4547206101</v>
      </c>
      <c r="AE28">
        <v>1519300</v>
      </c>
    </row>
    <row r="29" spans="1:31" x14ac:dyDescent="0.3">
      <c r="A29" t="s">
        <v>55</v>
      </c>
      <c r="B29" t="s">
        <v>254</v>
      </c>
      <c r="C29" t="s">
        <v>200</v>
      </c>
      <c r="D29" t="s">
        <v>255</v>
      </c>
      <c r="E29" t="s">
        <v>201</v>
      </c>
      <c r="F29">
        <v>1066472.7203555801</v>
      </c>
      <c r="G29">
        <v>980374.31582598703</v>
      </c>
      <c r="H29">
        <v>1139577.6398090301</v>
      </c>
      <c r="I29">
        <v>794396.25920081197</v>
      </c>
      <c r="J29">
        <v>831693.55429752904</v>
      </c>
      <c r="K29">
        <v>803643.929142421</v>
      </c>
      <c r="L29">
        <v>643786.09978810803</v>
      </c>
      <c r="M29">
        <v>642048.48460076505</v>
      </c>
      <c r="N29">
        <v>825145.78759516799</v>
      </c>
      <c r="O29">
        <v>758472.90749502101</v>
      </c>
      <c r="P29">
        <v>938209.85015771398</v>
      </c>
      <c r="Q29">
        <v>846285.52738547395</v>
      </c>
      <c r="R29">
        <v>838557.42223423801</v>
      </c>
      <c r="S29">
        <v>820509.84268252098</v>
      </c>
      <c r="T29">
        <v>655299.66545071104</v>
      </c>
      <c r="U29">
        <v>756883.198477617</v>
      </c>
      <c r="V29">
        <v>681892.32963188004</v>
      </c>
      <c r="W29">
        <v>869021.94804538996</v>
      </c>
      <c r="X29">
        <v>768208.30469698901</v>
      </c>
      <c r="Y29">
        <v>970222.578096824</v>
      </c>
      <c r="Z29">
        <v>899640.37887900695</v>
      </c>
      <c r="AA29">
        <v>730416.671192304</v>
      </c>
      <c r="AB29">
        <v>683017.11128308601</v>
      </c>
      <c r="AC29">
        <v>986034.37221095397</v>
      </c>
      <c r="AD29">
        <v>1099613.7956666399</v>
      </c>
      <c r="AE29">
        <v>631566.16851385904</v>
      </c>
    </row>
    <row r="30" spans="1:31" x14ac:dyDescent="0.3">
      <c r="A30" t="s">
        <v>55</v>
      </c>
      <c r="B30" t="s">
        <v>256</v>
      </c>
      <c r="C30" t="s">
        <v>200</v>
      </c>
      <c r="D30" t="s">
        <v>257</v>
      </c>
      <c r="E30" t="s">
        <v>201</v>
      </c>
      <c r="F30">
        <v>115985.25321918599</v>
      </c>
      <c r="G30">
        <v>120687.23158854499</v>
      </c>
      <c r="H30">
        <v>70789.877306623704</v>
      </c>
      <c r="I30">
        <v>92187.139420664404</v>
      </c>
      <c r="J30">
        <v>113195.778810256</v>
      </c>
      <c r="K30">
        <v>73825.683418433895</v>
      </c>
      <c r="L30">
        <v>128880.301061185</v>
      </c>
      <c r="M30">
        <v>186091.200552336</v>
      </c>
      <c r="N30">
        <v>258163.01054382999</v>
      </c>
      <c r="O30">
        <v>217118.495997366</v>
      </c>
      <c r="P30">
        <v>133826.19106882901</v>
      </c>
      <c r="Q30">
        <v>125095.783914618</v>
      </c>
      <c r="R30">
        <v>123835.170028883</v>
      </c>
      <c r="S30">
        <v>163645.82731067101</v>
      </c>
      <c r="T30">
        <v>213660.61609206899</v>
      </c>
      <c r="U30">
        <v>193030.27138292999</v>
      </c>
      <c r="V30">
        <v>259704.06647327301</v>
      </c>
      <c r="W30">
        <v>261877.87262292899</v>
      </c>
      <c r="X30">
        <v>259480.491582566</v>
      </c>
      <c r="Y30">
        <v>252078.654956946</v>
      </c>
      <c r="Z30">
        <v>300118.46782396198</v>
      </c>
      <c r="AA30">
        <v>364804.55391470803</v>
      </c>
      <c r="AB30">
        <v>370496.86057381501</v>
      </c>
      <c r="AC30">
        <v>342254.39533779799</v>
      </c>
      <c r="AD30">
        <v>282822.31167681201</v>
      </c>
      <c r="AE30">
        <v>146288.95184112</v>
      </c>
    </row>
    <row r="31" spans="1:31" x14ac:dyDescent="0.3">
      <c r="A31" t="s">
        <v>55</v>
      </c>
      <c r="B31" t="s">
        <v>258</v>
      </c>
      <c r="C31" t="s">
        <v>200</v>
      </c>
      <c r="D31" t="s">
        <v>259</v>
      </c>
      <c r="E31" t="s">
        <v>201</v>
      </c>
      <c r="F31">
        <v>202027.55467633001</v>
      </c>
      <c r="G31">
        <v>177290.555841625</v>
      </c>
      <c r="H31">
        <v>294426.65092488599</v>
      </c>
      <c r="I31">
        <v>207753.637346248</v>
      </c>
      <c r="J31">
        <v>194547.04012133699</v>
      </c>
      <c r="K31">
        <v>188525.51642801799</v>
      </c>
      <c r="L31">
        <v>194654.867450196</v>
      </c>
      <c r="M31">
        <v>180479.87000758501</v>
      </c>
      <c r="N31">
        <v>299378.30958686402</v>
      </c>
      <c r="O31">
        <v>300670.70432207</v>
      </c>
      <c r="P31">
        <v>470570.68378435599</v>
      </c>
      <c r="Q31">
        <v>429406.24986307201</v>
      </c>
      <c r="R31">
        <v>693197.10095666896</v>
      </c>
      <c r="S31">
        <v>866996.01188681601</v>
      </c>
      <c r="T31">
        <v>666376.10537017102</v>
      </c>
      <c r="U31">
        <v>621277.576012198</v>
      </c>
      <c r="V31">
        <v>334035.13797884702</v>
      </c>
      <c r="W31">
        <v>584848.66299419897</v>
      </c>
      <c r="X31">
        <v>616048.25232069998</v>
      </c>
      <c r="Y31">
        <v>565474.26475364203</v>
      </c>
      <c r="Z31">
        <v>538925.06450508302</v>
      </c>
      <c r="AA31">
        <v>554437.32567506598</v>
      </c>
      <c r="AB31">
        <v>636643.39394919202</v>
      </c>
      <c r="AC31">
        <v>568619.87464592804</v>
      </c>
      <c r="AD31">
        <v>574054.798763789</v>
      </c>
      <c r="AE31">
        <v>677253.64412633004</v>
      </c>
    </row>
    <row r="32" spans="1:31" x14ac:dyDescent="0.3">
      <c r="A32" t="s">
        <v>55</v>
      </c>
      <c r="B32" t="s">
        <v>260</v>
      </c>
      <c r="C32" t="s">
        <v>200</v>
      </c>
      <c r="D32" t="s">
        <v>261</v>
      </c>
      <c r="E32" t="s">
        <v>201</v>
      </c>
      <c r="F32">
        <v>98290.834564276505</v>
      </c>
      <c r="G32">
        <v>78023.150889226803</v>
      </c>
      <c r="H32">
        <v>55801.9930623338</v>
      </c>
      <c r="I32">
        <v>63690.526193144797</v>
      </c>
      <c r="J32">
        <v>113757.84253665101</v>
      </c>
      <c r="K32">
        <v>69299.255259099999</v>
      </c>
      <c r="L32">
        <v>77679.719842039194</v>
      </c>
      <c r="M32">
        <v>60779.140050499998</v>
      </c>
      <c r="N32">
        <v>85081.894559162203</v>
      </c>
      <c r="O32">
        <v>65968.920258885599</v>
      </c>
      <c r="P32">
        <v>80822.311613626007</v>
      </c>
      <c r="Q32">
        <v>62909.079278590303</v>
      </c>
      <c r="R32">
        <v>88404.623585327703</v>
      </c>
      <c r="S32">
        <v>66485.311851340899</v>
      </c>
      <c r="T32">
        <v>72774.810893876696</v>
      </c>
      <c r="U32">
        <v>111912.97624330501</v>
      </c>
      <c r="V32">
        <v>111061.120241853</v>
      </c>
      <c r="W32">
        <v>140129.617561269</v>
      </c>
      <c r="X32">
        <v>97489.095769064297</v>
      </c>
      <c r="Y32">
        <v>140834.10454359901</v>
      </c>
      <c r="Z32">
        <v>129115.47855708</v>
      </c>
      <c r="AA32">
        <v>93855.231939741207</v>
      </c>
      <c r="AB32">
        <v>90490.804994718201</v>
      </c>
      <c r="AC32">
        <v>106000.596571663</v>
      </c>
      <c r="AD32">
        <v>112564.63451811</v>
      </c>
      <c r="AE32">
        <v>59870.546467223001</v>
      </c>
    </row>
    <row r="33" spans="1:31" x14ac:dyDescent="0.3">
      <c r="A33" t="s">
        <v>55</v>
      </c>
      <c r="B33" t="s">
        <v>262</v>
      </c>
      <c r="C33" t="s">
        <v>200</v>
      </c>
      <c r="D33" t="s">
        <v>263</v>
      </c>
      <c r="E33" t="s">
        <v>201</v>
      </c>
      <c r="F33">
        <v>11691.289255755601</v>
      </c>
      <c r="G33">
        <v>9145.2736162491401</v>
      </c>
      <c r="H33">
        <v>10034.0455346125</v>
      </c>
      <c r="I33">
        <v>7443.9129186434702</v>
      </c>
      <c r="J33">
        <v>14267.7389809621</v>
      </c>
      <c r="K33">
        <v>6737.7099570360697</v>
      </c>
      <c r="L33">
        <v>13103.28100734</v>
      </c>
      <c r="M33">
        <v>10857.5398841105</v>
      </c>
      <c r="N33">
        <v>8552.6392507560104</v>
      </c>
      <c r="O33">
        <v>6228.1851752197399</v>
      </c>
      <c r="P33">
        <v>11726.7742161521</v>
      </c>
      <c r="Q33">
        <v>44156.0157441872</v>
      </c>
      <c r="R33">
        <v>198000.40260683899</v>
      </c>
      <c r="S33">
        <v>13118.572986476</v>
      </c>
      <c r="T33">
        <v>15000.4138830923</v>
      </c>
      <c r="U33">
        <v>28891.966899088999</v>
      </c>
      <c r="V33">
        <v>17134.315812263601</v>
      </c>
      <c r="W33">
        <v>54469.3008298266</v>
      </c>
      <c r="X33">
        <v>22071.977599141999</v>
      </c>
      <c r="Y33">
        <v>30459.3029288076</v>
      </c>
      <c r="Z33">
        <v>70657.996582146996</v>
      </c>
      <c r="AA33">
        <v>39447.5099989925</v>
      </c>
      <c r="AB33">
        <v>27980.338566979201</v>
      </c>
      <c r="AC33">
        <v>12506.289493901701</v>
      </c>
      <c r="AD33">
        <v>10550.914095264599</v>
      </c>
      <c r="AE33">
        <v>4320.6890514680599</v>
      </c>
    </row>
    <row r="34" spans="1:31" x14ac:dyDescent="0.3">
      <c r="A34" t="s">
        <v>55</v>
      </c>
      <c r="B34" t="s">
        <v>264</v>
      </c>
      <c r="C34" t="s">
        <v>200</v>
      </c>
      <c r="D34" t="s">
        <v>265</v>
      </c>
      <c r="E34" t="s">
        <v>201</v>
      </c>
      <c r="F34">
        <v>300676.723601515</v>
      </c>
      <c r="G34">
        <v>345355.17090395</v>
      </c>
      <c r="H34">
        <v>292760.64303093997</v>
      </c>
      <c r="I34">
        <v>235784.64614101499</v>
      </c>
      <c r="J34">
        <v>278491.94539553701</v>
      </c>
      <c r="K34">
        <v>285161.47314985498</v>
      </c>
      <c r="L34">
        <v>310015.26836868102</v>
      </c>
      <c r="M34">
        <v>287927.631737652</v>
      </c>
      <c r="N34">
        <v>197884.92281882299</v>
      </c>
      <c r="O34">
        <v>191973.88279188899</v>
      </c>
      <c r="P34">
        <v>142931.75793549299</v>
      </c>
      <c r="Q34">
        <v>268209.40727122198</v>
      </c>
      <c r="R34">
        <v>260658.66340649099</v>
      </c>
      <c r="S34">
        <v>212619.699329022</v>
      </c>
      <c r="T34">
        <v>166994.78716542601</v>
      </c>
      <c r="U34">
        <v>169040.545923914</v>
      </c>
      <c r="V34">
        <v>151308.830938531</v>
      </c>
      <c r="W34">
        <v>205322.54250884699</v>
      </c>
      <c r="X34">
        <v>119210.02543387099</v>
      </c>
      <c r="Y34">
        <v>157597.625625468</v>
      </c>
      <c r="Z34">
        <v>138686.06224627901</v>
      </c>
      <c r="AA34">
        <v>125390.24513891</v>
      </c>
      <c r="AB34">
        <v>132719.50212627</v>
      </c>
      <c r="AC34">
        <v>112988.611615726</v>
      </c>
      <c r="AD34">
        <v>108511.690554559</v>
      </c>
      <c r="AE34">
        <v>71100</v>
      </c>
    </row>
    <row r="35" spans="1:31" x14ac:dyDescent="0.3">
      <c r="A35" t="s">
        <v>55</v>
      </c>
      <c r="B35" t="s">
        <v>266</v>
      </c>
      <c r="C35" t="s">
        <v>200</v>
      </c>
      <c r="D35" t="s">
        <v>267</v>
      </c>
      <c r="E35" t="s">
        <v>201</v>
      </c>
      <c r="F35">
        <v>162194.69948220599</v>
      </c>
      <c r="G35">
        <v>187867.91291979799</v>
      </c>
      <c r="H35">
        <v>177919.270015905</v>
      </c>
      <c r="I35">
        <v>189840.26953258101</v>
      </c>
      <c r="J35">
        <v>223527.70088285601</v>
      </c>
      <c r="K35">
        <v>255952.22503207499</v>
      </c>
      <c r="L35">
        <v>299435.223794605</v>
      </c>
      <c r="M35">
        <v>278480.79146423499</v>
      </c>
      <c r="N35">
        <v>262450.37001629098</v>
      </c>
      <c r="O35">
        <v>182586.659076649</v>
      </c>
      <c r="P35">
        <v>136847.36131341901</v>
      </c>
      <c r="Q35">
        <v>157521.44803967499</v>
      </c>
      <c r="R35">
        <v>96754.185308780798</v>
      </c>
      <c r="S35">
        <v>70050.321839895507</v>
      </c>
      <c r="T35">
        <v>77617.295443085299</v>
      </c>
      <c r="U35">
        <v>59348.3756875728</v>
      </c>
      <c r="V35">
        <v>43290.274696992397</v>
      </c>
      <c r="W35">
        <v>59653.125391543203</v>
      </c>
      <c r="X35">
        <v>42632.737909401301</v>
      </c>
      <c r="Y35">
        <v>40121.189593849303</v>
      </c>
      <c r="Z35">
        <v>42884.484496012497</v>
      </c>
      <c r="AA35">
        <v>44496.538346742302</v>
      </c>
      <c r="AB35">
        <v>49244.340155448401</v>
      </c>
      <c r="AC35">
        <v>38968.516717245897</v>
      </c>
      <c r="AD35">
        <v>40993.305320611202</v>
      </c>
      <c r="AE35">
        <v>38800</v>
      </c>
    </row>
    <row r="36" spans="1:31" x14ac:dyDescent="0.3">
      <c r="A36" t="s">
        <v>55</v>
      </c>
      <c r="B36" t="s">
        <v>268</v>
      </c>
      <c r="C36" t="s">
        <v>200</v>
      </c>
      <c r="D36" t="s">
        <v>269</v>
      </c>
      <c r="E36" t="s">
        <v>201</v>
      </c>
      <c r="F36">
        <v>59355.468796186702</v>
      </c>
      <c r="G36">
        <v>102175.019249148</v>
      </c>
      <c r="H36">
        <v>78886.531462346204</v>
      </c>
      <c r="I36">
        <v>68387.501407850606</v>
      </c>
      <c r="J36">
        <v>91455.509006049193</v>
      </c>
      <c r="K36">
        <v>67761.564136456902</v>
      </c>
      <c r="L36">
        <v>92257.001761046005</v>
      </c>
      <c r="M36">
        <v>86541.802942345093</v>
      </c>
      <c r="N36">
        <v>106477.985537691</v>
      </c>
      <c r="O36">
        <v>64252.740670188403</v>
      </c>
      <c r="P36">
        <v>71712.513094392707</v>
      </c>
      <c r="Q36">
        <v>81656.427002935801</v>
      </c>
      <c r="R36">
        <v>55498.797702266398</v>
      </c>
      <c r="S36">
        <v>33385.377920078703</v>
      </c>
      <c r="T36">
        <v>41635.426055168398</v>
      </c>
      <c r="U36">
        <v>34619.698076939298</v>
      </c>
      <c r="V36">
        <v>27775.632730683101</v>
      </c>
      <c r="W36">
        <v>42990.7475309109</v>
      </c>
      <c r="X36">
        <v>29841.339770513801</v>
      </c>
      <c r="Y36">
        <v>28424.164089166999</v>
      </c>
      <c r="Z36">
        <v>23586.476162996201</v>
      </c>
      <c r="AA36">
        <v>26738.8894563707</v>
      </c>
      <c r="AB36">
        <v>27054.738000058001</v>
      </c>
      <c r="AC36">
        <v>16215.0556003616</v>
      </c>
      <c r="AD36">
        <v>23359.167837646601</v>
      </c>
      <c r="AE36">
        <v>20595.6161939345</v>
      </c>
    </row>
    <row r="37" spans="1:31" x14ac:dyDescent="0.3">
      <c r="A37" t="s">
        <v>55</v>
      </c>
      <c r="B37" t="s">
        <v>270</v>
      </c>
      <c r="C37" t="s">
        <v>200</v>
      </c>
      <c r="D37" t="s">
        <v>271</v>
      </c>
      <c r="E37" t="s">
        <v>201</v>
      </c>
      <c r="F37">
        <v>15611.550757135699</v>
      </c>
      <c r="G37">
        <v>15571.8236361657</v>
      </c>
      <c r="H37">
        <v>17654.241491365599</v>
      </c>
      <c r="I37">
        <v>21941.374487791702</v>
      </c>
      <c r="J37">
        <v>27676.352163391799</v>
      </c>
      <c r="K37">
        <v>27057.373416716098</v>
      </c>
      <c r="L37">
        <v>29835.222942899502</v>
      </c>
      <c r="M37">
        <v>20300.6809023069</v>
      </c>
      <c r="N37">
        <v>14875.4747107037</v>
      </c>
      <c r="O37">
        <v>8538.8428451272193</v>
      </c>
      <c r="P37">
        <v>7428.9963355157997</v>
      </c>
      <c r="Q37">
        <v>12056.5171973628</v>
      </c>
      <c r="R37">
        <v>9862.5167019604705</v>
      </c>
      <c r="S37">
        <v>7700.5569970485603</v>
      </c>
      <c r="T37">
        <v>11342.765855838499</v>
      </c>
      <c r="U37">
        <v>5251.8900353543604</v>
      </c>
      <c r="V37">
        <v>4295.2208524339803</v>
      </c>
      <c r="W37">
        <v>6505.4792996257202</v>
      </c>
      <c r="X37">
        <v>4228.5146438818501</v>
      </c>
      <c r="Y37">
        <v>3087.2291906576602</v>
      </c>
      <c r="Z37">
        <v>3627.3574962695998</v>
      </c>
      <c r="AA37">
        <v>4588.6548180674599</v>
      </c>
      <c r="AB37">
        <v>6053.7679203440803</v>
      </c>
      <c r="AC37">
        <v>2923.1588576455201</v>
      </c>
      <c r="AD37">
        <v>3338.2328165857698</v>
      </c>
      <c r="AE37">
        <v>4341.5470585871899</v>
      </c>
    </row>
    <row r="38" spans="1:31" x14ac:dyDescent="0.3">
      <c r="A38" t="s">
        <v>55</v>
      </c>
      <c r="B38" t="s">
        <v>272</v>
      </c>
      <c r="C38" t="s">
        <v>200</v>
      </c>
      <c r="D38" t="s">
        <v>273</v>
      </c>
      <c r="E38" t="s">
        <v>201</v>
      </c>
      <c r="F38">
        <v>87227.679928882993</v>
      </c>
      <c r="G38">
        <v>70121.070034484306</v>
      </c>
      <c r="H38">
        <v>81378.497062192895</v>
      </c>
      <c r="I38">
        <v>99511.393636938796</v>
      </c>
      <c r="J38">
        <v>104395.839713414</v>
      </c>
      <c r="K38">
        <v>161133.287478902</v>
      </c>
      <c r="L38">
        <v>177342.999090659</v>
      </c>
      <c r="M38">
        <v>171638.30761958301</v>
      </c>
      <c r="N38">
        <v>141096.909767896</v>
      </c>
      <c r="O38">
        <v>109795.075561333</v>
      </c>
      <c r="P38">
        <v>57705.851883510899</v>
      </c>
      <c r="Q38">
        <v>63808.503839376499</v>
      </c>
      <c r="R38">
        <v>31392.8709045539</v>
      </c>
      <c r="S38">
        <v>28964.386922768201</v>
      </c>
      <c r="T38">
        <v>24639.103532078301</v>
      </c>
      <c r="U38">
        <v>19476.787575279101</v>
      </c>
      <c r="V38">
        <v>11219.4211138753</v>
      </c>
      <c r="W38">
        <v>10156.898561006599</v>
      </c>
      <c r="X38">
        <v>8562.8834950056898</v>
      </c>
      <c r="Y38">
        <v>8609.7963140246102</v>
      </c>
      <c r="Z38">
        <v>15670.650836746699</v>
      </c>
      <c r="AA38">
        <v>13168.9940723041</v>
      </c>
      <c r="AB38">
        <v>16135.834235046401</v>
      </c>
      <c r="AC38">
        <v>19830.302259238801</v>
      </c>
      <c r="AD38">
        <v>14295.904666378799</v>
      </c>
      <c r="AE38">
        <v>13862.836747478301</v>
      </c>
    </row>
    <row r="39" spans="1:31" x14ac:dyDescent="0.3">
      <c r="A39" t="s">
        <v>55</v>
      </c>
      <c r="B39" t="s">
        <v>274</v>
      </c>
      <c r="C39" t="s">
        <v>200</v>
      </c>
      <c r="D39" t="s">
        <v>275</v>
      </c>
      <c r="E39" t="s">
        <v>201</v>
      </c>
      <c r="F39">
        <v>43821.024070631</v>
      </c>
      <c r="G39">
        <v>46470.098359506599</v>
      </c>
      <c r="H39">
        <v>38469.031354790197</v>
      </c>
      <c r="I39">
        <v>41397.304284300299</v>
      </c>
      <c r="J39">
        <v>37480.012075431303</v>
      </c>
      <c r="K39">
        <v>43071.264173675998</v>
      </c>
      <c r="L39">
        <v>51003.799786347699</v>
      </c>
      <c r="M39">
        <v>53565.5943162892</v>
      </c>
      <c r="N39">
        <v>63135.199949423099</v>
      </c>
      <c r="O39">
        <v>57870.686859886999</v>
      </c>
      <c r="P39">
        <v>51665.808604388199</v>
      </c>
      <c r="Q39">
        <v>50959.7873815321</v>
      </c>
      <c r="R39">
        <v>44663.712407997999</v>
      </c>
      <c r="S39">
        <v>46597.3506512081</v>
      </c>
      <c r="T39">
        <v>56551.204716767003</v>
      </c>
      <c r="U39">
        <v>55255.384260843603</v>
      </c>
      <c r="V39">
        <v>45258.014455946701</v>
      </c>
      <c r="W39">
        <v>63168.214236105603</v>
      </c>
      <c r="X39">
        <v>58695.783709388998</v>
      </c>
      <c r="Y39">
        <v>72178.318748240097</v>
      </c>
      <c r="Z39">
        <v>60490.729277632301</v>
      </c>
      <c r="AA39">
        <v>65094.935873548799</v>
      </c>
      <c r="AB39">
        <v>65759.210329531707</v>
      </c>
      <c r="AC39">
        <v>63072.753861934201</v>
      </c>
      <c r="AD39">
        <v>56265.321028289902</v>
      </c>
      <c r="AE39">
        <v>51100</v>
      </c>
    </row>
    <row r="40" spans="1:31" x14ac:dyDescent="0.3">
      <c r="A40" t="s">
        <v>55</v>
      </c>
      <c r="B40" t="s">
        <v>276</v>
      </c>
      <c r="C40" t="s">
        <v>200</v>
      </c>
      <c r="D40" t="s">
        <v>277</v>
      </c>
      <c r="E40" t="s">
        <v>201</v>
      </c>
      <c r="F40">
        <v>159538.87984156099</v>
      </c>
      <c r="G40">
        <v>188530.41941372101</v>
      </c>
      <c r="H40">
        <v>128324.391357523</v>
      </c>
      <c r="I40">
        <v>95299.057459968302</v>
      </c>
      <c r="J40">
        <v>111763.850441428</v>
      </c>
      <c r="K40">
        <v>100895.674006841</v>
      </c>
      <c r="L40">
        <v>117378.607727485</v>
      </c>
      <c r="M40">
        <v>111050.622363039</v>
      </c>
      <c r="N40">
        <v>106144.77790849601</v>
      </c>
      <c r="O40">
        <v>89230.203447062901</v>
      </c>
      <c r="P40">
        <v>158091.18680743899</v>
      </c>
      <c r="Q40">
        <v>112235.321196573</v>
      </c>
      <c r="R40">
        <v>91080.965487903493</v>
      </c>
      <c r="S40">
        <v>99469.399734477207</v>
      </c>
      <c r="T40">
        <v>95104.195997456307</v>
      </c>
      <c r="U40">
        <v>104371.281381594</v>
      </c>
      <c r="V40">
        <v>58307.236015327202</v>
      </c>
      <c r="W40">
        <v>91082.155060571196</v>
      </c>
      <c r="X40">
        <v>90821.875309364405</v>
      </c>
      <c r="Y40">
        <v>146248.20722919301</v>
      </c>
      <c r="Z40">
        <v>138587.70333688401</v>
      </c>
      <c r="AA40">
        <v>118590.774110643</v>
      </c>
      <c r="AB40">
        <v>120308.32696514</v>
      </c>
      <c r="AC40">
        <v>177065.70869202199</v>
      </c>
      <c r="AD40">
        <v>224056.54623765399</v>
      </c>
      <c r="AE40">
        <v>213000</v>
      </c>
    </row>
    <row r="41" spans="1:31" x14ac:dyDescent="0.3">
      <c r="A41" t="s">
        <v>55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55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55</v>
      </c>
      <c r="B43" t="s">
        <v>282</v>
      </c>
      <c r="C43" t="s">
        <v>200</v>
      </c>
      <c r="D43" t="s">
        <v>283</v>
      </c>
      <c r="E43" t="s">
        <v>201</v>
      </c>
      <c r="F43">
        <v>187685.51283667501</v>
      </c>
      <c r="G43">
        <v>239635.180189885</v>
      </c>
      <c r="H43">
        <v>378363.51552343799</v>
      </c>
      <c r="I43">
        <v>241477.917928718</v>
      </c>
      <c r="J43">
        <v>138403.57254099101</v>
      </c>
      <c r="K43">
        <v>127811.08883969601</v>
      </c>
      <c r="L43">
        <v>153075.117217744</v>
      </c>
      <c r="M43">
        <v>306797.28869270399</v>
      </c>
      <c r="N43">
        <v>333878.44771731697</v>
      </c>
      <c r="O43">
        <v>324197.25596533198</v>
      </c>
      <c r="P43">
        <v>301810.05859858502</v>
      </c>
      <c r="Q43">
        <v>677037.54350821301</v>
      </c>
      <c r="R43">
        <v>397678.51038880902</v>
      </c>
      <c r="S43">
        <v>258361.576650648</v>
      </c>
      <c r="T43">
        <v>273605.00605303899</v>
      </c>
      <c r="U43">
        <v>320704.619580356</v>
      </c>
      <c r="V43">
        <v>384117.01859044097</v>
      </c>
      <c r="W43">
        <v>444422.04777944199</v>
      </c>
      <c r="X43">
        <v>488460.97675622202</v>
      </c>
      <c r="Y43">
        <v>479908.95707293699</v>
      </c>
      <c r="Z43">
        <v>561220.40899808204</v>
      </c>
      <c r="AA43">
        <v>705727.66271303501</v>
      </c>
      <c r="AB43">
        <v>759639.29420820903</v>
      </c>
      <c r="AC43">
        <v>787938.52138548705</v>
      </c>
      <c r="AD43">
        <v>842957.13471946295</v>
      </c>
      <c r="AE43">
        <v>623767.26736362604</v>
      </c>
    </row>
    <row r="44" spans="1:31" x14ac:dyDescent="0.3">
      <c r="A44" t="s">
        <v>55</v>
      </c>
      <c r="B44" t="s">
        <v>284</v>
      </c>
      <c r="C44" t="s">
        <v>200</v>
      </c>
      <c r="D44" t="s">
        <v>285</v>
      </c>
      <c r="E44" t="s">
        <v>201</v>
      </c>
      <c r="F44">
        <v>6202666.7707247604</v>
      </c>
      <c r="G44">
        <v>6044046.7440660903</v>
      </c>
      <c r="H44">
        <v>5932433.7838530503</v>
      </c>
      <c r="I44">
        <v>4798961.1847559996</v>
      </c>
      <c r="J44">
        <v>4961078.5055927802</v>
      </c>
      <c r="K44">
        <v>5458564.8796105301</v>
      </c>
      <c r="L44">
        <v>5647048.8855424495</v>
      </c>
      <c r="M44">
        <v>5565796.8938550204</v>
      </c>
      <c r="N44">
        <v>6073238.4572707098</v>
      </c>
      <c r="O44">
        <v>6224451.4173361501</v>
      </c>
      <c r="P44">
        <v>6653958.02111963</v>
      </c>
      <c r="Q44">
        <v>6827476.7770176101</v>
      </c>
      <c r="R44">
        <v>6701310.4018715899</v>
      </c>
      <c r="S44">
        <v>6426422.6974265296</v>
      </c>
      <c r="T44">
        <v>5168452.8708682097</v>
      </c>
      <c r="U44">
        <v>5563398.5967816003</v>
      </c>
      <c r="V44">
        <v>5284934.7315491</v>
      </c>
      <c r="W44">
        <v>6503844.8271344602</v>
      </c>
      <c r="X44">
        <v>6324495.9510479802</v>
      </c>
      <c r="Y44">
        <v>6717362.3460689699</v>
      </c>
      <c r="Z44">
        <v>6849124.2967782803</v>
      </c>
      <c r="AA44">
        <v>6849667.1232102001</v>
      </c>
      <c r="AB44">
        <v>7099892.8230218198</v>
      </c>
      <c r="AC44">
        <v>7243524.1306216801</v>
      </c>
      <c r="AD44">
        <v>7364628.1536653899</v>
      </c>
      <c r="AE44">
        <v>6086000</v>
      </c>
    </row>
    <row r="45" spans="1:31" x14ac:dyDescent="0.3">
      <c r="A45" t="s">
        <v>55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55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55</v>
      </c>
      <c r="B47" t="s">
        <v>290</v>
      </c>
      <c r="C47" t="s">
        <v>200</v>
      </c>
      <c r="D47" t="s">
        <v>291</v>
      </c>
      <c r="E47" t="s">
        <v>201</v>
      </c>
      <c r="F47">
        <v>318413.80477296101</v>
      </c>
      <c r="G47">
        <v>306740.506686682</v>
      </c>
      <c r="H47">
        <v>297286.41142562102</v>
      </c>
      <c r="I47">
        <v>205186.63862653199</v>
      </c>
      <c r="J47">
        <v>266417.19923721498</v>
      </c>
      <c r="K47">
        <v>245159.65538855601</v>
      </c>
      <c r="L47">
        <v>216990.725509824</v>
      </c>
      <c r="M47">
        <v>278983.28296813997</v>
      </c>
      <c r="N47">
        <v>309137.72661319398</v>
      </c>
      <c r="O47">
        <v>268103.23555944097</v>
      </c>
      <c r="P47">
        <v>279882.24461538799</v>
      </c>
      <c r="Q47">
        <v>241594.78147277</v>
      </c>
      <c r="R47">
        <v>205576.856418337</v>
      </c>
      <c r="S47">
        <v>186389.40260483199</v>
      </c>
      <c r="T47">
        <v>198491.66067856201</v>
      </c>
      <c r="U47">
        <v>264509.57095237199</v>
      </c>
      <c r="V47">
        <v>218211.98274297401</v>
      </c>
      <c r="W47">
        <v>164692.25086434701</v>
      </c>
      <c r="X47">
        <v>251048.23152810999</v>
      </c>
      <c r="Y47">
        <v>261036.62311432499</v>
      </c>
      <c r="Z47">
        <v>367763.962226125</v>
      </c>
      <c r="AA47">
        <v>288777.53425930702</v>
      </c>
      <c r="AB47">
        <v>345911.46255534497</v>
      </c>
      <c r="AC47">
        <v>309438.14434493502</v>
      </c>
      <c r="AD47">
        <v>254500.10386546099</v>
      </c>
      <c r="AE47">
        <v>323000</v>
      </c>
    </row>
    <row r="48" spans="1:31" x14ac:dyDescent="0.3">
      <c r="A48" t="s">
        <v>55</v>
      </c>
      <c r="B48" t="s">
        <v>292</v>
      </c>
      <c r="C48" t="s">
        <v>200</v>
      </c>
      <c r="D48" t="s">
        <v>293</v>
      </c>
      <c r="E48" t="s">
        <v>201</v>
      </c>
      <c r="F48">
        <v>575933.45921400702</v>
      </c>
      <c r="G48">
        <v>605720.22301597195</v>
      </c>
      <c r="H48">
        <v>541395.04421373899</v>
      </c>
      <c r="I48">
        <v>439739.78601309401</v>
      </c>
      <c r="J48">
        <v>543749.96900155302</v>
      </c>
      <c r="K48">
        <v>517251.22768570902</v>
      </c>
      <c r="L48">
        <v>506245.151695412</v>
      </c>
      <c r="M48">
        <v>652937.46017435496</v>
      </c>
      <c r="N48">
        <v>666393.05707133701</v>
      </c>
      <c r="O48">
        <v>693313.52296844998</v>
      </c>
      <c r="P48">
        <v>710430.64965195605</v>
      </c>
      <c r="Q48">
        <v>581704.941385546</v>
      </c>
      <c r="R48">
        <v>477994.55727173801</v>
      </c>
      <c r="S48">
        <v>424930.80693187698</v>
      </c>
      <c r="T48">
        <v>400051.19864736398</v>
      </c>
      <c r="U48">
        <v>552246.86825143197</v>
      </c>
      <c r="V48">
        <v>479403.54443152598</v>
      </c>
      <c r="W48">
        <v>492629.36306881002</v>
      </c>
      <c r="X48">
        <v>571702.99485616595</v>
      </c>
      <c r="Y48">
        <v>619140.64040731697</v>
      </c>
      <c r="Z48">
        <v>671299.55661762599</v>
      </c>
      <c r="AA48">
        <v>594453.75386827602</v>
      </c>
      <c r="AB48">
        <v>649985.25400301197</v>
      </c>
      <c r="AC48">
        <v>547367.05182729498</v>
      </c>
      <c r="AD48">
        <v>514224.84468354902</v>
      </c>
      <c r="AE48">
        <v>533600</v>
      </c>
    </row>
    <row r="49" spans="1:31" x14ac:dyDescent="0.3">
      <c r="A49" t="s">
        <v>55</v>
      </c>
      <c r="B49" t="s">
        <v>294</v>
      </c>
      <c r="C49" t="s">
        <v>200</v>
      </c>
      <c r="D49" t="s">
        <v>295</v>
      </c>
      <c r="E49" t="s">
        <v>201</v>
      </c>
      <c r="F49">
        <v>66869.7445233654</v>
      </c>
      <c r="G49">
        <v>69373.894292298093</v>
      </c>
      <c r="H49">
        <v>59494.997021746603</v>
      </c>
      <c r="I49">
        <v>58259.364152962698</v>
      </c>
      <c r="J49">
        <v>62112.494238407999</v>
      </c>
      <c r="K49">
        <v>58715.539436758299</v>
      </c>
      <c r="L49">
        <v>83742.050921224494</v>
      </c>
      <c r="M49">
        <v>104719.22941383399</v>
      </c>
      <c r="N49">
        <v>114113.298290462</v>
      </c>
      <c r="O49">
        <v>121002.345252491</v>
      </c>
      <c r="P49">
        <v>143447.38476787199</v>
      </c>
      <c r="Q49">
        <v>138334.159673349</v>
      </c>
      <c r="R49">
        <v>120581.70855646599</v>
      </c>
      <c r="S49">
        <v>112944.57177710001</v>
      </c>
      <c r="T49">
        <v>95206.458573797601</v>
      </c>
      <c r="U49">
        <v>112147.965092379</v>
      </c>
      <c r="V49">
        <v>90619.594162364607</v>
      </c>
      <c r="W49">
        <v>99146.182409861198</v>
      </c>
      <c r="X49">
        <v>98802.885486716797</v>
      </c>
      <c r="Y49">
        <v>103936.778997466</v>
      </c>
      <c r="Z49">
        <v>96391.7312066335</v>
      </c>
      <c r="AA49">
        <v>95592.563279742899</v>
      </c>
      <c r="AB49">
        <v>78871.016346531207</v>
      </c>
      <c r="AC49">
        <v>68596.641540925193</v>
      </c>
      <c r="AD49">
        <v>80077.608677762502</v>
      </c>
      <c r="AE49">
        <v>61600</v>
      </c>
    </row>
    <row r="50" spans="1:31" x14ac:dyDescent="0.3">
      <c r="A50" t="s">
        <v>55</v>
      </c>
      <c r="B50" t="s">
        <v>296</v>
      </c>
      <c r="C50" t="s">
        <v>200</v>
      </c>
      <c r="D50" t="s">
        <v>297</v>
      </c>
      <c r="E50" t="s">
        <v>201</v>
      </c>
      <c r="F50">
        <v>190649.90991767999</v>
      </c>
      <c r="G50">
        <v>229605.822036992</v>
      </c>
      <c r="H50">
        <v>184613.63576637101</v>
      </c>
      <c r="I50">
        <v>176293.78323359901</v>
      </c>
      <c r="J50">
        <v>215220.27552592999</v>
      </c>
      <c r="K50">
        <v>213376.032860395</v>
      </c>
      <c r="L50">
        <v>205512.375264364</v>
      </c>
      <c r="M50">
        <v>269234.94779238099</v>
      </c>
      <c r="N50">
        <v>243142.032167681</v>
      </c>
      <c r="O50">
        <v>304207.94215651799</v>
      </c>
      <c r="P50">
        <v>287101.02026869601</v>
      </c>
      <c r="Q50">
        <v>201776.000239427</v>
      </c>
      <c r="R50">
        <v>151835.992296935</v>
      </c>
      <c r="S50">
        <v>125596.832549945</v>
      </c>
      <c r="T50">
        <v>106353.079395005</v>
      </c>
      <c r="U50">
        <v>175589.33220668099</v>
      </c>
      <c r="V50">
        <v>170571.967526188</v>
      </c>
      <c r="W50">
        <v>228790.92979460201</v>
      </c>
      <c r="X50">
        <v>221851.87784134</v>
      </c>
      <c r="Y50">
        <v>254167.238295527</v>
      </c>
      <c r="Z50">
        <v>207143.86318486699</v>
      </c>
      <c r="AA50">
        <v>210083.65632922601</v>
      </c>
      <c r="AB50">
        <v>225202.77510113601</v>
      </c>
      <c r="AC50">
        <v>169332.26594143501</v>
      </c>
      <c r="AD50">
        <v>179647.13214032599</v>
      </c>
      <c r="AE50">
        <v>149000</v>
      </c>
    </row>
    <row r="51" spans="1:31" x14ac:dyDescent="0.3">
      <c r="A51" t="s">
        <v>55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55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55</v>
      </c>
      <c r="B53" t="s">
        <v>302</v>
      </c>
      <c r="C53" t="s">
        <v>200</v>
      </c>
      <c r="D53" t="s">
        <v>303</v>
      </c>
      <c r="E53" t="s">
        <v>201</v>
      </c>
      <c r="F53">
        <v>186716.81648538201</v>
      </c>
      <c r="G53">
        <v>230734.162375949</v>
      </c>
      <c r="H53">
        <v>254129.24544567801</v>
      </c>
      <c r="I53">
        <v>197130.71043646001</v>
      </c>
      <c r="J53">
        <v>233222.70734297001</v>
      </c>
      <c r="K53">
        <v>299022.54594717</v>
      </c>
      <c r="L53">
        <v>412803.54555469297</v>
      </c>
      <c r="M53">
        <v>307096.11071420403</v>
      </c>
      <c r="N53">
        <v>346516.971801785</v>
      </c>
      <c r="O53">
        <v>347393.43780976097</v>
      </c>
      <c r="P53">
        <v>278321.71584603097</v>
      </c>
      <c r="Q53">
        <v>298096.69041785301</v>
      </c>
      <c r="R53">
        <v>176429.35164643999</v>
      </c>
      <c r="S53">
        <v>268655.67596502701</v>
      </c>
      <c r="T53">
        <v>176240.54307941801</v>
      </c>
      <c r="U53">
        <v>155604.4217948</v>
      </c>
      <c r="V53">
        <v>133604.44740287101</v>
      </c>
      <c r="W53">
        <v>125103.762202265</v>
      </c>
      <c r="X53">
        <v>156836.31927875601</v>
      </c>
      <c r="Y53">
        <v>154919.730122996</v>
      </c>
      <c r="Z53">
        <v>186024.81307678501</v>
      </c>
      <c r="AA53">
        <v>168011.01979612801</v>
      </c>
      <c r="AB53">
        <v>168273.55335390501</v>
      </c>
      <c r="AC53">
        <v>209614.56283468599</v>
      </c>
      <c r="AD53">
        <v>167404.84620310899</v>
      </c>
      <c r="AE53">
        <v>77196.183626150596</v>
      </c>
    </row>
    <row r="54" spans="1:31" x14ac:dyDescent="0.3">
      <c r="A54" t="s">
        <v>55</v>
      </c>
      <c r="B54" t="s">
        <v>304</v>
      </c>
      <c r="C54" t="s">
        <v>200</v>
      </c>
      <c r="D54" t="s">
        <v>305</v>
      </c>
      <c r="E54" t="s">
        <v>201</v>
      </c>
      <c r="F54">
        <v>309175.060009418</v>
      </c>
      <c r="G54">
        <v>375803.47515522002</v>
      </c>
      <c r="H54">
        <v>406847.88756916003</v>
      </c>
      <c r="I54">
        <v>310849.92569264199</v>
      </c>
      <c r="J54">
        <v>409042.97553747799</v>
      </c>
      <c r="K54">
        <v>514781.58634205302</v>
      </c>
      <c r="L54">
        <v>647791.50416731997</v>
      </c>
      <c r="M54">
        <v>484303.37678355898</v>
      </c>
      <c r="N54">
        <v>579532.88853635103</v>
      </c>
      <c r="O54">
        <v>680744.16513023502</v>
      </c>
      <c r="P54">
        <v>589428.57394881896</v>
      </c>
      <c r="Q54">
        <v>549013.698322854</v>
      </c>
      <c r="R54">
        <v>360196.57230738801</v>
      </c>
      <c r="S54">
        <v>486295.707432286</v>
      </c>
      <c r="T54">
        <v>291917.28841345402</v>
      </c>
      <c r="U54">
        <v>268913.77936943399</v>
      </c>
      <c r="V54">
        <v>210859.825259579</v>
      </c>
      <c r="W54">
        <v>193915.444232043</v>
      </c>
      <c r="X54">
        <v>268107.19281132298</v>
      </c>
      <c r="Y54">
        <v>244077.13047580601</v>
      </c>
      <c r="Z54">
        <v>291911.63245075499</v>
      </c>
      <c r="AA54">
        <v>271271.22347684501</v>
      </c>
      <c r="AB54">
        <v>289623.29366762901</v>
      </c>
      <c r="AC54">
        <v>336050.277669109</v>
      </c>
      <c r="AD54">
        <v>274447.11008599302</v>
      </c>
      <c r="AE54">
        <v>205721.23199364799</v>
      </c>
    </row>
    <row r="55" spans="1:31" x14ac:dyDescent="0.3">
      <c r="A55" t="s">
        <v>55</v>
      </c>
      <c r="B55" t="s">
        <v>306</v>
      </c>
      <c r="C55" t="s">
        <v>200</v>
      </c>
      <c r="D55" t="s">
        <v>307</v>
      </c>
      <c r="E55" t="s">
        <v>201</v>
      </c>
      <c r="F55">
        <v>122458.24352403601</v>
      </c>
      <c r="G55">
        <v>145069.31277927099</v>
      </c>
      <c r="H55">
        <v>152718.64212348199</v>
      </c>
      <c r="I55">
        <v>113719.215256182</v>
      </c>
      <c r="J55">
        <v>175820.26819450699</v>
      </c>
      <c r="K55">
        <v>215759.04039488299</v>
      </c>
      <c r="L55">
        <v>234987.958612627</v>
      </c>
      <c r="M55">
        <v>177207.26606935501</v>
      </c>
      <c r="N55">
        <v>233015.91673456601</v>
      </c>
      <c r="O55">
        <v>333350.72732047399</v>
      </c>
      <c r="P55">
        <v>311106.85810278798</v>
      </c>
      <c r="Q55">
        <v>250917.007905001</v>
      </c>
      <c r="R55">
        <v>183767.22066094799</v>
      </c>
      <c r="S55">
        <v>217640.03146725899</v>
      </c>
      <c r="T55">
        <v>115676.745334035</v>
      </c>
      <c r="U55">
        <v>113309.35757463401</v>
      </c>
      <c r="V55">
        <v>77255.377856708204</v>
      </c>
      <c r="W55">
        <v>68811.6820297784</v>
      </c>
      <c r="X55">
        <v>111270.873532567</v>
      </c>
      <c r="Y55">
        <v>89157.400352810393</v>
      </c>
      <c r="Z55">
        <v>105886.81937396999</v>
      </c>
      <c r="AA55">
        <v>103260.20368071699</v>
      </c>
      <c r="AB55">
        <v>121349.740313724</v>
      </c>
      <c r="AC55">
        <v>126435.71483442299</v>
      </c>
      <c r="AD55">
        <v>107042.263882884</v>
      </c>
      <c r="AE55">
        <v>128525.04836749801</v>
      </c>
    </row>
    <row r="56" spans="1:31" x14ac:dyDescent="0.3">
      <c r="A56" t="s">
        <v>55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55</v>
      </c>
      <c r="B57" t="s">
        <v>310</v>
      </c>
      <c r="C57" t="s">
        <v>200</v>
      </c>
      <c r="D57" t="s">
        <v>311</v>
      </c>
      <c r="E57" t="s">
        <v>201</v>
      </c>
      <c r="F57">
        <v>6938139.1097803405</v>
      </c>
      <c r="G57">
        <v>6838297.3864957998</v>
      </c>
      <c r="H57">
        <v>6602153.2194243204</v>
      </c>
      <c r="I57">
        <v>5334000.0282290699</v>
      </c>
      <c r="J57">
        <v>5616592.3250357704</v>
      </c>
      <c r="K57">
        <v>6076711.78130309</v>
      </c>
      <c r="L57">
        <v>6270672.6449653497</v>
      </c>
      <c r="M57">
        <v>6329784.9763924303</v>
      </c>
      <c r="N57">
        <v>6845776.2922505504</v>
      </c>
      <c r="O57">
        <v>7006995.1437516697</v>
      </c>
      <c r="P57">
        <v>7522479.8575790403</v>
      </c>
      <c r="Q57">
        <v>7521417.0395997399</v>
      </c>
      <c r="R57">
        <v>7270385.9246312501</v>
      </c>
      <c r="S57">
        <v>6950822.9040929005</v>
      </c>
      <c r="T57">
        <v>5663608.2655130299</v>
      </c>
      <c r="U57">
        <v>6220016.7464146297</v>
      </c>
      <c r="V57">
        <v>5822645.51199596</v>
      </c>
      <c r="W57">
        <v>7087556.3452638499</v>
      </c>
      <c r="X57">
        <v>6987020.8212135201</v>
      </c>
      <c r="Y57">
        <v>7482751.1937054796</v>
      </c>
      <c r="Z57">
        <v>7659011.5567327999</v>
      </c>
      <c r="AA57">
        <v>7562711.6511891196</v>
      </c>
      <c r="AB57">
        <v>7870186.4039899698</v>
      </c>
      <c r="AC57">
        <v>7967956.8911410002</v>
      </c>
      <c r="AD57">
        <v>8102909.5445865998</v>
      </c>
      <c r="AE57">
        <v>6832600</v>
      </c>
    </row>
    <row r="58" spans="1:31" x14ac:dyDescent="0.3">
      <c r="A58" t="s">
        <v>55</v>
      </c>
      <c r="B58" t="s">
        <v>312</v>
      </c>
      <c r="C58" t="s">
        <v>200</v>
      </c>
      <c r="D58" t="s">
        <v>313</v>
      </c>
      <c r="E58" t="s">
        <v>201</v>
      </c>
      <c r="F58">
        <v>6938139.1097803405</v>
      </c>
      <c r="G58">
        <v>6838297.3864957998</v>
      </c>
      <c r="H58">
        <v>6602153.2194243204</v>
      </c>
      <c r="I58">
        <v>5334000.0282290699</v>
      </c>
      <c r="J58">
        <v>5616592.3250357704</v>
      </c>
      <c r="K58">
        <v>6076711.78130309</v>
      </c>
      <c r="L58">
        <v>6270672.6449653497</v>
      </c>
      <c r="M58">
        <v>6329784.9763924303</v>
      </c>
      <c r="N58">
        <v>6845776.2922505504</v>
      </c>
      <c r="O58">
        <v>7006995.1437516697</v>
      </c>
      <c r="P58">
        <v>7522479.8575790403</v>
      </c>
      <c r="Q58">
        <v>7521417.0395997399</v>
      </c>
      <c r="R58">
        <v>7270385.9246312501</v>
      </c>
      <c r="S58">
        <v>6950822.9040929005</v>
      </c>
      <c r="T58">
        <v>5663608.2655130299</v>
      </c>
      <c r="U58">
        <v>6220016.7464146297</v>
      </c>
      <c r="V58">
        <v>5822645.51199596</v>
      </c>
      <c r="W58">
        <v>7087556.3452638499</v>
      </c>
      <c r="X58">
        <v>6987020.8212135201</v>
      </c>
      <c r="Y58">
        <v>7482751.1937054796</v>
      </c>
      <c r="Z58">
        <v>7659011.5567327999</v>
      </c>
      <c r="AA58">
        <v>7562711.6511891196</v>
      </c>
      <c r="AB58">
        <v>7870186.4039899698</v>
      </c>
      <c r="AC58">
        <v>7967956.8911410002</v>
      </c>
      <c r="AD58">
        <v>8102909.5445865998</v>
      </c>
      <c r="AE58">
        <v>6832600</v>
      </c>
    </row>
    <row r="59" spans="1:31" x14ac:dyDescent="0.3">
      <c r="A59" t="s">
        <v>55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57</v>
      </c>
      <c r="B2" t="s">
        <v>197</v>
      </c>
      <c r="C2" t="s">
        <v>200</v>
      </c>
      <c r="D2" t="s">
        <v>198</v>
      </c>
      <c r="E2" t="s">
        <v>201</v>
      </c>
      <c r="F2">
        <v>1779405.11966389</v>
      </c>
      <c r="G2">
        <v>1794346.20259662</v>
      </c>
      <c r="H2">
        <v>1725073.11706931</v>
      </c>
      <c r="I2">
        <v>1551799.3777869099</v>
      </c>
      <c r="J2">
        <v>1635552.8616639799</v>
      </c>
      <c r="K2">
        <v>1588948.7979639401</v>
      </c>
      <c r="L2">
        <v>1433715.95702967</v>
      </c>
      <c r="M2">
        <v>1230599.6095024301</v>
      </c>
      <c r="N2">
        <v>1144440.2015432201</v>
      </c>
      <c r="O2">
        <v>1088873.4605898799</v>
      </c>
      <c r="P2">
        <v>1071890.95790176</v>
      </c>
      <c r="Q2">
        <v>929729.50162188895</v>
      </c>
      <c r="R2">
        <v>867239.54689642799</v>
      </c>
      <c r="S2">
        <v>864590.02651380806</v>
      </c>
      <c r="T2">
        <v>837117.05180462496</v>
      </c>
      <c r="U2">
        <v>860718.45661417197</v>
      </c>
      <c r="V2">
        <v>803086.79260124499</v>
      </c>
      <c r="W2">
        <v>888682.31818382605</v>
      </c>
      <c r="X2">
        <v>944603.610088774</v>
      </c>
      <c r="Y2">
        <v>916781.55845701997</v>
      </c>
      <c r="Z2">
        <v>858589.42055943899</v>
      </c>
      <c r="AA2">
        <v>880412.97663960594</v>
      </c>
      <c r="AB2">
        <v>973659.99295943498</v>
      </c>
      <c r="AC2">
        <v>907795.95109660702</v>
      </c>
      <c r="AD2">
        <v>903665.85704222601</v>
      </c>
      <c r="AE2">
        <v>902688.63302549801</v>
      </c>
    </row>
    <row r="3" spans="1:32" x14ac:dyDescent="0.3">
      <c r="A3" t="s">
        <v>57</v>
      </c>
      <c r="B3" t="s">
        <v>202</v>
      </c>
      <c r="C3" t="s">
        <v>200</v>
      </c>
      <c r="D3" t="s">
        <v>203</v>
      </c>
      <c r="E3" t="s">
        <v>201</v>
      </c>
      <c r="F3">
        <v>136683.962514074</v>
      </c>
      <c r="G3">
        <v>100022.462061086</v>
      </c>
      <c r="H3">
        <v>92837.524946533798</v>
      </c>
      <c r="I3">
        <v>86390.955822619304</v>
      </c>
      <c r="J3">
        <v>69815.570189400896</v>
      </c>
      <c r="K3">
        <v>96043.795080766402</v>
      </c>
      <c r="L3">
        <v>74228.338356028995</v>
      </c>
      <c r="M3">
        <v>81550.501314302295</v>
      </c>
      <c r="N3">
        <v>46479.5335134622</v>
      </c>
      <c r="O3">
        <v>34379.237058836799</v>
      </c>
      <c r="P3">
        <v>25921.202935201902</v>
      </c>
      <c r="Q3">
        <v>34326.238201847103</v>
      </c>
      <c r="R3">
        <v>56757.277988980401</v>
      </c>
      <c r="S3">
        <v>75496.557030089301</v>
      </c>
      <c r="T3">
        <v>59165.680159846699</v>
      </c>
      <c r="U3">
        <v>47002.259933793503</v>
      </c>
      <c r="V3">
        <v>49871.4205953356</v>
      </c>
      <c r="W3">
        <v>62980.480872709697</v>
      </c>
      <c r="X3">
        <v>86668.965187029098</v>
      </c>
      <c r="Y3">
        <v>97911.746368066393</v>
      </c>
      <c r="Z3">
        <v>81167.671972214506</v>
      </c>
      <c r="AA3">
        <v>64229.746616530203</v>
      </c>
      <c r="AB3">
        <v>92674.045355265102</v>
      </c>
      <c r="AC3">
        <v>51225.657581041101</v>
      </c>
      <c r="AD3">
        <v>43951.445939730198</v>
      </c>
      <c r="AE3">
        <v>34200</v>
      </c>
    </row>
    <row r="4" spans="1:32" x14ac:dyDescent="0.3">
      <c r="A4" t="s">
        <v>57</v>
      </c>
      <c r="B4" t="s">
        <v>204</v>
      </c>
      <c r="C4" t="s">
        <v>200</v>
      </c>
      <c r="D4" t="s">
        <v>205</v>
      </c>
      <c r="E4" t="s">
        <v>201</v>
      </c>
      <c r="F4">
        <v>11107393.8146271</v>
      </c>
      <c r="G4">
        <v>11996979.878069701</v>
      </c>
      <c r="H4">
        <v>12707325.736894</v>
      </c>
      <c r="I4">
        <v>12929727.022376601</v>
      </c>
      <c r="J4">
        <v>11323172.862888301</v>
      </c>
      <c r="K4">
        <v>11807094.9085513</v>
      </c>
      <c r="L4">
        <v>12250212.746638</v>
      </c>
      <c r="M4">
        <v>9948012.5617348291</v>
      </c>
      <c r="N4">
        <v>10312804.8405258</v>
      </c>
      <c r="O4">
        <v>11357991.0478577</v>
      </c>
      <c r="P4">
        <v>13307173.886998</v>
      </c>
      <c r="Q4">
        <v>13868589.3424704</v>
      </c>
      <c r="R4">
        <v>15062394.49518</v>
      </c>
      <c r="S4">
        <v>14500057.4845916</v>
      </c>
      <c r="T4">
        <v>9974719.2240004409</v>
      </c>
      <c r="U4">
        <v>8907731.7148886397</v>
      </c>
      <c r="V4">
        <v>10167459.540067</v>
      </c>
      <c r="W4">
        <v>10734121.797101</v>
      </c>
      <c r="X4">
        <v>10132609.8090287</v>
      </c>
      <c r="Y4">
        <v>11110338.298118301</v>
      </c>
      <c r="Z4">
        <v>12690203.776588701</v>
      </c>
      <c r="AA4">
        <v>12795347.1048328</v>
      </c>
      <c r="AB4">
        <v>13415695.1819425</v>
      </c>
      <c r="AC4">
        <v>14492959.141048601</v>
      </c>
      <c r="AD4">
        <v>13830054.9890351</v>
      </c>
      <c r="AE4">
        <v>12546400</v>
      </c>
    </row>
    <row r="5" spans="1:32" x14ac:dyDescent="0.3">
      <c r="A5" t="s">
        <v>57</v>
      </c>
      <c r="B5" t="s">
        <v>206</v>
      </c>
      <c r="C5" t="s">
        <v>200</v>
      </c>
      <c r="D5" t="s">
        <v>207</v>
      </c>
      <c r="E5" t="s">
        <v>201</v>
      </c>
      <c r="F5">
        <v>861606.64276589302</v>
      </c>
      <c r="G5">
        <v>893057.69697398006</v>
      </c>
      <c r="H5">
        <v>891810.99852578097</v>
      </c>
      <c r="I5">
        <v>894795.44398661098</v>
      </c>
      <c r="J5">
        <v>840159.65903741797</v>
      </c>
      <c r="K5">
        <v>790464.49072734802</v>
      </c>
      <c r="L5">
        <v>883035.34667083505</v>
      </c>
      <c r="M5">
        <v>864416.17062143597</v>
      </c>
      <c r="N5">
        <v>765109.63762621698</v>
      </c>
      <c r="O5">
        <v>811962.49823729706</v>
      </c>
      <c r="P5">
        <v>976398.28918895801</v>
      </c>
      <c r="Q5">
        <v>937362.76331078296</v>
      </c>
      <c r="R5">
        <v>993400.42727147602</v>
      </c>
      <c r="S5">
        <v>836163.69023169205</v>
      </c>
      <c r="T5">
        <v>752801.51841573801</v>
      </c>
      <c r="U5">
        <v>740888.18703332101</v>
      </c>
      <c r="V5">
        <v>885573.94000002998</v>
      </c>
      <c r="W5">
        <v>894889.85522991698</v>
      </c>
      <c r="X5">
        <v>783749.46774363401</v>
      </c>
      <c r="Y5">
        <v>856153.88414400897</v>
      </c>
      <c r="Z5">
        <v>883825.76147522498</v>
      </c>
      <c r="AA5">
        <v>962945.18718386104</v>
      </c>
      <c r="AB5">
        <v>1076621.9366353301</v>
      </c>
      <c r="AC5">
        <v>1073337.60650275</v>
      </c>
      <c r="AD5">
        <v>1042974.78856979</v>
      </c>
      <c r="AE5">
        <v>882300</v>
      </c>
    </row>
    <row r="6" spans="1:32" x14ac:dyDescent="0.3">
      <c r="A6" t="s">
        <v>57</v>
      </c>
      <c r="B6" t="s">
        <v>208</v>
      </c>
      <c r="C6" t="s">
        <v>200</v>
      </c>
      <c r="D6" t="s">
        <v>209</v>
      </c>
      <c r="E6" t="s">
        <v>201</v>
      </c>
      <c r="F6">
        <v>377654.03584567597</v>
      </c>
      <c r="G6">
        <v>348587.39588448498</v>
      </c>
      <c r="H6">
        <v>380299.242590209</v>
      </c>
      <c r="I6">
        <v>363077.78816838498</v>
      </c>
      <c r="J6">
        <v>262079.76733588101</v>
      </c>
      <c r="K6">
        <v>228357.95207134899</v>
      </c>
      <c r="L6">
        <v>226099.14526558499</v>
      </c>
      <c r="M6">
        <v>194934.859449062</v>
      </c>
      <c r="N6">
        <v>158036.89139212199</v>
      </c>
      <c r="O6">
        <v>174315.458394721</v>
      </c>
      <c r="P6">
        <v>232135.05175207899</v>
      </c>
      <c r="Q6">
        <v>187954.73286047799</v>
      </c>
      <c r="R6">
        <v>205367.82654359701</v>
      </c>
      <c r="S6">
        <v>181886.17915775601</v>
      </c>
      <c r="T6">
        <v>107549.36520927701</v>
      </c>
      <c r="U6">
        <v>101497.72862442301</v>
      </c>
      <c r="V6">
        <v>130504.417170423</v>
      </c>
      <c r="W6">
        <v>102827.91184560899</v>
      </c>
      <c r="X6">
        <v>125414.803461478</v>
      </c>
      <c r="Y6">
        <v>132390.13344400199</v>
      </c>
      <c r="Z6">
        <v>173610.22286647599</v>
      </c>
      <c r="AA6">
        <v>160192.04721882101</v>
      </c>
      <c r="AB6">
        <v>157332.10204392599</v>
      </c>
      <c r="AC6">
        <v>139686.84346216</v>
      </c>
      <c r="AD6">
        <v>150324.15068532</v>
      </c>
      <c r="AE6">
        <v>109187.597341606</v>
      </c>
    </row>
    <row r="7" spans="1:32" x14ac:dyDescent="0.3">
      <c r="A7" t="s">
        <v>57</v>
      </c>
      <c r="B7" t="s">
        <v>210</v>
      </c>
      <c r="C7" t="s">
        <v>200</v>
      </c>
      <c r="D7" t="s">
        <v>211</v>
      </c>
      <c r="E7" t="s">
        <v>201</v>
      </c>
      <c r="F7">
        <v>710854.24266903906</v>
      </c>
      <c r="G7">
        <v>770533.81876000599</v>
      </c>
      <c r="H7">
        <v>879318.98600795399</v>
      </c>
      <c r="I7">
        <v>809223.59624672099</v>
      </c>
      <c r="J7">
        <v>643390.52882553497</v>
      </c>
      <c r="K7">
        <v>630863.23432332894</v>
      </c>
      <c r="L7">
        <v>608648.13405479596</v>
      </c>
      <c r="M7">
        <v>515279.19355764799</v>
      </c>
      <c r="N7">
        <v>483072.22553553397</v>
      </c>
      <c r="O7">
        <v>463395.817287118</v>
      </c>
      <c r="P7">
        <v>594029.950477198</v>
      </c>
      <c r="Q7">
        <v>567303.96146981604</v>
      </c>
      <c r="R7">
        <v>634085.44319027301</v>
      </c>
      <c r="S7">
        <v>505668.67805095599</v>
      </c>
      <c r="T7">
        <v>361862.81894765602</v>
      </c>
      <c r="U7">
        <v>339600.57057739701</v>
      </c>
      <c r="V7">
        <v>352815.94934230403</v>
      </c>
      <c r="W7">
        <v>337496.111426663</v>
      </c>
      <c r="X7">
        <v>389456.46853313799</v>
      </c>
      <c r="Y7">
        <v>430895.20840491803</v>
      </c>
      <c r="Z7">
        <v>434062.59693195397</v>
      </c>
      <c r="AA7">
        <v>425419.24707226199</v>
      </c>
      <c r="AB7">
        <v>385130.03444435302</v>
      </c>
      <c r="AC7">
        <v>390875.956076623</v>
      </c>
      <c r="AD7">
        <v>374620.45948611997</v>
      </c>
      <c r="AE7">
        <v>372876.75936823298</v>
      </c>
    </row>
    <row r="8" spans="1:32" x14ac:dyDescent="0.3">
      <c r="A8" t="s">
        <v>57</v>
      </c>
      <c r="B8" t="s">
        <v>212</v>
      </c>
      <c r="C8" t="s">
        <v>200</v>
      </c>
      <c r="D8" t="s">
        <v>213</v>
      </c>
      <c r="E8" t="s">
        <v>201</v>
      </c>
      <c r="F8">
        <v>183430.23317883501</v>
      </c>
      <c r="G8">
        <v>204510.212607041</v>
      </c>
      <c r="H8">
        <v>115578.70540894099</v>
      </c>
      <c r="I8">
        <v>116292.07421096601</v>
      </c>
      <c r="J8">
        <v>122291.32556051901</v>
      </c>
      <c r="K8">
        <v>79018.690750457201</v>
      </c>
      <c r="L8">
        <v>79771.973752238802</v>
      </c>
      <c r="M8">
        <v>130365.942241878</v>
      </c>
      <c r="N8">
        <v>137489.773139403</v>
      </c>
      <c r="O8">
        <v>169130.03978370299</v>
      </c>
      <c r="P8">
        <v>175413.33131340801</v>
      </c>
      <c r="Q8">
        <v>263069.187598638</v>
      </c>
      <c r="R8">
        <v>247659.148651047</v>
      </c>
      <c r="S8">
        <v>289010.25738081097</v>
      </c>
      <c r="T8">
        <v>237554.66556642001</v>
      </c>
      <c r="U8">
        <v>166014.392458463</v>
      </c>
      <c r="V8">
        <v>89565.000252847603</v>
      </c>
      <c r="W8">
        <v>138921.57517260101</v>
      </c>
      <c r="X8">
        <v>156608.80453563199</v>
      </c>
      <c r="Y8">
        <v>168575.88136153299</v>
      </c>
      <c r="Z8">
        <v>206338.33094768101</v>
      </c>
      <c r="AA8">
        <v>161927.09911437301</v>
      </c>
      <c r="AB8">
        <v>194365.02485320499</v>
      </c>
      <c r="AC8">
        <v>170085.19118704999</v>
      </c>
      <c r="AD8">
        <v>147102.79865542299</v>
      </c>
      <c r="AE8">
        <v>190100</v>
      </c>
    </row>
    <row r="9" spans="1:32" x14ac:dyDescent="0.3">
      <c r="A9" t="s">
        <v>57</v>
      </c>
      <c r="B9" t="s">
        <v>214</v>
      </c>
      <c r="C9" t="s">
        <v>200</v>
      </c>
      <c r="D9" t="s">
        <v>215</v>
      </c>
      <c r="E9" t="s">
        <v>201</v>
      </c>
      <c r="F9">
        <v>537549.84021897498</v>
      </c>
      <c r="G9">
        <v>596768.68777347996</v>
      </c>
      <c r="H9">
        <v>671692.71103459597</v>
      </c>
      <c r="I9">
        <v>749295.50886534003</v>
      </c>
      <c r="J9">
        <v>630144.141858191</v>
      </c>
      <c r="K9">
        <v>630305.296597298</v>
      </c>
      <c r="L9">
        <v>701155.97345394106</v>
      </c>
      <c r="M9">
        <v>648848.68154485698</v>
      </c>
      <c r="N9">
        <v>635377.47681697004</v>
      </c>
      <c r="O9">
        <v>545812.59656203201</v>
      </c>
      <c r="P9">
        <v>770972.170667839</v>
      </c>
      <c r="Q9">
        <v>754181.77120004199</v>
      </c>
      <c r="R9">
        <v>836828.01594058203</v>
      </c>
      <c r="S9">
        <v>969220.49817654397</v>
      </c>
      <c r="T9">
        <v>734558.49614107597</v>
      </c>
      <c r="U9">
        <v>687287.80529963295</v>
      </c>
      <c r="V9">
        <v>739822.47345639498</v>
      </c>
      <c r="W9">
        <v>636066.463086645</v>
      </c>
      <c r="X9">
        <v>580179.56118510303</v>
      </c>
      <c r="Y9">
        <v>602284.54157752299</v>
      </c>
      <c r="Z9">
        <v>661556.21268551005</v>
      </c>
      <c r="AA9">
        <v>653699.07754717302</v>
      </c>
      <c r="AB9">
        <v>722680.72289501398</v>
      </c>
      <c r="AC9">
        <v>955429.73039393197</v>
      </c>
      <c r="AD9">
        <v>1083194.2394499199</v>
      </c>
      <c r="AE9">
        <v>936612.11281985301</v>
      </c>
    </row>
    <row r="10" spans="1:32" x14ac:dyDescent="0.3">
      <c r="A10" t="s">
        <v>57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57</v>
      </c>
      <c r="B11" t="s">
        <v>218</v>
      </c>
      <c r="C11" t="s">
        <v>200</v>
      </c>
      <c r="D11" t="s">
        <v>219</v>
      </c>
      <c r="E11" t="s">
        <v>201</v>
      </c>
      <c r="F11">
        <v>216216.376161536</v>
      </c>
      <c r="G11">
        <v>216391.35111496801</v>
      </c>
      <c r="H11">
        <v>256743.45544240301</v>
      </c>
      <c r="I11">
        <v>244455.20068653801</v>
      </c>
      <c r="J11">
        <v>223678.126716292</v>
      </c>
      <c r="K11">
        <v>267450.587096726</v>
      </c>
      <c r="L11">
        <v>289400.56476831198</v>
      </c>
      <c r="M11">
        <v>294466.13115183101</v>
      </c>
      <c r="N11">
        <v>281118.17991840403</v>
      </c>
      <c r="O11">
        <v>253372.481257626</v>
      </c>
      <c r="P11">
        <v>280684.11910110799</v>
      </c>
      <c r="Q11">
        <v>326530.58351261797</v>
      </c>
      <c r="R11">
        <v>303407.51670735399</v>
      </c>
      <c r="S11">
        <v>260742.02270497</v>
      </c>
      <c r="T11">
        <v>293148.54094269598</v>
      </c>
      <c r="U11">
        <v>225495.637744287</v>
      </c>
      <c r="V11">
        <v>297181.90857782803</v>
      </c>
      <c r="W11">
        <v>508092.94365043403</v>
      </c>
      <c r="X11">
        <v>541776.50749028299</v>
      </c>
      <c r="Y11">
        <v>535556.61574195896</v>
      </c>
      <c r="Z11">
        <v>505256.64531945501</v>
      </c>
      <c r="AA11">
        <v>745640.83373943903</v>
      </c>
      <c r="AB11">
        <v>712380.96660331101</v>
      </c>
      <c r="AC11">
        <v>683934.74061317299</v>
      </c>
      <c r="AD11">
        <v>627392.49015219195</v>
      </c>
      <c r="AE11">
        <v>664405.85400612105</v>
      </c>
    </row>
    <row r="12" spans="1:32" x14ac:dyDescent="0.3">
      <c r="A12" t="s">
        <v>57</v>
      </c>
      <c r="B12" t="s">
        <v>220</v>
      </c>
      <c r="C12" t="s">
        <v>200</v>
      </c>
      <c r="D12" t="s">
        <v>221</v>
      </c>
      <c r="E12" t="s">
        <v>201</v>
      </c>
      <c r="F12">
        <v>1006326.2576108</v>
      </c>
      <c r="G12">
        <v>1067783.0098895701</v>
      </c>
      <c r="H12">
        <v>1105789.65217606</v>
      </c>
      <c r="I12">
        <v>1069210.8751467301</v>
      </c>
      <c r="J12">
        <v>883755.77485359495</v>
      </c>
      <c r="K12">
        <v>984138.49772877805</v>
      </c>
      <c r="L12">
        <v>999040.70851599704</v>
      </c>
      <c r="M12">
        <v>743934.694488512</v>
      </c>
      <c r="N12">
        <v>912118.37515849306</v>
      </c>
      <c r="O12">
        <v>944851.64020318096</v>
      </c>
      <c r="P12">
        <v>1029881.76110693</v>
      </c>
      <c r="Q12">
        <v>1194431.37565077</v>
      </c>
      <c r="R12">
        <v>1182207.0896926799</v>
      </c>
      <c r="S12">
        <v>1055085.3705019599</v>
      </c>
      <c r="T12">
        <v>834511.92578453897</v>
      </c>
      <c r="U12">
        <v>813769.94351183402</v>
      </c>
      <c r="V12">
        <v>874517.37528244895</v>
      </c>
      <c r="W12">
        <v>961313.02195127099</v>
      </c>
      <c r="X12">
        <v>984941.01206129999</v>
      </c>
      <c r="Y12">
        <v>1010060.83808597</v>
      </c>
      <c r="Z12">
        <v>1078966.7082682999</v>
      </c>
      <c r="AA12">
        <v>1007838.6362671599</v>
      </c>
      <c r="AB12">
        <v>1060291.43250763</v>
      </c>
      <c r="AC12">
        <v>1161850.1939860601</v>
      </c>
      <c r="AD12">
        <v>1135362.35396416</v>
      </c>
      <c r="AE12">
        <v>1078387.4914561601</v>
      </c>
    </row>
    <row r="13" spans="1:32" x14ac:dyDescent="0.3">
      <c r="A13" t="s">
        <v>57</v>
      </c>
      <c r="B13" t="s">
        <v>222</v>
      </c>
      <c r="C13" t="s">
        <v>200</v>
      </c>
      <c r="D13" t="s">
        <v>223</v>
      </c>
      <c r="E13" t="s">
        <v>201</v>
      </c>
      <c r="F13">
        <v>1360265.2001156199</v>
      </c>
      <c r="G13">
        <v>1507249.3393013</v>
      </c>
      <c r="H13">
        <v>1445586.2109165201</v>
      </c>
      <c r="I13">
        <v>1326185.5655127801</v>
      </c>
      <c r="J13">
        <v>1250908.4334611599</v>
      </c>
      <c r="K13">
        <v>1308613.52508709</v>
      </c>
      <c r="L13">
        <v>1363864.8931322</v>
      </c>
      <c r="M13">
        <v>1020403.84249747</v>
      </c>
      <c r="N13">
        <v>859638.79026226501</v>
      </c>
      <c r="O13">
        <v>989405.47756428702</v>
      </c>
      <c r="P13">
        <v>1201800.21849843</v>
      </c>
      <c r="Q13">
        <v>1448886.2657902699</v>
      </c>
      <c r="R13">
        <v>1682340.4132655901</v>
      </c>
      <c r="S13">
        <v>1707678.7715904501</v>
      </c>
      <c r="T13">
        <v>1269370.8872299199</v>
      </c>
      <c r="U13">
        <v>1242570.7672800401</v>
      </c>
      <c r="V13">
        <v>1255235.99202175</v>
      </c>
      <c r="W13">
        <v>1318137.8781588599</v>
      </c>
      <c r="X13">
        <v>1140850.9009735</v>
      </c>
      <c r="Y13">
        <v>1338640.1168416601</v>
      </c>
      <c r="Z13">
        <v>1392055.3624718001</v>
      </c>
      <c r="AA13">
        <v>1360246.2822330501</v>
      </c>
      <c r="AB13">
        <v>1715597.58358229</v>
      </c>
      <c r="AC13">
        <v>1588577.9973593501</v>
      </c>
      <c r="AD13">
        <v>1677939.9826824199</v>
      </c>
      <c r="AE13">
        <v>1474655.16548282</v>
      </c>
    </row>
    <row r="14" spans="1:32" x14ac:dyDescent="0.3">
      <c r="A14" t="s">
        <v>57</v>
      </c>
      <c r="B14" t="s">
        <v>224</v>
      </c>
      <c r="C14" t="s">
        <v>200</v>
      </c>
      <c r="D14" t="s">
        <v>225</v>
      </c>
      <c r="E14" t="s">
        <v>201</v>
      </c>
      <c r="F14">
        <v>1820475.33004977</v>
      </c>
      <c r="G14">
        <v>1910743.0841037901</v>
      </c>
      <c r="H14">
        <v>1949153.03069564</v>
      </c>
      <c r="I14">
        <v>2114199.7474698299</v>
      </c>
      <c r="J14">
        <v>1861310.4439508601</v>
      </c>
      <c r="K14">
        <v>2349588.10231183</v>
      </c>
      <c r="L14">
        <v>2385531.9406745899</v>
      </c>
      <c r="M14">
        <v>1556699.89749669</v>
      </c>
      <c r="N14">
        <v>1626171.29342699</v>
      </c>
      <c r="O14">
        <v>2208572.1971020899</v>
      </c>
      <c r="P14">
        <v>2102901.8885898399</v>
      </c>
      <c r="Q14">
        <v>2484931.2402447299</v>
      </c>
      <c r="R14">
        <v>2435242.0382581102</v>
      </c>
      <c r="S14">
        <v>2433407.5483476198</v>
      </c>
      <c r="T14">
        <v>1442277.3235877899</v>
      </c>
      <c r="U14">
        <v>1255795.7695569</v>
      </c>
      <c r="V14">
        <v>1517690.573166</v>
      </c>
      <c r="W14">
        <v>1555341.5708486401</v>
      </c>
      <c r="X14">
        <v>1251046.2971024499</v>
      </c>
      <c r="Y14">
        <v>1521133.90574728</v>
      </c>
      <c r="Z14">
        <v>2038106.8795080001</v>
      </c>
      <c r="AA14">
        <v>1744072.1007187199</v>
      </c>
      <c r="AB14">
        <v>1857730.8699435401</v>
      </c>
      <c r="AC14">
        <v>2446597.0542289601</v>
      </c>
      <c r="AD14">
        <v>2144751.7673512502</v>
      </c>
      <c r="AE14">
        <v>2152185.9508475699</v>
      </c>
    </row>
    <row r="15" spans="1:32" x14ac:dyDescent="0.3">
      <c r="A15" t="s">
        <v>57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57</v>
      </c>
      <c r="B16" t="s">
        <v>228</v>
      </c>
      <c r="C16" t="s">
        <v>200</v>
      </c>
      <c r="D16" t="s">
        <v>229</v>
      </c>
      <c r="E16" t="s">
        <v>201</v>
      </c>
      <c r="F16">
        <v>1082718.28043495</v>
      </c>
      <c r="G16">
        <v>1162225.2868419399</v>
      </c>
      <c r="H16">
        <v>1239260.5635514201</v>
      </c>
      <c r="I16">
        <v>1131050.0889771699</v>
      </c>
      <c r="J16">
        <v>1080179.20099575</v>
      </c>
      <c r="K16">
        <v>1181301.6683970599</v>
      </c>
      <c r="L16">
        <v>1168015.7900048101</v>
      </c>
      <c r="M16">
        <v>834744.03986153798</v>
      </c>
      <c r="N16">
        <v>870346.31727933895</v>
      </c>
      <c r="O16">
        <v>985834.50175325398</v>
      </c>
      <c r="P16">
        <v>1036155.56618462</v>
      </c>
      <c r="Q16">
        <v>1144306.5786770899</v>
      </c>
      <c r="R16">
        <v>1209867.7501059701</v>
      </c>
      <c r="S16">
        <v>952455.91284444695</v>
      </c>
      <c r="T16">
        <v>612964.37485536304</v>
      </c>
      <c r="U16">
        <v>648691.44639395794</v>
      </c>
      <c r="V16">
        <v>811173.92274454003</v>
      </c>
      <c r="W16">
        <v>746450.32957172999</v>
      </c>
      <c r="X16">
        <v>717840.74305489298</v>
      </c>
      <c r="Y16">
        <v>799063.65078770602</v>
      </c>
      <c r="Z16">
        <v>918413.69495300599</v>
      </c>
      <c r="AA16">
        <v>981883.44320652005</v>
      </c>
      <c r="AB16">
        <v>1191738.1291901399</v>
      </c>
      <c r="AC16">
        <v>1119660.80857311</v>
      </c>
      <c r="AD16">
        <v>944706.92984739703</v>
      </c>
      <c r="AE16">
        <v>939800</v>
      </c>
    </row>
    <row r="17" spans="1:31" x14ac:dyDescent="0.3">
      <c r="A17" t="s">
        <v>57</v>
      </c>
      <c r="B17" t="s">
        <v>230</v>
      </c>
      <c r="C17" t="s">
        <v>200</v>
      </c>
      <c r="D17" t="s">
        <v>231</v>
      </c>
      <c r="E17" t="s">
        <v>201</v>
      </c>
      <c r="F17">
        <v>1223125.9473107699</v>
      </c>
      <c r="G17">
        <v>1294845.4931547099</v>
      </c>
      <c r="H17">
        <v>1362171.8425213599</v>
      </c>
      <c r="I17">
        <v>1515101.2488824099</v>
      </c>
      <c r="J17">
        <v>1247958.6896407099</v>
      </c>
      <c r="K17">
        <v>1324440.2939506101</v>
      </c>
      <c r="L17">
        <v>1273052.47519108</v>
      </c>
      <c r="M17">
        <v>1020808.46853121</v>
      </c>
      <c r="N17">
        <v>1065305.765042</v>
      </c>
      <c r="O17">
        <v>1413097.5001959801</v>
      </c>
      <c r="P17">
        <v>1753254.7934188901</v>
      </c>
      <c r="Q17">
        <v>1497473.2700518901</v>
      </c>
      <c r="R17">
        <v>2008623.1765495101</v>
      </c>
      <c r="S17">
        <v>2090415.8983310999</v>
      </c>
      <c r="T17">
        <v>1283473.8018362699</v>
      </c>
      <c r="U17">
        <v>953499.28809239599</v>
      </c>
      <c r="V17">
        <v>1224389.3800339701</v>
      </c>
      <c r="W17">
        <v>1376534.36316858</v>
      </c>
      <c r="X17">
        <v>1138107.05780829</v>
      </c>
      <c r="Y17">
        <v>1239944.67567515</v>
      </c>
      <c r="Z17">
        <v>1495552.5837177599</v>
      </c>
      <c r="AA17">
        <v>1389435.7261356299</v>
      </c>
      <c r="AB17">
        <v>1215793.97955076</v>
      </c>
      <c r="AC17">
        <v>1564307.78198222</v>
      </c>
      <c r="AD17">
        <v>1514840.81058769</v>
      </c>
      <c r="AE17">
        <v>1126655.22887278</v>
      </c>
    </row>
    <row r="18" spans="1:31" x14ac:dyDescent="0.3">
      <c r="A18" t="s">
        <v>57</v>
      </c>
      <c r="B18" t="s">
        <v>232</v>
      </c>
      <c r="C18" t="s">
        <v>200</v>
      </c>
      <c r="D18" t="s">
        <v>233</v>
      </c>
      <c r="E18" t="s">
        <v>201</v>
      </c>
      <c r="F18">
        <v>1548136.9486314501</v>
      </c>
      <c r="G18">
        <v>1795224.58245709</v>
      </c>
      <c r="H18">
        <v>2160768.8683281098</v>
      </c>
      <c r="I18">
        <v>2332466.28290417</v>
      </c>
      <c r="J18">
        <v>2052669.0257516401</v>
      </c>
      <c r="K18">
        <v>1851109.98495743</v>
      </c>
      <c r="L18">
        <v>2053775.97441276</v>
      </c>
      <c r="M18">
        <v>1963625.04044943</v>
      </c>
      <c r="N18">
        <v>2294062.1750680101</v>
      </c>
      <c r="O18">
        <v>2189700.5442790701</v>
      </c>
      <c r="P18">
        <v>2866964.19334458</v>
      </c>
      <c r="Q18">
        <v>2770166.8783352701</v>
      </c>
      <c r="R18">
        <v>3018500.1059182999</v>
      </c>
      <c r="S18">
        <v>2967663.4898194899</v>
      </c>
      <c r="T18">
        <v>1829676.3603200801</v>
      </c>
      <c r="U18">
        <v>1502364.9708325199</v>
      </c>
      <c r="V18">
        <v>1710589.72642001</v>
      </c>
      <c r="W18">
        <v>1931030.1458576301</v>
      </c>
      <c r="X18">
        <v>2067155.59757714</v>
      </c>
      <c r="Y18">
        <v>2210849.2291529402</v>
      </c>
      <c r="Z18">
        <v>2579130.0310194301</v>
      </c>
      <c r="AA18">
        <v>2903364.91141024</v>
      </c>
      <c r="AB18">
        <v>2893834.7308556498</v>
      </c>
      <c r="AC18">
        <v>2979492.34914727</v>
      </c>
      <c r="AD18">
        <v>2748709.4762307401</v>
      </c>
      <c r="AE18">
        <v>2408300</v>
      </c>
    </row>
    <row r="19" spans="1:31" x14ac:dyDescent="0.3">
      <c r="A19" t="s">
        <v>57</v>
      </c>
      <c r="B19" t="s">
        <v>234</v>
      </c>
      <c r="C19" t="s">
        <v>200</v>
      </c>
      <c r="D19" t="s">
        <v>235</v>
      </c>
      <c r="E19" t="s">
        <v>201</v>
      </c>
      <c r="F19">
        <v>179034.47963377699</v>
      </c>
      <c r="G19">
        <v>229059.91920729799</v>
      </c>
      <c r="H19">
        <v>249151.46969499899</v>
      </c>
      <c r="I19">
        <v>264373.60131897999</v>
      </c>
      <c r="J19">
        <v>224647.74490073201</v>
      </c>
      <c r="K19">
        <v>181442.584552024</v>
      </c>
      <c r="L19">
        <v>218819.82674082401</v>
      </c>
      <c r="M19">
        <v>159485.599843262</v>
      </c>
      <c r="N19">
        <v>224957.93986002501</v>
      </c>
      <c r="O19">
        <v>208540.29523730601</v>
      </c>
      <c r="P19">
        <v>286582.553354064</v>
      </c>
      <c r="Q19">
        <v>291990.73376801098</v>
      </c>
      <c r="R19">
        <v>304865.54308545799</v>
      </c>
      <c r="S19">
        <v>250659.16745374401</v>
      </c>
      <c r="T19">
        <v>214969.14516359201</v>
      </c>
      <c r="U19">
        <v>230255.20748347</v>
      </c>
      <c r="V19">
        <v>278398.88159845799</v>
      </c>
      <c r="W19">
        <v>227019.62713243801</v>
      </c>
      <c r="X19">
        <v>255482.587501826</v>
      </c>
      <c r="Y19">
        <v>264789.61715362698</v>
      </c>
      <c r="Z19">
        <v>323328.74642411002</v>
      </c>
      <c r="AA19">
        <v>298682.512985554</v>
      </c>
      <c r="AB19">
        <v>232197.668837315</v>
      </c>
      <c r="AC19">
        <v>219122.88753591999</v>
      </c>
      <c r="AD19">
        <v>238134.74137266801</v>
      </c>
      <c r="AE19">
        <v>210933.839804875</v>
      </c>
    </row>
    <row r="20" spans="1:31" x14ac:dyDescent="0.3">
      <c r="A20" t="s">
        <v>57</v>
      </c>
      <c r="B20" t="s">
        <v>236</v>
      </c>
      <c r="C20" t="s">
        <v>200</v>
      </c>
      <c r="D20" t="s">
        <v>237</v>
      </c>
      <c r="E20" t="s">
        <v>201</v>
      </c>
      <c r="F20">
        <v>3010755.7292399299</v>
      </c>
      <c r="G20">
        <v>2973868.4055167302</v>
      </c>
      <c r="H20">
        <v>2992083.41254503</v>
      </c>
      <c r="I20">
        <v>2855477.9910305501</v>
      </c>
      <c r="J20">
        <v>2803274.8720534998</v>
      </c>
      <c r="K20">
        <v>2432945.16203477</v>
      </c>
      <c r="L20">
        <v>2416058.89740049</v>
      </c>
      <c r="M20">
        <v>2239710.55128399</v>
      </c>
      <c r="N20">
        <v>2163812.94398375</v>
      </c>
      <c r="O20">
        <v>1819025.27078389</v>
      </c>
      <c r="P20">
        <v>1790652.7757921999</v>
      </c>
      <c r="Q20">
        <v>1691239.6776719899</v>
      </c>
      <c r="R20">
        <v>1783996.6641460401</v>
      </c>
      <c r="S20">
        <v>2040849.45648543</v>
      </c>
      <c r="T20">
        <v>2001482.7862990601</v>
      </c>
      <c r="U20">
        <v>2014439.0426888301</v>
      </c>
      <c r="V20">
        <v>2045533.5136121099</v>
      </c>
      <c r="W20">
        <v>2187997.9331419501</v>
      </c>
      <c r="X20">
        <v>2226476.3313271501</v>
      </c>
      <c r="Y20">
        <v>2098469.4780681999</v>
      </c>
      <c r="Z20">
        <v>2251586.5470074401</v>
      </c>
      <c r="AA20">
        <v>2202473.0995030799</v>
      </c>
      <c r="AB20">
        <v>2088590.6393704501</v>
      </c>
      <c r="AC20">
        <v>2223174.46413879</v>
      </c>
      <c r="AD20">
        <v>1908782.56953698</v>
      </c>
      <c r="AE20">
        <v>1844561.4188150701</v>
      </c>
    </row>
    <row r="21" spans="1:31" x14ac:dyDescent="0.3">
      <c r="A21" t="s">
        <v>57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57</v>
      </c>
      <c r="B22" t="s">
        <v>240</v>
      </c>
      <c r="C22" t="s">
        <v>200</v>
      </c>
      <c r="D22" t="s">
        <v>241</v>
      </c>
      <c r="E22" t="s">
        <v>201</v>
      </c>
      <c r="F22">
        <v>166213.251223734</v>
      </c>
      <c r="G22">
        <v>162907.44933467699</v>
      </c>
      <c r="H22">
        <v>160022.56174434599</v>
      </c>
      <c r="I22">
        <v>146809.153495215</v>
      </c>
      <c r="J22">
        <v>128157.716252058</v>
      </c>
      <c r="K22">
        <v>101019.55095355</v>
      </c>
      <c r="L22">
        <v>119261.677106763</v>
      </c>
      <c r="M22">
        <v>134825.64191461899</v>
      </c>
      <c r="N22">
        <v>111832.81214497</v>
      </c>
      <c r="O22">
        <v>88824.8041593737</v>
      </c>
      <c r="P22">
        <v>86259.975672360801</v>
      </c>
      <c r="Q22">
        <v>89779.164203156703</v>
      </c>
      <c r="R22">
        <v>79418.803464348806</v>
      </c>
      <c r="S22">
        <v>92714.702083657307</v>
      </c>
      <c r="T22">
        <v>125706.759682433</v>
      </c>
      <c r="U22">
        <v>143848.491450531</v>
      </c>
      <c r="V22">
        <v>194711.055212242</v>
      </c>
      <c r="W22">
        <v>207184.18107661899</v>
      </c>
      <c r="X22">
        <v>271605.423389223</v>
      </c>
      <c r="Y22">
        <v>254207.061573046</v>
      </c>
      <c r="Z22">
        <v>263818.43751853699</v>
      </c>
      <c r="AA22">
        <v>273328.116411469</v>
      </c>
      <c r="AB22">
        <v>250201.70092502399</v>
      </c>
      <c r="AC22">
        <v>258268.42516781299</v>
      </c>
      <c r="AD22">
        <v>291879.28487386397</v>
      </c>
      <c r="AE22">
        <v>345938.581184935</v>
      </c>
    </row>
    <row r="23" spans="1:31" x14ac:dyDescent="0.3">
      <c r="A23" t="s">
        <v>57</v>
      </c>
      <c r="B23" t="s">
        <v>242</v>
      </c>
      <c r="C23" t="s">
        <v>200</v>
      </c>
      <c r="D23" t="s">
        <v>243</v>
      </c>
      <c r="E23" t="s">
        <v>201</v>
      </c>
      <c r="F23">
        <v>1090894.4342394399</v>
      </c>
      <c r="G23">
        <v>1002814.4879320801</v>
      </c>
      <c r="H23">
        <v>925967.35976931802</v>
      </c>
      <c r="I23">
        <v>868117.200634134</v>
      </c>
      <c r="J23">
        <v>901305.32181767805</v>
      </c>
      <c r="K23">
        <v>1015769.53988117</v>
      </c>
      <c r="L23">
        <v>867625.91946781205</v>
      </c>
      <c r="M23">
        <v>762956.62673275103</v>
      </c>
      <c r="N23">
        <v>567498.53916646598</v>
      </c>
      <c r="O23">
        <v>575753.42982442805</v>
      </c>
      <c r="P23">
        <v>560471.81155694101</v>
      </c>
      <c r="Q23">
        <v>592916.71790604305</v>
      </c>
      <c r="R23">
        <v>929930.98423336504</v>
      </c>
      <c r="S23">
        <v>783669.99042170902</v>
      </c>
      <c r="T23">
        <v>649335.90687992598</v>
      </c>
      <c r="U23">
        <v>828465.04742278298</v>
      </c>
      <c r="V23">
        <v>903283.38323184301</v>
      </c>
      <c r="W23">
        <v>908964.27137349697</v>
      </c>
      <c r="X23">
        <v>1049500.7016950201</v>
      </c>
      <c r="Y23">
        <v>1079823.8368563801</v>
      </c>
      <c r="Z23">
        <v>1036547.84024102</v>
      </c>
      <c r="AA23">
        <v>947113.20595857</v>
      </c>
      <c r="AB23">
        <v>1143146.87297684</v>
      </c>
      <c r="AC23">
        <v>1045223.52490066</v>
      </c>
      <c r="AD23">
        <v>1090414.4445047299</v>
      </c>
      <c r="AE23">
        <v>1214500</v>
      </c>
    </row>
    <row r="24" spans="1:31" x14ac:dyDescent="0.3">
      <c r="A24" t="s">
        <v>57</v>
      </c>
      <c r="B24" t="s">
        <v>244</v>
      </c>
      <c r="C24" t="s">
        <v>200</v>
      </c>
      <c r="D24" t="s">
        <v>245</v>
      </c>
      <c r="E24" t="s">
        <v>201</v>
      </c>
      <c r="F24">
        <v>1655009.03012378</v>
      </c>
      <c r="G24">
        <v>1819907.36804609</v>
      </c>
      <c r="H24">
        <v>1840283.3333543299</v>
      </c>
      <c r="I24">
        <v>1617512.8582315999</v>
      </c>
      <c r="J24">
        <v>1677186.7593976101</v>
      </c>
      <c r="K24">
        <v>1956483.87577972</v>
      </c>
      <c r="L24">
        <v>1661372.9518387299</v>
      </c>
      <c r="M24">
        <v>1538627.8905629001</v>
      </c>
      <c r="N24">
        <v>1453706.5855183499</v>
      </c>
      <c r="O24">
        <v>1674329.2527016299</v>
      </c>
      <c r="P24">
        <v>1741751.73173385</v>
      </c>
      <c r="Q24">
        <v>1883240.94547683</v>
      </c>
      <c r="R24">
        <v>1889939.66766748</v>
      </c>
      <c r="S24">
        <v>1905004.38911153</v>
      </c>
      <c r="T24">
        <v>1741298.7788384601</v>
      </c>
      <c r="U24">
        <v>1751718.3414012101</v>
      </c>
      <c r="V24">
        <v>1714582.1682191901</v>
      </c>
      <c r="W24">
        <v>1837450.5586001901</v>
      </c>
      <c r="X24">
        <v>1914823.80427285</v>
      </c>
      <c r="Y24">
        <v>2047225.0640326999</v>
      </c>
      <c r="Z24">
        <v>2101477.57406996</v>
      </c>
      <c r="AA24">
        <v>1963816.9634338999</v>
      </c>
      <c r="AB24">
        <v>1986408.4039881099</v>
      </c>
      <c r="AC24">
        <v>1797061.8439142399</v>
      </c>
      <c r="AD24">
        <v>2086639.33288403</v>
      </c>
      <c r="AE24">
        <v>1942820.8319754901</v>
      </c>
    </row>
    <row r="25" spans="1:31" x14ac:dyDescent="0.3">
      <c r="A25" t="s">
        <v>57</v>
      </c>
      <c r="B25" t="s">
        <v>246</v>
      </c>
      <c r="C25" t="s">
        <v>200</v>
      </c>
      <c r="D25" t="s">
        <v>247</v>
      </c>
      <c r="E25" t="s">
        <v>201</v>
      </c>
      <c r="F25">
        <v>204985.92714613199</v>
      </c>
      <c r="G25">
        <v>284651.88117812597</v>
      </c>
      <c r="H25">
        <v>262134.59036311199</v>
      </c>
      <c r="I25">
        <v>129708.407644955</v>
      </c>
      <c r="J25">
        <v>218908.33318004099</v>
      </c>
      <c r="K25">
        <v>275162.29542075499</v>
      </c>
      <c r="L25">
        <v>207531.07920222799</v>
      </c>
      <c r="M25">
        <v>145090.62690687799</v>
      </c>
      <c r="N25">
        <v>164654.701137658</v>
      </c>
      <c r="O25">
        <v>199282.15923757499</v>
      </c>
      <c r="P25">
        <v>244455.986614216</v>
      </c>
      <c r="Q25">
        <v>203622.600358867</v>
      </c>
      <c r="R25">
        <v>194723.159523562</v>
      </c>
      <c r="S25">
        <v>283794.469137265</v>
      </c>
      <c r="T25">
        <v>227470.02767990701</v>
      </c>
      <c r="U25">
        <v>104630.60013152</v>
      </c>
      <c r="V25">
        <v>94778.782964562502</v>
      </c>
      <c r="W25">
        <v>100222.085395883</v>
      </c>
      <c r="X25">
        <v>111706.21691666001</v>
      </c>
      <c r="Y25">
        <v>179416.27551893899</v>
      </c>
      <c r="Z25">
        <v>121442.26475021501</v>
      </c>
      <c r="AA25">
        <v>87827.3906496907</v>
      </c>
      <c r="AB25">
        <v>99665.028712049403</v>
      </c>
      <c r="AC25">
        <v>59591.590882290402</v>
      </c>
      <c r="AD25">
        <v>182973.64378020901</v>
      </c>
      <c r="AE25">
        <v>106320.831975494</v>
      </c>
    </row>
    <row r="26" spans="1:31" x14ac:dyDescent="0.3">
      <c r="A26" t="s">
        <v>57</v>
      </c>
      <c r="B26" t="s">
        <v>248</v>
      </c>
      <c r="C26" t="s">
        <v>200</v>
      </c>
      <c r="D26" t="s">
        <v>249</v>
      </c>
      <c r="E26" t="s">
        <v>201</v>
      </c>
      <c r="F26">
        <v>637635.42437622906</v>
      </c>
      <c r="G26">
        <v>678442.05937602895</v>
      </c>
      <c r="H26">
        <v>785246.32048958004</v>
      </c>
      <c r="I26">
        <v>647817.25257984304</v>
      </c>
      <c r="J26">
        <v>616151.18627643504</v>
      </c>
      <c r="K26">
        <v>625716.13672061497</v>
      </c>
      <c r="L26">
        <v>520811.85292406898</v>
      </c>
      <c r="M26">
        <v>528635.62831658102</v>
      </c>
      <c r="N26">
        <v>450611.63115049701</v>
      </c>
      <c r="O26">
        <v>461435.36154826102</v>
      </c>
      <c r="P26">
        <v>478653.78178003198</v>
      </c>
      <c r="Q26">
        <v>574722.69142165605</v>
      </c>
      <c r="R26">
        <v>615188.85131681897</v>
      </c>
      <c r="S26">
        <v>634330.52013693005</v>
      </c>
      <c r="T26">
        <v>584046.96704822697</v>
      </c>
      <c r="U26">
        <v>594847.72590059997</v>
      </c>
      <c r="V26">
        <v>568447.32287426898</v>
      </c>
      <c r="W26">
        <v>597624.61826461705</v>
      </c>
      <c r="X26">
        <v>596220.08646673604</v>
      </c>
      <c r="Y26">
        <v>607436.00747756602</v>
      </c>
      <c r="Z26">
        <v>645421.49121486198</v>
      </c>
      <c r="AA26">
        <v>587822.27462962305</v>
      </c>
      <c r="AB26">
        <v>622551.96814245195</v>
      </c>
      <c r="AC26">
        <v>520076.56162875303</v>
      </c>
      <c r="AD26">
        <v>529758.20636759698</v>
      </c>
      <c r="AE26">
        <v>546465.99158489006</v>
      </c>
    </row>
    <row r="27" spans="1:31" x14ac:dyDescent="0.3">
      <c r="A27" t="s">
        <v>57</v>
      </c>
      <c r="B27" t="s">
        <v>250</v>
      </c>
      <c r="C27" t="s">
        <v>200</v>
      </c>
      <c r="D27" t="s">
        <v>251</v>
      </c>
      <c r="E27" t="s">
        <v>201</v>
      </c>
      <c r="F27">
        <v>812387.67860142095</v>
      </c>
      <c r="G27">
        <v>856813.42749193998</v>
      </c>
      <c r="H27">
        <v>792902.42250164202</v>
      </c>
      <c r="I27">
        <v>839987.19800680003</v>
      </c>
      <c r="J27">
        <v>842127.23994113097</v>
      </c>
      <c r="K27">
        <v>1055605.4436383501</v>
      </c>
      <c r="L27">
        <v>933030.01971243299</v>
      </c>
      <c r="M27">
        <v>864901.63533943705</v>
      </c>
      <c r="N27">
        <v>838440.25323020003</v>
      </c>
      <c r="O27">
        <v>1013611.7319158</v>
      </c>
      <c r="P27">
        <v>1018641.9633396</v>
      </c>
      <c r="Q27">
        <v>1104895.65369631</v>
      </c>
      <c r="R27">
        <v>1080027.6568271001</v>
      </c>
      <c r="S27">
        <v>986879.39983733301</v>
      </c>
      <c r="T27">
        <v>929781.78411033005</v>
      </c>
      <c r="U27">
        <v>1052240.01536909</v>
      </c>
      <c r="V27">
        <v>1051356.06238036</v>
      </c>
      <c r="W27">
        <v>1139603.8549396901</v>
      </c>
      <c r="X27">
        <v>1206897.5008894601</v>
      </c>
      <c r="Y27">
        <v>1260372.78103619</v>
      </c>
      <c r="Z27">
        <v>1334613.8181048899</v>
      </c>
      <c r="AA27">
        <v>1288167.29815459</v>
      </c>
      <c r="AB27">
        <v>1264191.4071336</v>
      </c>
      <c r="AC27">
        <v>1217393.6914031999</v>
      </c>
      <c r="AD27">
        <v>1373907.4827362299</v>
      </c>
      <c r="AE27">
        <v>1290034.0084151099</v>
      </c>
    </row>
    <row r="28" spans="1:31" x14ac:dyDescent="0.3">
      <c r="A28" t="s">
        <v>57</v>
      </c>
      <c r="B28" t="s">
        <v>252</v>
      </c>
      <c r="C28" t="s">
        <v>200</v>
      </c>
      <c r="D28" t="s">
        <v>253</v>
      </c>
      <c r="E28" t="s">
        <v>201</v>
      </c>
      <c r="F28">
        <v>1152837.6864320999</v>
      </c>
      <c r="G28">
        <v>1161510.8406843599</v>
      </c>
      <c r="H28">
        <v>1319523.5534187499</v>
      </c>
      <c r="I28">
        <v>1060236.36249459</v>
      </c>
      <c r="J28">
        <v>1108196.6912547699</v>
      </c>
      <c r="K28">
        <v>1068880.46317246</v>
      </c>
      <c r="L28">
        <v>917236.75826779206</v>
      </c>
      <c r="M28">
        <v>757596.49988580204</v>
      </c>
      <c r="N28">
        <v>936801.331652886</v>
      </c>
      <c r="O28">
        <v>901170.69095031498</v>
      </c>
      <c r="P28">
        <v>832050.82704216696</v>
      </c>
      <c r="Q28">
        <v>773524.02292783</v>
      </c>
      <c r="R28">
        <v>949672.64614257601</v>
      </c>
      <c r="S28">
        <v>900748.63550352701</v>
      </c>
      <c r="T28">
        <v>904531.26100321696</v>
      </c>
      <c r="U28">
        <v>764489.74917956395</v>
      </c>
      <c r="V28">
        <v>694637.64400645997</v>
      </c>
      <c r="W28">
        <v>993208.25865017599</v>
      </c>
      <c r="X28">
        <v>876263.54918746301</v>
      </c>
      <c r="Y28">
        <v>990595.39521208801</v>
      </c>
      <c r="Z28">
        <v>835561.22392886505</v>
      </c>
      <c r="AA28">
        <v>897412.80920069304</v>
      </c>
      <c r="AB28">
        <v>1004486.4634939299</v>
      </c>
      <c r="AC28">
        <v>1168785.41379243</v>
      </c>
      <c r="AD28">
        <v>1147521.4252835701</v>
      </c>
      <c r="AE28">
        <v>1197300</v>
      </c>
    </row>
    <row r="29" spans="1:31" x14ac:dyDescent="0.3">
      <c r="A29" t="s">
        <v>57</v>
      </c>
      <c r="B29" t="s">
        <v>254</v>
      </c>
      <c r="C29" t="s">
        <v>200</v>
      </c>
      <c r="D29" t="s">
        <v>255</v>
      </c>
      <c r="E29" t="s">
        <v>201</v>
      </c>
      <c r="F29">
        <v>734957.04150991305</v>
      </c>
      <c r="G29">
        <v>735882.824017982</v>
      </c>
      <c r="H29">
        <v>931275.18941230897</v>
      </c>
      <c r="I29">
        <v>650234.65937292797</v>
      </c>
      <c r="J29">
        <v>613313.06761803199</v>
      </c>
      <c r="K29">
        <v>673214.33541704796</v>
      </c>
      <c r="L29">
        <v>516002.47635134298</v>
      </c>
      <c r="M29">
        <v>435357.97973149299</v>
      </c>
      <c r="N29">
        <v>511892.362675132</v>
      </c>
      <c r="O29">
        <v>493489.93981270998</v>
      </c>
      <c r="P29">
        <v>511446.98255772103</v>
      </c>
      <c r="Q29">
        <v>469113.87407266803</v>
      </c>
      <c r="R29">
        <v>525674.7636985</v>
      </c>
      <c r="S29">
        <v>510811.83345903299</v>
      </c>
      <c r="T29">
        <v>460680.07910558098</v>
      </c>
      <c r="U29">
        <v>444084.48313749098</v>
      </c>
      <c r="V29">
        <v>414277.02278954798</v>
      </c>
      <c r="W29">
        <v>575357.769700923</v>
      </c>
      <c r="X29">
        <v>543918.185761314</v>
      </c>
      <c r="Y29">
        <v>595660.38198244304</v>
      </c>
      <c r="Z29">
        <v>504798.35415859602</v>
      </c>
      <c r="AA29">
        <v>524054.50642367598</v>
      </c>
      <c r="AB29">
        <v>555579.89971770602</v>
      </c>
      <c r="AC29">
        <v>699200.20483353396</v>
      </c>
      <c r="AD29">
        <v>756707.11330991099</v>
      </c>
      <c r="AE29">
        <v>770539.83510315698</v>
      </c>
    </row>
    <row r="30" spans="1:31" x14ac:dyDescent="0.3">
      <c r="A30" t="s">
        <v>57</v>
      </c>
      <c r="B30" t="s">
        <v>256</v>
      </c>
      <c r="C30" t="s">
        <v>200</v>
      </c>
      <c r="D30" t="s">
        <v>257</v>
      </c>
      <c r="E30" t="s">
        <v>201</v>
      </c>
      <c r="F30">
        <v>59341.718765780301</v>
      </c>
      <c r="G30">
        <v>78304.351663946698</v>
      </c>
      <c r="H30">
        <v>54916.723009319197</v>
      </c>
      <c r="I30">
        <v>74711.276045796301</v>
      </c>
      <c r="J30">
        <v>72218.874570168206</v>
      </c>
      <c r="K30">
        <v>62613.619401462704</v>
      </c>
      <c r="L30">
        <v>99237.522305446604</v>
      </c>
      <c r="M30">
        <v>130006.05427632001</v>
      </c>
      <c r="N30">
        <v>184781.17383176301</v>
      </c>
      <c r="O30">
        <v>194149.885245849</v>
      </c>
      <c r="P30">
        <v>104587.345614593</v>
      </c>
      <c r="Q30">
        <v>98238.643534524395</v>
      </c>
      <c r="R30">
        <v>84350.335678110103</v>
      </c>
      <c r="S30">
        <v>129563.85980305501</v>
      </c>
      <c r="T30">
        <v>164672.949107936</v>
      </c>
      <c r="U30">
        <v>82653.113161062007</v>
      </c>
      <c r="V30">
        <v>90795.795614623799</v>
      </c>
      <c r="W30">
        <v>109142.066106457</v>
      </c>
      <c r="X30">
        <v>107430.809631091</v>
      </c>
      <c r="Y30">
        <v>102258.079808297</v>
      </c>
      <c r="Z30">
        <v>99429.298503689293</v>
      </c>
      <c r="AA30">
        <v>152285.41598221401</v>
      </c>
      <c r="AB30">
        <v>186261.270611463</v>
      </c>
      <c r="AC30">
        <v>177650.74708139099</v>
      </c>
      <c r="AD30">
        <v>126716.31857858801</v>
      </c>
      <c r="AE30">
        <v>117771.212551763</v>
      </c>
    </row>
    <row r="31" spans="1:31" x14ac:dyDescent="0.3">
      <c r="A31" t="s">
        <v>57</v>
      </c>
      <c r="B31" t="s">
        <v>258</v>
      </c>
      <c r="C31" t="s">
        <v>200</v>
      </c>
      <c r="D31" t="s">
        <v>259</v>
      </c>
      <c r="E31" t="s">
        <v>201</v>
      </c>
      <c r="F31">
        <v>35438.240863304301</v>
      </c>
      <c r="G31">
        <v>36496.131583370203</v>
      </c>
      <c r="H31">
        <v>66913.320156500704</v>
      </c>
      <c r="I31">
        <v>45425.284356021999</v>
      </c>
      <c r="J31">
        <v>30745.470338906202</v>
      </c>
      <c r="K31">
        <v>36233.711204082698</v>
      </c>
      <c r="L31">
        <v>26741.8724588232</v>
      </c>
      <c r="M31">
        <v>17568.774122352799</v>
      </c>
      <c r="N31">
        <v>22934.393989871602</v>
      </c>
      <c r="O31">
        <v>21475.2088837093</v>
      </c>
      <c r="P31">
        <v>20864.265993148201</v>
      </c>
      <c r="Q31">
        <v>23773.8650988277</v>
      </c>
      <c r="R31">
        <v>41031.077692185099</v>
      </c>
      <c r="S31">
        <v>73070.421038229295</v>
      </c>
      <c r="T31">
        <v>66672.467290289205</v>
      </c>
      <c r="U31">
        <v>41992.032395177601</v>
      </c>
      <c r="V31">
        <v>22384.052397223</v>
      </c>
      <c r="W31">
        <v>46719.312088712999</v>
      </c>
      <c r="X31">
        <v>48887.568549809701</v>
      </c>
      <c r="Y31">
        <v>43967.723147806399</v>
      </c>
      <c r="Z31">
        <v>34222.332657369901</v>
      </c>
      <c r="AA31">
        <v>44361.895486189002</v>
      </c>
      <c r="AB31">
        <v>61347.071714751401</v>
      </c>
      <c r="AC31">
        <v>56571.749629534701</v>
      </c>
      <c r="AD31">
        <v>49298.284015073899</v>
      </c>
      <c r="AE31">
        <v>104505.353877635</v>
      </c>
    </row>
    <row r="32" spans="1:31" x14ac:dyDescent="0.3">
      <c r="A32" t="s">
        <v>57</v>
      </c>
      <c r="B32" t="s">
        <v>260</v>
      </c>
      <c r="C32" t="s">
        <v>200</v>
      </c>
      <c r="D32" t="s">
        <v>261</v>
      </c>
      <c r="E32" t="s">
        <v>201</v>
      </c>
      <c r="F32">
        <v>292799.23921890499</v>
      </c>
      <c r="G32">
        <v>282571.274029269</v>
      </c>
      <c r="H32">
        <v>231581.99440037299</v>
      </c>
      <c r="I32">
        <v>264500.61356699601</v>
      </c>
      <c r="J32">
        <v>355976.13971632399</v>
      </c>
      <c r="K32">
        <v>275635.79320940602</v>
      </c>
      <c r="L32">
        <v>247695.295747058</v>
      </c>
      <c r="M32">
        <v>157692.00785286599</v>
      </c>
      <c r="N32">
        <v>205324.03733289399</v>
      </c>
      <c r="O32">
        <v>182370.461504954</v>
      </c>
      <c r="P32">
        <v>180527.323742309</v>
      </c>
      <c r="Q32">
        <v>149589.88995455101</v>
      </c>
      <c r="R32">
        <v>193442.00342576901</v>
      </c>
      <c r="S32">
        <v>179779.27290049699</v>
      </c>
      <c r="T32">
        <v>204239.21881883801</v>
      </c>
      <c r="U32">
        <v>186699.552574075</v>
      </c>
      <c r="V32">
        <v>162571.73099739</v>
      </c>
      <c r="W32">
        <v>244522.76324704301</v>
      </c>
      <c r="X32">
        <v>168995.900821972</v>
      </c>
      <c r="Y32">
        <v>239202.32069153001</v>
      </c>
      <c r="Z32">
        <v>179100.15246544499</v>
      </c>
      <c r="AA32">
        <v>164041.05046845099</v>
      </c>
      <c r="AB32">
        <v>190475.214848162</v>
      </c>
      <c r="AC32">
        <v>230368.08122160399</v>
      </c>
      <c r="AD32">
        <v>211162.52015643401</v>
      </c>
      <c r="AE32">
        <v>201807.28142327099</v>
      </c>
    </row>
    <row r="33" spans="1:31" x14ac:dyDescent="0.3">
      <c r="A33" t="s">
        <v>57</v>
      </c>
      <c r="B33" t="s">
        <v>262</v>
      </c>
      <c r="C33" t="s">
        <v>200</v>
      </c>
      <c r="D33" t="s">
        <v>263</v>
      </c>
      <c r="E33" t="s">
        <v>201</v>
      </c>
      <c r="F33">
        <v>30301.4460741931</v>
      </c>
      <c r="G33">
        <v>28256.259389789699</v>
      </c>
      <c r="H33">
        <v>34836.326440243</v>
      </c>
      <c r="I33">
        <v>25364.529152849402</v>
      </c>
      <c r="J33">
        <v>35943.139011335501</v>
      </c>
      <c r="K33">
        <v>21183.003940461302</v>
      </c>
      <c r="L33">
        <v>27559.5914051201</v>
      </c>
      <c r="M33">
        <v>16971.683902769601</v>
      </c>
      <c r="N33">
        <v>11869.363823224399</v>
      </c>
      <c r="O33">
        <v>9685.1955030921999</v>
      </c>
      <c r="P33">
        <v>14624.909134395801</v>
      </c>
      <c r="Q33">
        <v>32807.750267259398</v>
      </c>
      <c r="R33">
        <v>105174.465648012</v>
      </c>
      <c r="S33">
        <v>7523.2483027128101</v>
      </c>
      <c r="T33">
        <v>8266.5466805735996</v>
      </c>
      <c r="U33">
        <v>9060.5679117581894</v>
      </c>
      <c r="V33">
        <v>4609.0422076751001</v>
      </c>
      <c r="W33">
        <v>17466.347507040999</v>
      </c>
      <c r="X33">
        <v>7031.0844232760301</v>
      </c>
      <c r="Y33">
        <v>9506.8895820118196</v>
      </c>
      <c r="Z33">
        <v>18011.0861437651</v>
      </c>
      <c r="AA33">
        <v>12669.940840163301</v>
      </c>
      <c r="AB33">
        <v>10823.0066018493</v>
      </c>
      <c r="AC33">
        <v>4994.6310263619498</v>
      </c>
      <c r="AD33">
        <v>3637.18922356041</v>
      </c>
      <c r="AE33">
        <v>2676.3170441744201</v>
      </c>
    </row>
    <row r="34" spans="1:31" x14ac:dyDescent="0.3">
      <c r="A34" t="s">
        <v>57</v>
      </c>
      <c r="B34" t="s">
        <v>264</v>
      </c>
      <c r="C34" t="s">
        <v>200</v>
      </c>
      <c r="D34" t="s">
        <v>265</v>
      </c>
      <c r="E34" t="s">
        <v>201</v>
      </c>
      <c r="F34">
        <v>319847.58198189299</v>
      </c>
      <c r="G34">
        <v>398035.81554130302</v>
      </c>
      <c r="H34">
        <v>401314.94933660101</v>
      </c>
      <c r="I34">
        <v>362662.96584189701</v>
      </c>
      <c r="J34">
        <v>427472.06636229297</v>
      </c>
      <c r="K34">
        <v>462268.59366426698</v>
      </c>
      <c r="L34">
        <v>473276.12696116202</v>
      </c>
      <c r="M34">
        <v>411868.318257562</v>
      </c>
      <c r="N34">
        <v>325161.85185413703</v>
      </c>
      <c r="O34">
        <v>376689.743980876</v>
      </c>
      <c r="P34">
        <v>351519.21385027602</v>
      </c>
      <c r="Q34">
        <v>644307.436593291</v>
      </c>
      <c r="R34">
        <v>729553.11585487798</v>
      </c>
      <c r="S34">
        <v>545089.073869591</v>
      </c>
      <c r="T34">
        <v>404942.99687292101</v>
      </c>
      <c r="U34">
        <v>413278.41800760699</v>
      </c>
      <c r="V34">
        <v>413423.89889439399</v>
      </c>
      <c r="W34">
        <v>509311.60577127</v>
      </c>
      <c r="X34">
        <v>352218.64340542699</v>
      </c>
      <c r="Y34">
        <v>478779.45701081998</v>
      </c>
      <c r="Z34">
        <v>486708.71435353602</v>
      </c>
      <c r="AA34">
        <v>368143.66469443397</v>
      </c>
      <c r="AB34">
        <v>397546.60753480199</v>
      </c>
      <c r="AC34">
        <v>382591.63005840097</v>
      </c>
      <c r="AD34">
        <v>344834.47381284903</v>
      </c>
      <c r="AE34">
        <v>290600</v>
      </c>
    </row>
    <row r="35" spans="1:31" x14ac:dyDescent="0.3">
      <c r="A35" t="s">
        <v>57</v>
      </c>
      <c r="B35" t="s">
        <v>266</v>
      </c>
      <c r="C35" t="s">
        <v>200</v>
      </c>
      <c r="D35" t="s">
        <v>267</v>
      </c>
      <c r="E35" t="s">
        <v>201</v>
      </c>
      <c r="F35">
        <v>192050.74316834399</v>
      </c>
      <c r="G35">
        <v>241125.578182975</v>
      </c>
      <c r="H35">
        <v>266829.85075891402</v>
      </c>
      <c r="I35">
        <v>287999.69417758199</v>
      </c>
      <c r="J35">
        <v>339404.05952206801</v>
      </c>
      <c r="K35">
        <v>352715.74840836402</v>
      </c>
      <c r="L35">
        <v>407128.341894524</v>
      </c>
      <c r="M35">
        <v>400286.61560611799</v>
      </c>
      <c r="N35">
        <v>404381.68570412701</v>
      </c>
      <c r="O35">
        <v>361080.78002887499</v>
      </c>
      <c r="P35">
        <v>323322.48546656402</v>
      </c>
      <c r="Q35">
        <v>427105.20521263801</v>
      </c>
      <c r="R35">
        <v>319321.38138148101</v>
      </c>
      <c r="S35">
        <v>308965.72753329499</v>
      </c>
      <c r="T35">
        <v>387500.51829983399</v>
      </c>
      <c r="U35">
        <v>309632.40892283199</v>
      </c>
      <c r="V35">
        <v>298210.739478231</v>
      </c>
      <c r="W35">
        <v>345481.351668305</v>
      </c>
      <c r="X35">
        <v>300821.93149218801</v>
      </c>
      <c r="Y35">
        <v>292537.54190091998</v>
      </c>
      <c r="Z35">
        <v>298209.43219095701</v>
      </c>
      <c r="AA35">
        <v>313132.54005718703</v>
      </c>
      <c r="AB35">
        <v>335129.38563606702</v>
      </c>
      <c r="AC35">
        <v>316858.70617022901</v>
      </c>
      <c r="AD35">
        <v>334967.82268352201</v>
      </c>
      <c r="AE35">
        <v>324600</v>
      </c>
    </row>
    <row r="36" spans="1:31" x14ac:dyDescent="0.3">
      <c r="A36" t="s">
        <v>57</v>
      </c>
      <c r="B36" t="s">
        <v>268</v>
      </c>
      <c r="C36" t="s">
        <v>200</v>
      </c>
      <c r="D36" t="s">
        <v>269</v>
      </c>
      <c r="E36" t="s">
        <v>201</v>
      </c>
      <c r="F36">
        <v>123598.25782414099</v>
      </c>
      <c r="G36">
        <v>160148.02910640399</v>
      </c>
      <c r="H36">
        <v>183770.902488969</v>
      </c>
      <c r="I36">
        <v>167506.79094498599</v>
      </c>
      <c r="J36">
        <v>217443.30551377399</v>
      </c>
      <c r="K36">
        <v>170233.068246351</v>
      </c>
      <c r="L36">
        <v>223651.01786328599</v>
      </c>
      <c r="M36">
        <v>235721.601814158</v>
      </c>
      <c r="N36">
        <v>242750.29833221101</v>
      </c>
      <c r="O36">
        <v>201735.573196654</v>
      </c>
      <c r="P36">
        <v>209527.71302440701</v>
      </c>
      <c r="Q36">
        <v>242885.62455744701</v>
      </c>
      <c r="R36">
        <v>174674.63517594599</v>
      </c>
      <c r="S36">
        <v>136120.914708119</v>
      </c>
      <c r="T36">
        <v>166426.52871601799</v>
      </c>
      <c r="U36">
        <v>152850.300321377</v>
      </c>
      <c r="V36">
        <v>143936.06814292999</v>
      </c>
      <c r="W36">
        <v>178421.22989622701</v>
      </c>
      <c r="X36">
        <v>155579.49613521699</v>
      </c>
      <c r="Y36">
        <v>158493.75008818301</v>
      </c>
      <c r="Z36">
        <v>123715.40703062101</v>
      </c>
      <c r="AA36">
        <v>137010.26725718699</v>
      </c>
      <c r="AB36">
        <v>134146.67075793</v>
      </c>
      <c r="AC36">
        <v>102661.035727512</v>
      </c>
      <c r="AD36">
        <v>153901.34470955201</v>
      </c>
      <c r="AE36">
        <v>125219.137705403</v>
      </c>
    </row>
    <row r="37" spans="1:31" x14ac:dyDescent="0.3">
      <c r="A37" t="s">
        <v>57</v>
      </c>
      <c r="B37" t="s">
        <v>270</v>
      </c>
      <c r="C37" t="s">
        <v>200</v>
      </c>
      <c r="D37" t="s">
        <v>271</v>
      </c>
      <c r="E37" t="s">
        <v>201</v>
      </c>
      <c r="F37">
        <v>40853.649129204401</v>
      </c>
      <c r="G37">
        <v>51166.902173616101</v>
      </c>
      <c r="H37">
        <v>50947.6604161996</v>
      </c>
      <c r="I37">
        <v>73089.756012394297</v>
      </c>
      <c r="J37">
        <v>78227.382789041701</v>
      </c>
      <c r="K37">
        <v>95673.4468134661</v>
      </c>
      <c r="L37">
        <v>95270.221214725898</v>
      </c>
      <c r="M37">
        <v>70621.440312845196</v>
      </c>
      <c r="N37">
        <v>64870.983701272598</v>
      </c>
      <c r="O37">
        <v>53121.036384781699</v>
      </c>
      <c r="P37">
        <v>52192.810231903299</v>
      </c>
      <c r="Q37">
        <v>97673.453957256206</v>
      </c>
      <c r="R37">
        <v>91507.017765260302</v>
      </c>
      <c r="S37">
        <v>99050.939545991103</v>
      </c>
      <c r="T37">
        <v>150468.386724677</v>
      </c>
      <c r="U37">
        <v>82979.153199113993</v>
      </c>
      <c r="V37">
        <v>89163.941497640204</v>
      </c>
      <c r="W37">
        <v>116298.598002179</v>
      </c>
      <c r="X37">
        <v>92740.139396066894</v>
      </c>
      <c r="Y37">
        <v>75320.107768805203</v>
      </c>
      <c r="Z37">
        <v>79037.240817697806</v>
      </c>
      <c r="AA37">
        <v>97719.962531286903</v>
      </c>
      <c r="AB37">
        <v>115166.406616587</v>
      </c>
      <c r="AC37">
        <v>73950.245971607699</v>
      </c>
      <c r="AD37">
        <v>82407.137780986202</v>
      </c>
      <c r="AE37">
        <v>105344.27152661</v>
      </c>
    </row>
    <row r="38" spans="1:31" x14ac:dyDescent="0.3">
      <c r="A38" t="s">
        <v>57</v>
      </c>
      <c r="B38" t="s">
        <v>272</v>
      </c>
      <c r="C38" t="s">
        <v>200</v>
      </c>
      <c r="D38" t="s">
        <v>273</v>
      </c>
      <c r="E38" t="s">
        <v>201</v>
      </c>
      <c r="F38">
        <v>27598.836214998901</v>
      </c>
      <c r="G38">
        <v>29810.646902954799</v>
      </c>
      <c r="H38">
        <v>32111.287853745202</v>
      </c>
      <c r="I38">
        <v>47403.147220202001</v>
      </c>
      <c r="J38">
        <v>43733.371219252404</v>
      </c>
      <c r="K38">
        <v>86809.233348546899</v>
      </c>
      <c r="L38">
        <v>88207.102816511295</v>
      </c>
      <c r="M38">
        <v>93943.573479114799</v>
      </c>
      <c r="N38">
        <v>96760.403670643194</v>
      </c>
      <c r="O38">
        <v>106224.17044744</v>
      </c>
      <c r="P38">
        <v>61601.962210253703</v>
      </c>
      <c r="Q38">
        <v>86546.126697934698</v>
      </c>
      <c r="R38">
        <v>53139.728440275197</v>
      </c>
      <c r="S38">
        <v>73793.873279185005</v>
      </c>
      <c r="T38">
        <v>70605.602859138598</v>
      </c>
      <c r="U38">
        <v>73802.955402341206</v>
      </c>
      <c r="V38">
        <v>65110.729837661398</v>
      </c>
      <c r="W38">
        <v>50761.523769898398</v>
      </c>
      <c r="X38">
        <v>52502.295960904703</v>
      </c>
      <c r="Y38">
        <v>58723.684043931702</v>
      </c>
      <c r="Z38">
        <v>95456.784342638304</v>
      </c>
      <c r="AA38">
        <v>78402.310268713307</v>
      </c>
      <c r="AB38">
        <v>85816.308261550104</v>
      </c>
      <c r="AC38">
        <v>140247.424471109</v>
      </c>
      <c r="AD38">
        <v>98659.340192983494</v>
      </c>
      <c r="AE38">
        <v>94036.590767987102</v>
      </c>
    </row>
    <row r="39" spans="1:31" x14ac:dyDescent="0.3">
      <c r="A39" t="s">
        <v>57</v>
      </c>
      <c r="B39" t="s">
        <v>274</v>
      </c>
      <c r="C39" t="s">
        <v>200</v>
      </c>
      <c r="D39" t="s">
        <v>275</v>
      </c>
      <c r="E39" t="s">
        <v>201</v>
      </c>
      <c r="F39">
        <v>155702.40723319701</v>
      </c>
      <c r="G39">
        <v>162536.500849264</v>
      </c>
      <c r="H39">
        <v>150805.23985071</v>
      </c>
      <c r="I39">
        <v>179496.23463663401</v>
      </c>
      <c r="J39">
        <v>152955.41913390299</v>
      </c>
      <c r="K39">
        <v>167197.627852548</v>
      </c>
      <c r="L39">
        <v>190174.882066586</v>
      </c>
      <c r="M39">
        <v>181861.446592928</v>
      </c>
      <c r="N39">
        <v>195467.38831866899</v>
      </c>
      <c r="O39">
        <v>179009.13089256399</v>
      </c>
      <c r="P39">
        <v>160078.26850823101</v>
      </c>
      <c r="Q39">
        <v>159695.91853100699</v>
      </c>
      <c r="R39">
        <v>140560.63279357899</v>
      </c>
      <c r="S39">
        <v>139589.988258759</v>
      </c>
      <c r="T39">
        <v>172343.58090112801</v>
      </c>
      <c r="U39">
        <v>156372.90324127401</v>
      </c>
      <c r="V39">
        <v>146662.68791403799</v>
      </c>
      <c r="W39">
        <v>160590.10074617001</v>
      </c>
      <c r="X39">
        <v>174748.82050500999</v>
      </c>
      <c r="Y39">
        <v>216383.96139242401</v>
      </c>
      <c r="Z39">
        <v>200788.40465898201</v>
      </c>
      <c r="AA39">
        <v>198300.57496741501</v>
      </c>
      <c r="AB39">
        <v>199174.056395964</v>
      </c>
      <c r="AC39">
        <v>179089.70130871801</v>
      </c>
      <c r="AD39">
        <v>165341.15377327101</v>
      </c>
      <c r="AE39">
        <v>161100</v>
      </c>
    </row>
    <row r="40" spans="1:31" x14ac:dyDescent="0.3">
      <c r="A40" t="s">
        <v>57</v>
      </c>
      <c r="B40" t="s">
        <v>276</v>
      </c>
      <c r="C40" t="s">
        <v>200</v>
      </c>
      <c r="D40" t="s">
        <v>277</v>
      </c>
      <c r="E40" t="s">
        <v>201</v>
      </c>
      <c r="F40">
        <v>553045.70788366697</v>
      </c>
      <c r="G40">
        <v>626747.89173633896</v>
      </c>
      <c r="H40">
        <v>492190.490086379</v>
      </c>
      <c r="I40">
        <v>428910.95269033097</v>
      </c>
      <c r="J40">
        <v>537716.78373326804</v>
      </c>
      <c r="K40">
        <v>453941.09698096401</v>
      </c>
      <c r="L40">
        <v>456457.30092859297</v>
      </c>
      <c r="M40">
        <v>413495.49962181499</v>
      </c>
      <c r="N40">
        <v>355271.23519933602</v>
      </c>
      <c r="O40">
        <v>300126.78788720199</v>
      </c>
      <c r="P40">
        <v>520996.39181974501</v>
      </c>
      <c r="Q40">
        <v>409152.97718753398</v>
      </c>
      <c r="R40">
        <v>373907.07656044897</v>
      </c>
      <c r="S40">
        <v>389574.03061229701</v>
      </c>
      <c r="T40">
        <v>369562.51476728398</v>
      </c>
      <c r="U40">
        <v>413579.71454564499</v>
      </c>
      <c r="V40">
        <v>309101.02928170201</v>
      </c>
      <c r="W40">
        <v>308725.86202715797</v>
      </c>
      <c r="X40">
        <v>346071.19354913698</v>
      </c>
      <c r="Y40">
        <v>522994.44543187303</v>
      </c>
      <c r="Z40">
        <v>530117.06639728404</v>
      </c>
      <c r="AA40">
        <v>412733.73839857703</v>
      </c>
      <c r="AB40">
        <v>404760.15484894201</v>
      </c>
      <c r="AC40">
        <v>566783.88710272999</v>
      </c>
      <c r="AD40">
        <v>734916.01442079397</v>
      </c>
      <c r="AE40">
        <v>787900</v>
      </c>
    </row>
    <row r="41" spans="1:31" x14ac:dyDescent="0.3">
      <c r="A41" t="s">
        <v>57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57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57</v>
      </c>
      <c r="B43" t="s">
        <v>282</v>
      </c>
      <c r="C43" t="s">
        <v>200</v>
      </c>
      <c r="D43" t="s">
        <v>283</v>
      </c>
      <c r="E43" t="s">
        <v>201</v>
      </c>
      <c r="F43">
        <v>1042523.26896379</v>
      </c>
      <c r="G43">
        <v>1254909.9979513299</v>
      </c>
      <c r="H43">
        <v>1739880.1555029</v>
      </c>
      <c r="I43">
        <v>1402055.11689425</v>
      </c>
      <c r="J43">
        <v>1098662.14862942</v>
      </c>
      <c r="K43">
        <v>1127850.7310933501</v>
      </c>
      <c r="L43">
        <v>1340826.57881233</v>
      </c>
      <c r="M43">
        <v>1859513.5177639199</v>
      </c>
      <c r="N43">
        <v>2045400.48838697</v>
      </c>
      <c r="O43">
        <v>2248975.0523610301</v>
      </c>
      <c r="P43">
        <v>2620792.1655847901</v>
      </c>
      <c r="Q43">
        <v>3616129.73335031</v>
      </c>
      <c r="R43">
        <v>3040918.5529604498</v>
      </c>
      <c r="S43">
        <v>2388544.8195757102</v>
      </c>
      <c r="T43">
        <v>1976176.3530489299</v>
      </c>
      <c r="U43">
        <v>1933405.2049628999</v>
      </c>
      <c r="V43">
        <v>2030118.7892607099</v>
      </c>
      <c r="W43">
        <v>2138025.9362326399</v>
      </c>
      <c r="X43">
        <v>2225061.8469605702</v>
      </c>
      <c r="Y43">
        <v>2047718.6358592999</v>
      </c>
      <c r="Z43">
        <v>2271469.9004398901</v>
      </c>
      <c r="AA43">
        <v>2285983.2684186702</v>
      </c>
      <c r="AB43">
        <v>2536532.2806265801</v>
      </c>
      <c r="AC43">
        <v>2516719.2982859602</v>
      </c>
      <c r="AD43">
        <v>2715999.8234227598</v>
      </c>
      <c r="AE43">
        <v>2439911.3669745</v>
      </c>
    </row>
    <row r="44" spans="1:31" x14ac:dyDescent="0.3">
      <c r="A44" t="s">
        <v>57</v>
      </c>
      <c r="B44" t="s">
        <v>284</v>
      </c>
      <c r="C44" t="s">
        <v>200</v>
      </c>
      <c r="D44" t="s">
        <v>285</v>
      </c>
      <c r="E44" t="s">
        <v>201</v>
      </c>
      <c r="F44">
        <v>22932245.125597499</v>
      </c>
      <c r="G44">
        <v>24336447.3829288</v>
      </c>
      <c r="H44">
        <v>25626010.6804386</v>
      </c>
      <c r="I44">
        <v>24562515.415735301</v>
      </c>
      <c r="J44">
        <v>22933274.0299275</v>
      </c>
      <c r="K44">
        <v>23529249.350933</v>
      </c>
      <c r="L44">
        <v>23607242.4750324</v>
      </c>
      <c r="M44">
        <v>20850127.702226602</v>
      </c>
      <c r="N44">
        <v>21317151.084290601</v>
      </c>
      <c r="O44">
        <v>22643568.357887398</v>
      </c>
      <c r="P44">
        <v>25082028.724146999</v>
      </c>
      <c r="Q44">
        <v>26677997.2314597</v>
      </c>
      <c r="R44">
        <v>27779479.555545699</v>
      </c>
      <c r="S44">
        <v>26619319.246902201</v>
      </c>
      <c r="T44">
        <v>20936920.587218098</v>
      </c>
      <c r="U44">
        <v>19995243.450296599</v>
      </c>
      <c r="V44">
        <v>21302221.082864799</v>
      </c>
      <c r="W44">
        <v>22950006.2261815</v>
      </c>
      <c r="X44">
        <v>22541590.0664813</v>
      </c>
      <c r="Y44">
        <v>23582458.316364899</v>
      </c>
      <c r="Z44">
        <v>25200134.054621302</v>
      </c>
      <c r="AA44">
        <v>24714524.311982401</v>
      </c>
      <c r="AB44">
        <v>25900842.7603609</v>
      </c>
      <c r="AC44">
        <v>26877262.111827601</v>
      </c>
      <c r="AD44">
        <v>26292532.333659802</v>
      </c>
      <c r="AE44">
        <v>24344300</v>
      </c>
    </row>
    <row r="45" spans="1:31" x14ac:dyDescent="0.3">
      <c r="A45" t="s">
        <v>57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57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57</v>
      </c>
      <c r="B47" t="s">
        <v>290</v>
      </c>
      <c r="C47" t="s">
        <v>200</v>
      </c>
      <c r="D47" t="s">
        <v>291</v>
      </c>
      <c r="E47" t="s">
        <v>201</v>
      </c>
      <c r="F47">
        <v>1564432.04445922</v>
      </c>
      <c r="G47">
        <v>1638233.5743277699</v>
      </c>
      <c r="H47">
        <v>1543482.2804657901</v>
      </c>
      <c r="I47">
        <v>1210822.51001073</v>
      </c>
      <c r="J47">
        <v>1545523.7452225201</v>
      </c>
      <c r="K47">
        <v>1619920.54491458</v>
      </c>
      <c r="L47">
        <v>1345019.5955741501</v>
      </c>
      <c r="M47">
        <v>1323689.7872014099</v>
      </c>
      <c r="N47">
        <v>1137448.40439514</v>
      </c>
      <c r="O47">
        <v>995851.15355631395</v>
      </c>
      <c r="P47">
        <v>902356.67301071098</v>
      </c>
      <c r="Q47">
        <v>904766.66617186205</v>
      </c>
      <c r="R47">
        <v>748255.09941823396</v>
      </c>
      <c r="S47">
        <v>853030.75527929503</v>
      </c>
      <c r="T47">
        <v>914742.009537298</v>
      </c>
      <c r="U47">
        <v>818181.33254124201</v>
      </c>
      <c r="V47">
        <v>741886.45980581699</v>
      </c>
      <c r="W47">
        <v>729528.15201391198</v>
      </c>
      <c r="X47">
        <v>713244.45768819796</v>
      </c>
      <c r="Y47">
        <v>951313.87356735603</v>
      </c>
      <c r="Z47">
        <v>1065756.0722610899</v>
      </c>
      <c r="AA47">
        <v>1077590.6919185801</v>
      </c>
      <c r="AB47">
        <v>1181215.9606244799</v>
      </c>
      <c r="AC47">
        <v>1372611.41631992</v>
      </c>
      <c r="AD47">
        <v>1309354.8581850301</v>
      </c>
      <c r="AE47">
        <v>1210700</v>
      </c>
    </row>
    <row r="48" spans="1:31" x14ac:dyDescent="0.3">
      <c r="A48" t="s">
        <v>57</v>
      </c>
      <c r="B48" t="s">
        <v>292</v>
      </c>
      <c r="C48" t="s">
        <v>200</v>
      </c>
      <c r="D48" t="s">
        <v>293</v>
      </c>
      <c r="E48" t="s">
        <v>201</v>
      </c>
      <c r="F48">
        <v>3476336.8283446101</v>
      </c>
      <c r="G48">
        <v>3885783.4710212601</v>
      </c>
      <c r="H48">
        <v>3801627.8057043198</v>
      </c>
      <c r="I48">
        <v>3512383.9882705398</v>
      </c>
      <c r="J48">
        <v>4045659.8263977799</v>
      </c>
      <c r="K48">
        <v>4021347.92302847</v>
      </c>
      <c r="L48">
        <v>3811618.5011200402</v>
      </c>
      <c r="M48">
        <v>3711609.0102493698</v>
      </c>
      <c r="N48">
        <v>3298565.9448434301</v>
      </c>
      <c r="O48">
        <v>3285317.5726860901</v>
      </c>
      <c r="P48">
        <v>3381109.54940423</v>
      </c>
      <c r="Q48">
        <v>3296603.9168056198</v>
      </c>
      <c r="R48">
        <v>3085412.2150914799</v>
      </c>
      <c r="S48">
        <v>2945449.0073679001</v>
      </c>
      <c r="T48">
        <v>2958779.3949804599</v>
      </c>
      <c r="U48">
        <v>3090095.8249258301</v>
      </c>
      <c r="V48">
        <v>3022777.5405633901</v>
      </c>
      <c r="W48">
        <v>2895596.1500467402</v>
      </c>
      <c r="X48">
        <v>2966186.8054189798</v>
      </c>
      <c r="Y48">
        <v>3284777.8020691802</v>
      </c>
      <c r="Z48">
        <v>3247089.3133419799</v>
      </c>
      <c r="AA48">
        <v>3234850.8862943002</v>
      </c>
      <c r="AB48">
        <v>3415689.21768321</v>
      </c>
      <c r="AC48">
        <v>3523834.73774536</v>
      </c>
      <c r="AD48">
        <v>3615779.7044250299</v>
      </c>
      <c r="AE48">
        <v>3569900</v>
      </c>
    </row>
    <row r="49" spans="1:31" x14ac:dyDescent="0.3">
      <c r="A49" t="s">
        <v>57</v>
      </c>
      <c r="B49" t="s">
        <v>294</v>
      </c>
      <c r="C49" t="s">
        <v>200</v>
      </c>
      <c r="D49" t="s">
        <v>295</v>
      </c>
      <c r="E49" t="s">
        <v>201</v>
      </c>
      <c r="F49">
        <v>460619.62139820802</v>
      </c>
      <c r="G49">
        <v>452512.33505671599</v>
      </c>
      <c r="H49">
        <v>482380.56910259498</v>
      </c>
      <c r="I49">
        <v>489339.85961288802</v>
      </c>
      <c r="J49">
        <v>517547.84123410803</v>
      </c>
      <c r="K49">
        <v>484660.30696826102</v>
      </c>
      <c r="L49">
        <v>447531.10834147601</v>
      </c>
      <c r="M49">
        <v>383727.65231107798</v>
      </c>
      <c r="N49">
        <v>308986.58442597202</v>
      </c>
      <c r="O49">
        <v>284221.45120193501</v>
      </c>
      <c r="P49">
        <v>271084.33603989799</v>
      </c>
      <c r="Q49">
        <v>253402.60327742901</v>
      </c>
      <c r="R49">
        <v>254963.563557455</v>
      </c>
      <c r="S49">
        <v>250573.85920533599</v>
      </c>
      <c r="T49">
        <v>271250.36280988401</v>
      </c>
      <c r="U49">
        <v>294567.58202097501</v>
      </c>
      <c r="V49">
        <v>270730.56894610799</v>
      </c>
      <c r="W49">
        <v>270451.550500012</v>
      </c>
      <c r="X49">
        <v>293565.92510443699</v>
      </c>
      <c r="Y49">
        <v>309604.727047647</v>
      </c>
      <c r="Z49">
        <v>273730.29302473302</v>
      </c>
      <c r="AA49">
        <v>235375.467710186</v>
      </c>
      <c r="AB49">
        <v>213801.52733852499</v>
      </c>
      <c r="AC49">
        <v>188194.26154284799</v>
      </c>
      <c r="AD49">
        <v>217165.98798791799</v>
      </c>
      <c r="AE49">
        <v>229200</v>
      </c>
    </row>
    <row r="50" spans="1:31" x14ac:dyDescent="0.3">
      <c r="A50" t="s">
        <v>57</v>
      </c>
      <c r="B50" t="s">
        <v>296</v>
      </c>
      <c r="C50" t="s">
        <v>200</v>
      </c>
      <c r="D50" t="s">
        <v>297</v>
      </c>
      <c r="E50" t="s">
        <v>201</v>
      </c>
      <c r="F50">
        <v>1506367.4672389801</v>
      </c>
      <c r="G50">
        <v>1839430.93845731</v>
      </c>
      <c r="H50">
        <v>1810643.87030689</v>
      </c>
      <c r="I50">
        <v>1814299.5965815601</v>
      </c>
      <c r="J50">
        <v>2005395.2148260099</v>
      </c>
      <c r="K50">
        <v>1950392.2509705899</v>
      </c>
      <c r="L50">
        <v>2026245.71727565</v>
      </c>
      <c r="M50">
        <v>2012823.34758036</v>
      </c>
      <c r="N50">
        <v>1855381.1271065699</v>
      </c>
      <c r="O50">
        <v>1995872.77672322</v>
      </c>
      <c r="P50">
        <v>2187175.6995744598</v>
      </c>
      <c r="Q50">
        <v>2120631.5951192798</v>
      </c>
      <c r="R50">
        <v>2057574.7124874699</v>
      </c>
      <c r="S50">
        <v>1829513.5714674401</v>
      </c>
      <c r="T50">
        <v>1766050.95552507</v>
      </c>
      <c r="U50">
        <v>1958126.2007033599</v>
      </c>
      <c r="V50">
        <v>1988648.3408413499</v>
      </c>
      <c r="W50">
        <v>1876352.55796171</v>
      </c>
      <c r="X50">
        <v>1936144.3711316299</v>
      </c>
      <c r="Y50">
        <v>2012330.91770943</v>
      </c>
      <c r="Z50">
        <v>1904813.98694257</v>
      </c>
      <c r="AA50">
        <v>1919778.02718581</v>
      </c>
      <c r="AB50">
        <v>2019492.68348765</v>
      </c>
      <c r="AC50">
        <v>1962583.00607364</v>
      </c>
      <c r="AD50">
        <v>2089637.1134202301</v>
      </c>
      <c r="AE50">
        <v>2130000</v>
      </c>
    </row>
    <row r="51" spans="1:31" x14ac:dyDescent="0.3">
      <c r="A51" t="s">
        <v>57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57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57</v>
      </c>
      <c r="B53" t="s">
        <v>302</v>
      </c>
      <c r="C53" t="s">
        <v>200</v>
      </c>
      <c r="D53" t="s">
        <v>303</v>
      </c>
      <c r="E53" t="s">
        <v>201</v>
      </c>
      <c r="F53">
        <v>875488.84721868904</v>
      </c>
      <c r="G53">
        <v>1005601.65057211</v>
      </c>
      <c r="H53">
        <v>1039632.69339316</v>
      </c>
      <c r="I53">
        <v>979742.09737378696</v>
      </c>
      <c r="J53">
        <v>964462.93404983205</v>
      </c>
      <c r="K53">
        <v>1036377.51251645</v>
      </c>
      <c r="L53">
        <v>1218935.65522951</v>
      </c>
      <c r="M53">
        <v>1123573.67812429</v>
      </c>
      <c r="N53">
        <v>1398726.2711903399</v>
      </c>
      <c r="O53">
        <v>1653863.0776487701</v>
      </c>
      <c r="P53">
        <v>1907810.4853711801</v>
      </c>
      <c r="Q53">
        <v>1716309.80941084</v>
      </c>
      <c r="R53">
        <v>1567010.4636973799</v>
      </c>
      <c r="S53">
        <v>1717325.9440510201</v>
      </c>
      <c r="T53">
        <v>1419780.3092807301</v>
      </c>
      <c r="U53">
        <v>1484474.9492371101</v>
      </c>
      <c r="V53">
        <v>1478095.8564747099</v>
      </c>
      <c r="W53">
        <v>1598407.8569016899</v>
      </c>
      <c r="X53">
        <v>1537149.4303659</v>
      </c>
      <c r="Y53">
        <v>1565123.7395695001</v>
      </c>
      <c r="Z53">
        <v>1474870.5291919</v>
      </c>
      <c r="AA53">
        <v>1214220.99009878</v>
      </c>
      <c r="AB53">
        <v>1139500.9076493599</v>
      </c>
      <c r="AC53">
        <v>1234904.3777764901</v>
      </c>
      <c r="AD53">
        <v>1137238.0472879501</v>
      </c>
      <c r="AE53">
        <v>661737.58846037602</v>
      </c>
    </row>
    <row r="54" spans="1:31" x14ac:dyDescent="0.3">
      <c r="A54" t="s">
        <v>57</v>
      </c>
      <c r="B54" t="s">
        <v>304</v>
      </c>
      <c r="C54" t="s">
        <v>200</v>
      </c>
      <c r="D54" t="s">
        <v>305</v>
      </c>
      <c r="E54" t="s">
        <v>201</v>
      </c>
      <c r="F54">
        <v>1122928.0961863101</v>
      </c>
      <c r="G54">
        <v>1267482.3961626501</v>
      </c>
      <c r="H54">
        <v>1304063.8852478701</v>
      </c>
      <c r="I54">
        <v>1214230.48231273</v>
      </c>
      <c r="J54">
        <v>1268117.6807625699</v>
      </c>
      <c r="K54">
        <v>1352030.5564967401</v>
      </c>
      <c r="L54">
        <v>1456123.2991925201</v>
      </c>
      <c r="M54">
        <v>1302717.9210745001</v>
      </c>
      <c r="N54">
        <v>1609362.8819778401</v>
      </c>
      <c r="O54">
        <v>1937466.456698</v>
      </c>
      <c r="P54">
        <v>2210143.4211047101</v>
      </c>
      <c r="Q54">
        <v>1967413.32729244</v>
      </c>
      <c r="R54">
        <v>1929775.7868361401</v>
      </c>
      <c r="S54">
        <v>2073998.39592353</v>
      </c>
      <c r="T54">
        <v>1702599.6894273199</v>
      </c>
      <c r="U54">
        <v>1864141.41158249</v>
      </c>
      <c r="V54">
        <v>1840639.44977197</v>
      </c>
      <c r="W54">
        <v>1976007.43276314</v>
      </c>
      <c r="X54">
        <v>1986186.6299419301</v>
      </c>
      <c r="Y54">
        <v>1951686.28151567</v>
      </c>
      <c r="Z54">
        <v>1824005.11109175</v>
      </c>
      <c r="AA54">
        <v>1524830.24124803</v>
      </c>
      <c r="AB54">
        <v>1477597.12915599</v>
      </c>
      <c r="AC54">
        <v>1537508.3543641099</v>
      </c>
      <c r="AD54">
        <v>1428479.71086718</v>
      </c>
      <c r="AE54">
        <v>1099679.1680245099</v>
      </c>
    </row>
    <row r="55" spans="1:31" x14ac:dyDescent="0.3">
      <c r="A55" t="s">
        <v>57</v>
      </c>
      <c r="B55" t="s">
        <v>306</v>
      </c>
      <c r="C55" t="s">
        <v>200</v>
      </c>
      <c r="D55" t="s">
        <v>307</v>
      </c>
      <c r="E55" t="s">
        <v>201</v>
      </c>
      <c r="F55">
        <v>247439.24896761699</v>
      </c>
      <c r="G55">
        <v>261880.74559054399</v>
      </c>
      <c r="H55">
        <v>264431.19185470103</v>
      </c>
      <c r="I55">
        <v>234488.38493893901</v>
      </c>
      <c r="J55">
        <v>303654.74671274098</v>
      </c>
      <c r="K55">
        <v>315653.04398029402</v>
      </c>
      <c r="L55">
        <v>237187.64396301101</v>
      </c>
      <c r="M55">
        <v>179144.24295020901</v>
      </c>
      <c r="N55">
        <v>210636.61078749999</v>
      </c>
      <c r="O55">
        <v>283603.37904923898</v>
      </c>
      <c r="P55">
        <v>302332.93573352502</v>
      </c>
      <c r="Q55">
        <v>251103.517881596</v>
      </c>
      <c r="R55">
        <v>362765.32313876098</v>
      </c>
      <c r="S55">
        <v>356672.45187251299</v>
      </c>
      <c r="T55">
        <v>282819.38014659402</v>
      </c>
      <c r="U55">
        <v>379666.46234536998</v>
      </c>
      <c r="V55">
        <v>362543.59329726599</v>
      </c>
      <c r="W55">
        <v>377599.57586144999</v>
      </c>
      <c r="X55">
        <v>449037.19957603002</v>
      </c>
      <c r="Y55">
        <v>386562.54194617301</v>
      </c>
      <c r="Z55">
        <v>349134.58189985598</v>
      </c>
      <c r="AA55">
        <v>310609.251149252</v>
      </c>
      <c r="AB55">
        <v>338096.22150662798</v>
      </c>
      <c r="AC55">
        <v>302603.97658762097</v>
      </c>
      <c r="AD55">
        <v>291241.66357922502</v>
      </c>
      <c r="AE55">
        <v>437941.57956412999</v>
      </c>
    </row>
    <row r="56" spans="1:31" x14ac:dyDescent="0.3">
      <c r="A56" t="s">
        <v>57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57</v>
      </c>
      <c r="B57" t="s">
        <v>310</v>
      </c>
      <c r="C57" t="s">
        <v>200</v>
      </c>
      <c r="D57" t="s">
        <v>311</v>
      </c>
      <c r="E57" t="s">
        <v>201</v>
      </c>
      <c r="F57">
        <v>26960900.456719302</v>
      </c>
      <c r="G57">
        <v>28839146.021890499</v>
      </c>
      <c r="H57">
        <v>29920988.5426489</v>
      </c>
      <c r="I57">
        <v>28510161.308690801</v>
      </c>
      <c r="J57">
        <v>27492441.410532199</v>
      </c>
      <c r="K57">
        <v>27984185.915591698</v>
      </c>
      <c r="L57">
        <v>27863495.1848692</v>
      </c>
      <c r="M57">
        <v>24952829.772624999</v>
      </c>
      <c r="N57">
        <v>24964406.6448416</v>
      </c>
      <c r="O57">
        <v>26227637.229211502</v>
      </c>
      <c r="P57">
        <v>28990043.022413399</v>
      </c>
      <c r="Q57">
        <v>30397244.489127401</v>
      </c>
      <c r="R57">
        <v>31261074.4194622</v>
      </c>
      <c r="S57">
        <v>29976063.532859601</v>
      </c>
      <c r="T57">
        <v>24264185.890688401</v>
      </c>
      <c r="U57">
        <v>23491167.140108898</v>
      </c>
      <c r="V57">
        <v>24629987.1909086</v>
      </c>
      <c r="W57">
        <v>26157701.5157286</v>
      </c>
      <c r="X57">
        <v>25853791.9618675</v>
      </c>
      <c r="Y57">
        <v>27386033.073646899</v>
      </c>
      <c r="Z57">
        <v>28978248.387672901</v>
      </c>
      <c r="AA57">
        <v>28362158.818863001</v>
      </c>
      <c r="AB57">
        <v>29721120.1420803</v>
      </c>
      <c r="AC57">
        <v>30967774.419548701</v>
      </c>
      <c r="AD57">
        <v>30643530.004620701</v>
      </c>
      <c r="AE57">
        <v>28702100</v>
      </c>
    </row>
    <row r="58" spans="1:31" x14ac:dyDescent="0.3">
      <c r="A58" t="s">
        <v>57</v>
      </c>
      <c r="B58" t="s">
        <v>312</v>
      </c>
      <c r="C58" t="s">
        <v>200</v>
      </c>
      <c r="D58" t="s">
        <v>313</v>
      </c>
      <c r="E58" t="s">
        <v>201</v>
      </c>
      <c r="F58">
        <v>26960900.456719302</v>
      </c>
      <c r="G58">
        <v>28839146.021890499</v>
      </c>
      <c r="H58">
        <v>29920988.5426489</v>
      </c>
      <c r="I58">
        <v>28510161.308690801</v>
      </c>
      <c r="J58">
        <v>27492441.410532199</v>
      </c>
      <c r="K58">
        <v>27984185.915591698</v>
      </c>
      <c r="L58">
        <v>27863495.1848692</v>
      </c>
      <c r="M58">
        <v>24952829.772624999</v>
      </c>
      <c r="N58">
        <v>24964406.6448416</v>
      </c>
      <c r="O58">
        <v>26227637.229211502</v>
      </c>
      <c r="P58">
        <v>28990043.022413399</v>
      </c>
      <c r="Q58">
        <v>30397244.489127401</v>
      </c>
      <c r="R58">
        <v>31261074.4194622</v>
      </c>
      <c r="S58">
        <v>29976063.532859601</v>
      </c>
      <c r="T58">
        <v>24264185.890688401</v>
      </c>
      <c r="U58">
        <v>23491167.140108898</v>
      </c>
      <c r="V58">
        <v>24629987.1909086</v>
      </c>
      <c r="W58">
        <v>26157701.5157286</v>
      </c>
      <c r="X58">
        <v>25853791.9618675</v>
      </c>
      <c r="Y58">
        <v>27386033.073646899</v>
      </c>
      <c r="Z58">
        <v>28978248.387672901</v>
      </c>
      <c r="AA58">
        <v>28362158.818863001</v>
      </c>
      <c r="AB58">
        <v>29721120.1420803</v>
      </c>
      <c r="AC58">
        <v>30967774.419548701</v>
      </c>
      <c r="AD58">
        <v>30643530.004620701</v>
      </c>
      <c r="AE58">
        <v>28702100</v>
      </c>
    </row>
    <row r="59" spans="1:31" x14ac:dyDescent="0.3">
      <c r="A59" t="s">
        <v>57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59</v>
      </c>
      <c r="B2" t="s">
        <v>197</v>
      </c>
      <c r="C2" t="s">
        <v>200</v>
      </c>
      <c r="D2" t="s">
        <v>198</v>
      </c>
      <c r="E2" t="s">
        <v>201</v>
      </c>
      <c r="F2">
        <v>1452392.3509126401</v>
      </c>
      <c r="G2">
        <v>1078931.8921246</v>
      </c>
      <c r="H2">
        <v>1145316.8920857001</v>
      </c>
      <c r="I2">
        <v>1395085.2378775999</v>
      </c>
      <c r="J2">
        <v>992734.76212999399</v>
      </c>
      <c r="K2">
        <v>589785.21569037298</v>
      </c>
      <c r="L2">
        <v>611399.00598273706</v>
      </c>
      <c r="M2">
        <v>570213.37436616898</v>
      </c>
      <c r="N2">
        <v>643782.71620980999</v>
      </c>
      <c r="O2">
        <v>686134.67030303297</v>
      </c>
      <c r="P2">
        <v>635711.99306528503</v>
      </c>
      <c r="Q2">
        <v>409453.15058405499</v>
      </c>
      <c r="R2">
        <v>362339.03680021001</v>
      </c>
      <c r="S2">
        <v>338835.47193890199</v>
      </c>
      <c r="T2">
        <v>282968.76859720302</v>
      </c>
      <c r="U2">
        <v>233601.687709077</v>
      </c>
      <c r="V2">
        <v>179220.89453868399</v>
      </c>
      <c r="W2">
        <v>289429.37092516699</v>
      </c>
      <c r="X2">
        <v>407071.72280675999</v>
      </c>
      <c r="Y2">
        <v>298678.24028633098</v>
      </c>
      <c r="Z2">
        <v>477006.885299569</v>
      </c>
      <c r="AA2">
        <v>311372.78878111998</v>
      </c>
      <c r="AB2">
        <v>676682.42161486798</v>
      </c>
      <c r="AC2">
        <v>403889.11074504198</v>
      </c>
      <c r="AD2">
        <v>248333.560275344</v>
      </c>
      <c r="AE2">
        <v>247488.940295087</v>
      </c>
    </row>
    <row r="3" spans="1:32" x14ac:dyDescent="0.3">
      <c r="A3" t="s">
        <v>59</v>
      </c>
      <c r="B3" t="s">
        <v>202</v>
      </c>
      <c r="C3" t="s">
        <v>200</v>
      </c>
      <c r="D3" t="s">
        <v>203</v>
      </c>
      <c r="E3" t="s">
        <v>201</v>
      </c>
      <c r="F3">
        <v>49474.136236341401</v>
      </c>
      <c r="G3">
        <v>24149.555084387899</v>
      </c>
      <c r="H3">
        <v>30526.714135469101</v>
      </c>
      <c r="I3">
        <v>37998.761873471201</v>
      </c>
      <c r="J3">
        <v>19476.992116874098</v>
      </c>
      <c r="K3">
        <v>23169.5531437912</v>
      </c>
      <c r="L3">
        <v>23564.1086333198</v>
      </c>
      <c r="M3">
        <v>49828.767173544002</v>
      </c>
      <c r="N3">
        <v>35957.780244663401</v>
      </c>
      <c r="O3">
        <v>46778.012634176601</v>
      </c>
      <c r="P3">
        <v>56442.330246392798</v>
      </c>
      <c r="Q3">
        <v>62161.029054273698</v>
      </c>
      <c r="R3">
        <v>55216.8537199645</v>
      </c>
      <c r="S3">
        <v>56229.823676146902</v>
      </c>
      <c r="T3">
        <v>56438.509452277802</v>
      </c>
      <c r="U3">
        <v>49305.061365153502</v>
      </c>
      <c r="V3">
        <v>60847.538257371401</v>
      </c>
      <c r="W3">
        <v>40596.238614579401</v>
      </c>
      <c r="X3">
        <v>89351.178883417102</v>
      </c>
      <c r="Y3">
        <v>94055.142090663794</v>
      </c>
      <c r="Z3">
        <v>113652.747482587</v>
      </c>
      <c r="AA3">
        <v>110222.761273624</v>
      </c>
      <c r="AB3">
        <v>140907.25894701801</v>
      </c>
      <c r="AC3">
        <v>75826.222239133203</v>
      </c>
      <c r="AD3">
        <v>57807.2232391328</v>
      </c>
      <c r="AE3">
        <v>44300</v>
      </c>
    </row>
    <row r="4" spans="1:32" x14ac:dyDescent="0.3">
      <c r="A4" t="s">
        <v>59</v>
      </c>
      <c r="B4" t="s">
        <v>204</v>
      </c>
      <c r="C4" t="s">
        <v>200</v>
      </c>
      <c r="D4" t="s">
        <v>205</v>
      </c>
      <c r="E4" t="s">
        <v>201</v>
      </c>
      <c r="F4">
        <v>5589484.8457865296</v>
      </c>
      <c r="G4">
        <v>5039678.5102013797</v>
      </c>
      <c r="H4">
        <v>5383970.3991585197</v>
      </c>
      <c r="I4">
        <v>6327496.1980494699</v>
      </c>
      <c r="J4">
        <v>4706862.2759898696</v>
      </c>
      <c r="K4">
        <v>5809270.61626813</v>
      </c>
      <c r="L4">
        <v>5782450.79546207</v>
      </c>
      <c r="M4">
        <v>4865380.5447339704</v>
      </c>
      <c r="N4">
        <v>4958467.8149951296</v>
      </c>
      <c r="O4">
        <v>5018898.52088915</v>
      </c>
      <c r="P4">
        <v>5886710.1547688497</v>
      </c>
      <c r="Q4">
        <v>5516276.3980285302</v>
      </c>
      <c r="R4">
        <v>5775080.0354860798</v>
      </c>
      <c r="S4">
        <v>5576607.5809804499</v>
      </c>
      <c r="T4">
        <v>4246764.97369307</v>
      </c>
      <c r="U4">
        <v>3858355.14301239</v>
      </c>
      <c r="V4">
        <v>4531953.4534445396</v>
      </c>
      <c r="W4">
        <v>4169791.1087000598</v>
      </c>
      <c r="X4">
        <v>3919162.9786256799</v>
      </c>
      <c r="Y4">
        <v>3571434.34907318</v>
      </c>
      <c r="Z4">
        <v>3890456.3149054502</v>
      </c>
      <c r="AA4">
        <v>4588204.23291831</v>
      </c>
      <c r="AB4">
        <v>4290247.8846537797</v>
      </c>
      <c r="AC4">
        <v>4432612.1781376395</v>
      </c>
      <c r="AD4">
        <v>4039326.7545368802</v>
      </c>
      <c r="AE4">
        <v>3558600</v>
      </c>
    </row>
    <row r="5" spans="1:32" x14ac:dyDescent="0.3">
      <c r="A5" t="s">
        <v>59</v>
      </c>
      <c r="B5" t="s">
        <v>206</v>
      </c>
      <c r="C5" t="s">
        <v>200</v>
      </c>
      <c r="D5" t="s">
        <v>207</v>
      </c>
      <c r="E5" t="s">
        <v>201</v>
      </c>
      <c r="F5">
        <v>848625.07601456495</v>
      </c>
      <c r="G5">
        <v>846303.66077158798</v>
      </c>
      <c r="H5">
        <v>919583.32260431605</v>
      </c>
      <c r="I5">
        <v>1029537.9626135</v>
      </c>
      <c r="J5">
        <v>861317.62022658798</v>
      </c>
      <c r="K5">
        <v>1014484.65354238</v>
      </c>
      <c r="L5">
        <v>911688.71095506405</v>
      </c>
      <c r="M5">
        <v>844739.16788496403</v>
      </c>
      <c r="N5">
        <v>674460.93769960105</v>
      </c>
      <c r="O5">
        <v>665305.28919123299</v>
      </c>
      <c r="P5">
        <v>721559.07922630501</v>
      </c>
      <c r="Q5">
        <v>752985.88595108304</v>
      </c>
      <c r="R5">
        <v>741056.80280435795</v>
      </c>
      <c r="S5">
        <v>595715.93600260699</v>
      </c>
      <c r="T5">
        <v>627968.63382615801</v>
      </c>
      <c r="U5">
        <v>598822.93854764302</v>
      </c>
      <c r="V5">
        <v>798400.91282631899</v>
      </c>
      <c r="W5">
        <v>666272.87149212905</v>
      </c>
      <c r="X5">
        <v>603511.99821193004</v>
      </c>
      <c r="Y5">
        <v>606892.25102955895</v>
      </c>
      <c r="Z5">
        <v>577167.11188181199</v>
      </c>
      <c r="AA5">
        <v>698631.99175566703</v>
      </c>
      <c r="AB5">
        <v>759766.76244127902</v>
      </c>
      <c r="AC5">
        <v>746358.11808796995</v>
      </c>
      <c r="AD5">
        <v>652575.77216773003</v>
      </c>
      <c r="AE5">
        <v>551700</v>
      </c>
    </row>
    <row r="6" spans="1:32" x14ac:dyDescent="0.3">
      <c r="A6" t="s">
        <v>59</v>
      </c>
      <c r="B6" t="s">
        <v>208</v>
      </c>
      <c r="C6" t="s">
        <v>200</v>
      </c>
      <c r="D6" t="s">
        <v>209</v>
      </c>
      <c r="E6" t="s">
        <v>201</v>
      </c>
      <c r="F6">
        <v>26166.641200813101</v>
      </c>
      <c r="G6">
        <v>28909.459520489101</v>
      </c>
      <c r="H6">
        <v>34262.632056764502</v>
      </c>
      <c r="I6">
        <v>43119.513470822603</v>
      </c>
      <c r="J6">
        <v>32890.281666827803</v>
      </c>
      <c r="K6">
        <v>37731.8628490064</v>
      </c>
      <c r="L6">
        <v>40497.976144705397</v>
      </c>
      <c r="M6">
        <v>33898.443396293202</v>
      </c>
      <c r="N6">
        <v>22315.198272613001</v>
      </c>
      <c r="O6">
        <v>21449.9291797447</v>
      </c>
      <c r="P6">
        <v>27979.252720547302</v>
      </c>
      <c r="Q6">
        <v>25237.168932129702</v>
      </c>
      <c r="R6">
        <v>37630.1328309694</v>
      </c>
      <c r="S6">
        <v>40151.828529093502</v>
      </c>
      <c r="T6">
        <v>23215.1089889664</v>
      </c>
      <c r="U6">
        <v>28627.338662623999</v>
      </c>
      <c r="V6">
        <v>45527.634667230501</v>
      </c>
      <c r="W6">
        <v>29716.594111839098</v>
      </c>
      <c r="X6">
        <v>31578.1809569422</v>
      </c>
      <c r="Y6">
        <v>17379.125903807701</v>
      </c>
      <c r="Z6">
        <v>15559.140443886799</v>
      </c>
      <c r="AA6">
        <v>16077.0571400683</v>
      </c>
      <c r="AB6">
        <v>13875.070755196901</v>
      </c>
      <c r="AC6">
        <v>11950.5262474438</v>
      </c>
      <c r="AD6">
        <v>17946.443800700199</v>
      </c>
      <c r="AE6">
        <v>11826.8526726653</v>
      </c>
    </row>
    <row r="7" spans="1:32" x14ac:dyDescent="0.3">
      <c r="A7" t="s">
        <v>59</v>
      </c>
      <c r="B7" t="s">
        <v>210</v>
      </c>
      <c r="C7" t="s">
        <v>200</v>
      </c>
      <c r="D7" t="s">
        <v>211</v>
      </c>
      <c r="E7" t="s">
        <v>201</v>
      </c>
      <c r="F7">
        <v>359541.41481333598</v>
      </c>
      <c r="G7">
        <v>362199.48514218797</v>
      </c>
      <c r="H7">
        <v>362684.73628397798</v>
      </c>
      <c r="I7">
        <v>401718.18440428801</v>
      </c>
      <c r="J7">
        <v>280101.68504572503</v>
      </c>
      <c r="K7">
        <v>348628.27213517501</v>
      </c>
      <c r="L7">
        <v>326037.72818537703</v>
      </c>
      <c r="M7">
        <v>300053.21551855898</v>
      </c>
      <c r="N7">
        <v>274422.17748376902</v>
      </c>
      <c r="O7">
        <v>265645.93478109298</v>
      </c>
      <c r="P7">
        <v>382477.878250418</v>
      </c>
      <c r="Q7">
        <v>430074.81674915302</v>
      </c>
      <c r="R7">
        <v>474971.67525195301</v>
      </c>
      <c r="S7">
        <v>370485.27911770198</v>
      </c>
      <c r="T7">
        <v>274448.20972548099</v>
      </c>
      <c r="U7">
        <v>289521.47323786397</v>
      </c>
      <c r="V7">
        <v>309169.02971272898</v>
      </c>
      <c r="W7">
        <v>252589.16284021901</v>
      </c>
      <c r="X7">
        <v>322880.15628176602</v>
      </c>
      <c r="Y7">
        <v>294129.66856741102</v>
      </c>
      <c r="Z7">
        <v>331294.974277962</v>
      </c>
      <c r="AA7">
        <v>372515.74633373402</v>
      </c>
      <c r="AB7">
        <v>320162.00184749399</v>
      </c>
      <c r="AC7">
        <v>322832.30447904603</v>
      </c>
      <c r="AD7">
        <v>282988.251526971</v>
      </c>
      <c r="AE7">
        <v>301066.340915123</v>
      </c>
    </row>
    <row r="8" spans="1:32" x14ac:dyDescent="0.3">
      <c r="A8" t="s">
        <v>59</v>
      </c>
      <c r="B8" t="s">
        <v>212</v>
      </c>
      <c r="C8" t="s">
        <v>200</v>
      </c>
      <c r="D8" t="s">
        <v>213</v>
      </c>
      <c r="E8" t="s">
        <v>201</v>
      </c>
      <c r="F8">
        <v>440614.69764627097</v>
      </c>
      <c r="G8">
        <v>281307.24958679901</v>
      </c>
      <c r="H8">
        <v>199740.36606459101</v>
      </c>
      <c r="I8">
        <v>254794.54311458801</v>
      </c>
      <c r="J8">
        <v>122439.30520341</v>
      </c>
      <c r="K8">
        <v>89881.506973789204</v>
      </c>
      <c r="L8">
        <v>69265.2742050409</v>
      </c>
      <c r="M8">
        <v>95257.931735724706</v>
      </c>
      <c r="N8">
        <v>85978.591207479796</v>
      </c>
      <c r="O8">
        <v>95256.284621685598</v>
      </c>
      <c r="P8">
        <v>81318.772296696799</v>
      </c>
      <c r="Q8">
        <v>105168.612767903</v>
      </c>
      <c r="R8">
        <v>82768.708979071394</v>
      </c>
      <c r="S8">
        <v>109275.935152306</v>
      </c>
      <c r="T8">
        <v>90696.962110953595</v>
      </c>
      <c r="U8">
        <v>57057.694991619901</v>
      </c>
      <c r="V8">
        <v>30218.4418946363</v>
      </c>
      <c r="W8">
        <v>43022.2604951268</v>
      </c>
      <c r="X8">
        <v>52790.242946810999</v>
      </c>
      <c r="Y8">
        <v>49512.219395631902</v>
      </c>
      <c r="Z8">
        <v>66166.420134511704</v>
      </c>
      <c r="AA8">
        <v>56421.668849694397</v>
      </c>
      <c r="AB8">
        <v>58703.425374665901</v>
      </c>
      <c r="AC8">
        <v>49674.582789573396</v>
      </c>
      <c r="AD8">
        <v>38772.344534462201</v>
      </c>
      <c r="AE8">
        <v>53200</v>
      </c>
    </row>
    <row r="9" spans="1:32" x14ac:dyDescent="0.3">
      <c r="A9" t="s">
        <v>59</v>
      </c>
      <c r="B9" t="s">
        <v>214</v>
      </c>
      <c r="C9" t="s">
        <v>200</v>
      </c>
      <c r="D9" t="s">
        <v>215</v>
      </c>
      <c r="E9" t="s">
        <v>201</v>
      </c>
      <c r="F9">
        <v>701819.53240890999</v>
      </c>
      <c r="G9">
        <v>714045.51434725302</v>
      </c>
      <c r="H9">
        <v>769129.45715835004</v>
      </c>
      <c r="I9">
        <v>856519.74900903995</v>
      </c>
      <c r="J9">
        <v>645202.70079333498</v>
      </c>
      <c r="K9">
        <v>681019.79609018494</v>
      </c>
      <c r="L9">
        <v>716847.92297125806</v>
      </c>
      <c r="M9">
        <v>611126.76527678501</v>
      </c>
      <c r="N9">
        <v>609905.55355041695</v>
      </c>
      <c r="O9">
        <v>552875.32909707096</v>
      </c>
      <c r="P9">
        <v>704012.74361508305</v>
      </c>
      <c r="Q9">
        <v>548499.17569611303</v>
      </c>
      <c r="R9">
        <v>587453.37814323802</v>
      </c>
      <c r="S9">
        <v>734205.78428529098</v>
      </c>
      <c r="T9">
        <v>499543.11133274803</v>
      </c>
      <c r="U9">
        <v>502311.22144489799</v>
      </c>
      <c r="V9">
        <v>498150.52909627598</v>
      </c>
      <c r="W9">
        <v>352628.263343842</v>
      </c>
      <c r="X9">
        <v>292541.71204080898</v>
      </c>
      <c r="Y9">
        <v>267672.40095267299</v>
      </c>
      <c r="Z9">
        <v>263908.25463621801</v>
      </c>
      <c r="AA9">
        <v>248487.94613392901</v>
      </c>
      <c r="AB9">
        <v>230322.549089351</v>
      </c>
      <c r="AC9">
        <v>314887.24394119502</v>
      </c>
      <c r="AD9">
        <v>368517.56136949698</v>
      </c>
      <c r="AE9">
        <v>297785.22972704499</v>
      </c>
    </row>
    <row r="10" spans="1:32" x14ac:dyDescent="0.3">
      <c r="A10" t="s">
        <v>59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59</v>
      </c>
      <c r="B11" t="s">
        <v>218</v>
      </c>
      <c r="C11" t="s">
        <v>200</v>
      </c>
      <c r="D11" t="s">
        <v>219</v>
      </c>
      <c r="E11" t="s">
        <v>201</v>
      </c>
      <c r="F11">
        <v>294025.91915220098</v>
      </c>
      <c r="G11">
        <v>278883.58132040902</v>
      </c>
      <c r="H11">
        <v>316076.00423032203</v>
      </c>
      <c r="I11">
        <v>321022.37589205598</v>
      </c>
      <c r="J11">
        <v>264784.221414347</v>
      </c>
      <c r="K11">
        <v>312532.46910091903</v>
      </c>
      <c r="L11">
        <v>351236.86103393399</v>
      </c>
      <c r="M11">
        <v>366702.41582743899</v>
      </c>
      <c r="N11">
        <v>368975.26374145399</v>
      </c>
      <c r="O11">
        <v>360364.37122377602</v>
      </c>
      <c r="P11">
        <v>360396.43709885201</v>
      </c>
      <c r="Q11">
        <v>364323.94648463698</v>
      </c>
      <c r="R11">
        <v>331403.91542443901</v>
      </c>
      <c r="S11">
        <v>306516.14335813298</v>
      </c>
      <c r="T11">
        <v>314759.75372965599</v>
      </c>
      <c r="U11">
        <v>265773.59473699698</v>
      </c>
      <c r="V11">
        <v>336672.85901133501</v>
      </c>
      <c r="W11">
        <v>499820.41447622399</v>
      </c>
      <c r="X11">
        <v>492426.24559701298</v>
      </c>
      <c r="Y11">
        <v>407701.91711631097</v>
      </c>
      <c r="Z11">
        <v>347453.58046619402</v>
      </c>
      <c r="AA11">
        <v>496384.31853434799</v>
      </c>
      <c r="AB11">
        <v>413963.96081277099</v>
      </c>
      <c r="AC11">
        <v>400012.07275872299</v>
      </c>
      <c r="AD11">
        <v>378502.23029347102</v>
      </c>
      <c r="AE11">
        <v>370941.34268630802</v>
      </c>
    </row>
    <row r="12" spans="1:32" x14ac:dyDescent="0.3">
      <c r="A12" t="s">
        <v>59</v>
      </c>
      <c r="B12" t="s">
        <v>220</v>
      </c>
      <c r="C12" t="s">
        <v>200</v>
      </c>
      <c r="D12" t="s">
        <v>221</v>
      </c>
      <c r="E12" t="s">
        <v>201</v>
      </c>
      <c r="F12">
        <v>411182.59657498699</v>
      </c>
      <c r="G12">
        <v>389915.22586598003</v>
      </c>
      <c r="H12">
        <v>415930.12450813898</v>
      </c>
      <c r="I12">
        <v>459979.908518026</v>
      </c>
      <c r="J12">
        <v>317588.57705274801</v>
      </c>
      <c r="K12">
        <v>386969.27815986401</v>
      </c>
      <c r="L12">
        <v>422161.23499555199</v>
      </c>
      <c r="M12">
        <v>322056.47965344199</v>
      </c>
      <c r="N12">
        <v>448196.91335312597</v>
      </c>
      <c r="O12">
        <v>480994.30058644002</v>
      </c>
      <c r="P12">
        <v>539531.06597507105</v>
      </c>
      <c r="Q12">
        <v>561986.50109356001</v>
      </c>
      <c r="R12">
        <v>507639.86790380802</v>
      </c>
      <c r="S12">
        <v>458988.33047265199</v>
      </c>
      <c r="T12">
        <v>349824.765194142</v>
      </c>
      <c r="U12">
        <v>257394.66445528899</v>
      </c>
      <c r="V12">
        <v>281078.78175664903</v>
      </c>
      <c r="W12">
        <v>237600.00759832101</v>
      </c>
      <c r="X12">
        <v>237351.262034535</v>
      </c>
      <c r="Y12">
        <v>217875.13713266799</v>
      </c>
      <c r="Z12">
        <v>243230.718998347</v>
      </c>
      <c r="AA12">
        <v>249158.34671582299</v>
      </c>
      <c r="AB12">
        <v>259099.286405761</v>
      </c>
      <c r="AC12">
        <v>295957.64566528902</v>
      </c>
      <c r="AD12">
        <v>244279.330592538</v>
      </c>
      <c r="AE12">
        <v>239244.938971225</v>
      </c>
    </row>
    <row r="13" spans="1:32" x14ac:dyDescent="0.3">
      <c r="A13" t="s">
        <v>59</v>
      </c>
      <c r="B13" t="s">
        <v>222</v>
      </c>
      <c r="C13" t="s">
        <v>200</v>
      </c>
      <c r="D13" t="s">
        <v>223</v>
      </c>
      <c r="E13" t="s">
        <v>201</v>
      </c>
      <c r="F13">
        <v>1083145.8892798999</v>
      </c>
      <c r="G13">
        <v>816518.03930184303</v>
      </c>
      <c r="H13">
        <v>804710.912656239</v>
      </c>
      <c r="I13">
        <v>870233.98363773699</v>
      </c>
      <c r="J13">
        <v>622960.71749247098</v>
      </c>
      <c r="K13">
        <v>844913.93380422494</v>
      </c>
      <c r="L13">
        <v>863793.01406111696</v>
      </c>
      <c r="M13">
        <v>633155.06344457099</v>
      </c>
      <c r="N13">
        <v>554658.91620427102</v>
      </c>
      <c r="O13">
        <v>616672.55640536395</v>
      </c>
      <c r="P13">
        <v>758412.20739454695</v>
      </c>
      <c r="Q13">
        <v>803763.28170185001</v>
      </c>
      <c r="R13">
        <v>986882.41221079999</v>
      </c>
      <c r="S13">
        <v>947407.78094287205</v>
      </c>
      <c r="T13">
        <v>766008.18368470401</v>
      </c>
      <c r="U13">
        <v>697238.85882594797</v>
      </c>
      <c r="V13">
        <v>798959.00724659802</v>
      </c>
      <c r="W13">
        <v>703132.189447521</v>
      </c>
      <c r="X13">
        <v>582998.97543299396</v>
      </c>
      <c r="Y13">
        <v>570384.68316286802</v>
      </c>
      <c r="Z13">
        <v>597253.65459318098</v>
      </c>
      <c r="AA13">
        <v>674367.55633888196</v>
      </c>
      <c r="AB13">
        <v>803274.06317816</v>
      </c>
      <c r="AC13">
        <v>724775.62725974096</v>
      </c>
      <c r="AD13">
        <v>699466.39918328496</v>
      </c>
      <c r="AE13">
        <v>589532.82554820296</v>
      </c>
    </row>
    <row r="14" spans="1:32" x14ac:dyDescent="0.3">
      <c r="A14" t="s">
        <v>59</v>
      </c>
      <c r="B14" t="s">
        <v>224</v>
      </c>
      <c r="C14" t="s">
        <v>200</v>
      </c>
      <c r="D14" t="s">
        <v>225</v>
      </c>
      <c r="E14" t="s">
        <v>201</v>
      </c>
      <c r="F14">
        <v>412590.25843444199</v>
      </c>
      <c r="G14">
        <v>355873.03225939302</v>
      </c>
      <c r="H14">
        <v>402909.17647583701</v>
      </c>
      <c r="I14">
        <v>574433.93427804497</v>
      </c>
      <c r="J14">
        <v>438846.09998178401</v>
      </c>
      <c r="K14">
        <v>693395.30312262499</v>
      </c>
      <c r="L14">
        <v>657220.75995442399</v>
      </c>
      <c r="M14">
        <v>410250.29474028997</v>
      </c>
      <c r="N14">
        <v>449546.46282357402</v>
      </c>
      <c r="O14">
        <v>539218.11362384004</v>
      </c>
      <c r="P14">
        <v>576580.649707495</v>
      </c>
      <c r="Q14">
        <v>575750.40027260396</v>
      </c>
      <c r="R14">
        <v>541646.94727116195</v>
      </c>
      <c r="S14">
        <v>642457.46125737496</v>
      </c>
      <c r="T14">
        <v>394244.95998912997</v>
      </c>
      <c r="U14">
        <v>430015.92938686401</v>
      </c>
      <c r="V14">
        <v>528700.38638521498</v>
      </c>
      <c r="W14">
        <v>469889.968409936</v>
      </c>
      <c r="X14">
        <v>355524.82193020103</v>
      </c>
      <c r="Y14">
        <v>325742.03786894202</v>
      </c>
      <c r="Z14">
        <v>382603.68018258002</v>
      </c>
      <c r="AA14">
        <v>452339.73030660499</v>
      </c>
      <c r="AB14">
        <v>363071.51053206</v>
      </c>
      <c r="AC14">
        <v>468623.70652153902</v>
      </c>
      <c r="AD14">
        <v>394922.90873222402</v>
      </c>
      <c r="AE14">
        <v>332782.19291969301</v>
      </c>
    </row>
    <row r="15" spans="1:32" x14ac:dyDescent="0.3">
      <c r="A15" t="s">
        <v>59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59</v>
      </c>
      <c r="B16" t="s">
        <v>228</v>
      </c>
      <c r="C16" t="s">
        <v>200</v>
      </c>
      <c r="D16" t="s">
        <v>229</v>
      </c>
      <c r="E16" t="s">
        <v>201</v>
      </c>
      <c r="F16">
        <v>223972.11556856401</v>
      </c>
      <c r="G16">
        <v>201128.634830925</v>
      </c>
      <c r="H16">
        <v>245852.06753822899</v>
      </c>
      <c r="I16">
        <v>307538.71978341101</v>
      </c>
      <c r="J16">
        <v>260818.31241785601</v>
      </c>
      <c r="K16">
        <v>386261.58489647898</v>
      </c>
      <c r="L16">
        <v>349993.95274455397</v>
      </c>
      <c r="M16">
        <v>279081.95463013498</v>
      </c>
      <c r="N16">
        <v>324286.09914651699</v>
      </c>
      <c r="O16">
        <v>336106.40431380202</v>
      </c>
      <c r="P16">
        <v>343990.11670295399</v>
      </c>
      <c r="Q16">
        <v>300760.85499401501</v>
      </c>
      <c r="R16">
        <v>321170.59236516798</v>
      </c>
      <c r="S16">
        <v>284525.423889086</v>
      </c>
      <c r="T16">
        <v>197340.919685403</v>
      </c>
      <c r="U16">
        <v>221807.80909721699</v>
      </c>
      <c r="V16">
        <v>278329.53136740002</v>
      </c>
      <c r="W16">
        <v>236633.698083667</v>
      </c>
      <c r="X16">
        <v>211990.62513012701</v>
      </c>
      <c r="Y16">
        <v>167600.03887760601</v>
      </c>
      <c r="Z16">
        <v>160004.25022678199</v>
      </c>
      <c r="AA16">
        <v>230064.776226127</v>
      </c>
      <c r="AB16">
        <v>214880.66170437299</v>
      </c>
      <c r="AC16">
        <v>191004.97786473701</v>
      </c>
      <c r="AD16">
        <v>151418.37466356199</v>
      </c>
      <c r="AE16">
        <v>125400</v>
      </c>
    </row>
    <row r="17" spans="1:31" x14ac:dyDescent="0.3">
      <c r="A17" t="s">
        <v>59</v>
      </c>
      <c r="B17" t="s">
        <v>230</v>
      </c>
      <c r="C17" t="s">
        <v>200</v>
      </c>
      <c r="D17" t="s">
        <v>231</v>
      </c>
      <c r="E17" t="s">
        <v>201</v>
      </c>
      <c r="F17">
        <v>217583.425849858</v>
      </c>
      <c r="G17">
        <v>222456.77258247501</v>
      </c>
      <c r="H17">
        <v>242057.96179959801</v>
      </c>
      <c r="I17">
        <v>336553.44744528702</v>
      </c>
      <c r="J17">
        <v>265327.289240124</v>
      </c>
      <c r="K17">
        <v>339391.320301809</v>
      </c>
      <c r="L17">
        <v>326480.07601877401</v>
      </c>
      <c r="M17">
        <v>287946.721348338</v>
      </c>
      <c r="N17">
        <v>307974.94749887602</v>
      </c>
      <c r="O17">
        <v>351675.72575898998</v>
      </c>
      <c r="P17">
        <v>405606.94052646297</v>
      </c>
      <c r="Q17">
        <v>301242.11259611201</v>
      </c>
      <c r="R17">
        <v>412292.25553086901</v>
      </c>
      <c r="S17">
        <v>412240.10003906902</v>
      </c>
      <c r="T17">
        <v>260556.80826331399</v>
      </c>
      <c r="U17">
        <v>172113.95290587199</v>
      </c>
      <c r="V17">
        <v>239626.56290113699</v>
      </c>
      <c r="W17">
        <v>258922.59642858</v>
      </c>
      <c r="X17">
        <v>221944.737490539</v>
      </c>
      <c r="Y17">
        <v>187081.39101191799</v>
      </c>
      <c r="Z17">
        <v>260016.15433285799</v>
      </c>
      <c r="AA17">
        <v>263786.47813961498</v>
      </c>
      <c r="AB17">
        <v>185488.82193773199</v>
      </c>
      <c r="AC17">
        <v>233239.98490584901</v>
      </c>
      <c r="AD17">
        <v>210350.19062056401</v>
      </c>
      <c r="AE17">
        <v>148918.58405688501</v>
      </c>
    </row>
    <row r="18" spans="1:31" x14ac:dyDescent="0.3">
      <c r="A18" t="s">
        <v>59</v>
      </c>
      <c r="B18" t="s">
        <v>232</v>
      </c>
      <c r="C18" t="s">
        <v>200</v>
      </c>
      <c r="D18" t="s">
        <v>233</v>
      </c>
      <c r="E18" t="s">
        <v>201</v>
      </c>
      <c r="F18">
        <v>474529.55704967299</v>
      </c>
      <c r="G18">
        <v>441409.47836914897</v>
      </c>
      <c r="H18">
        <v>570278.633732268</v>
      </c>
      <c r="I18">
        <v>750452.09799088002</v>
      </c>
      <c r="J18">
        <v>509323.44925805699</v>
      </c>
      <c r="K18">
        <v>602224.58485635603</v>
      </c>
      <c r="L18">
        <v>654179.50572154997</v>
      </c>
      <c r="M18">
        <v>617734.86027678498</v>
      </c>
      <c r="N18">
        <v>741976.89507315203</v>
      </c>
      <c r="O18">
        <v>661790.02313073899</v>
      </c>
      <c r="P18">
        <v>886169.36180330999</v>
      </c>
      <c r="Q18">
        <v>643977.64725884399</v>
      </c>
      <c r="R18">
        <v>651901.075163865</v>
      </c>
      <c r="S18">
        <v>605037.98286621203</v>
      </c>
      <c r="T18">
        <v>384353.61447554902</v>
      </c>
      <c r="U18">
        <v>269597.32027217402</v>
      </c>
      <c r="V18">
        <v>303858.93954540999</v>
      </c>
      <c r="W18">
        <v>358564.906955846</v>
      </c>
      <c r="X18">
        <v>439728.61044276302</v>
      </c>
      <c r="Y18">
        <v>401978.07258022</v>
      </c>
      <c r="Z18">
        <v>556437.19326690701</v>
      </c>
      <c r="AA18">
        <v>740082.07253699598</v>
      </c>
      <c r="AB18">
        <v>607231.927947524</v>
      </c>
      <c r="AC18">
        <v>615017.16076071095</v>
      </c>
      <c r="AD18">
        <v>535395.99416586605</v>
      </c>
      <c r="AE18">
        <v>475400</v>
      </c>
    </row>
    <row r="19" spans="1:31" x14ac:dyDescent="0.3">
      <c r="A19" t="s">
        <v>59</v>
      </c>
      <c r="B19" t="s">
        <v>234</v>
      </c>
      <c r="C19" t="s">
        <v>200</v>
      </c>
      <c r="D19" t="s">
        <v>235</v>
      </c>
      <c r="E19" t="s">
        <v>201</v>
      </c>
      <c r="F19">
        <v>98633.793780936001</v>
      </c>
      <c r="G19">
        <v>103370.085964308</v>
      </c>
      <c r="H19">
        <v>103087.167564673</v>
      </c>
      <c r="I19">
        <v>123445.044482607</v>
      </c>
      <c r="J19">
        <v>86718.464177306305</v>
      </c>
      <c r="K19">
        <v>72489.800168586298</v>
      </c>
      <c r="L19">
        <v>93883.068203322298</v>
      </c>
      <c r="M19">
        <v>64934.501539067503</v>
      </c>
      <c r="N19">
        <v>96482.477654336806</v>
      </c>
      <c r="O19">
        <v>71606.248966650994</v>
      </c>
      <c r="P19">
        <v>98948.256256185501</v>
      </c>
      <c r="Q19">
        <v>102675.82536991101</v>
      </c>
      <c r="R19">
        <v>98425.157745559904</v>
      </c>
      <c r="S19">
        <v>70097.354395027898</v>
      </c>
      <c r="T19">
        <v>64255.366949837102</v>
      </c>
      <c r="U19">
        <v>68669.948129822398</v>
      </c>
      <c r="V19">
        <v>83937.231054498203</v>
      </c>
      <c r="W19">
        <v>61468.936131993702</v>
      </c>
      <c r="X19">
        <v>74190.261498407403</v>
      </c>
      <c r="Y19">
        <v>57683.750836172301</v>
      </c>
      <c r="Z19">
        <v>89242.759454707295</v>
      </c>
      <c r="AA19">
        <v>89700.796928255106</v>
      </c>
      <c r="AB19">
        <v>60245.052512755603</v>
      </c>
      <c r="AC19">
        <v>58129.849825080702</v>
      </c>
      <c r="AD19">
        <v>64197.674196530301</v>
      </c>
      <c r="AE19">
        <v>60801.692502851998</v>
      </c>
    </row>
    <row r="20" spans="1:31" x14ac:dyDescent="0.3">
      <c r="A20" t="s">
        <v>59</v>
      </c>
      <c r="B20" t="s">
        <v>236</v>
      </c>
      <c r="C20" t="s">
        <v>200</v>
      </c>
      <c r="D20" t="s">
        <v>237</v>
      </c>
      <c r="E20" t="s">
        <v>201</v>
      </c>
      <c r="F20">
        <v>6896306.1233151499</v>
      </c>
      <c r="G20">
        <v>6886416.6601513</v>
      </c>
      <c r="H20">
        <v>6220316.6238036798</v>
      </c>
      <c r="I20">
        <v>6179240.70592112</v>
      </c>
      <c r="J20">
        <v>6287029.2370350398</v>
      </c>
      <c r="K20">
        <v>5859640.8800162198</v>
      </c>
      <c r="L20">
        <v>5483584.8062507296</v>
      </c>
      <c r="M20">
        <v>4774453.4249730203</v>
      </c>
      <c r="N20">
        <v>4418243.5638814</v>
      </c>
      <c r="O20">
        <v>3664930.82992069</v>
      </c>
      <c r="P20">
        <v>3742589.6185267</v>
      </c>
      <c r="Q20">
        <v>3370951.5069620102</v>
      </c>
      <c r="R20">
        <v>3354000.6347588198</v>
      </c>
      <c r="S20">
        <v>3219451.3893976202</v>
      </c>
      <c r="T20">
        <v>3017002.2566459901</v>
      </c>
      <c r="U20">
        <v>2855425.3372288002</v>
      </c>
      <c r="V20">
        <v>2597922.9116126401</v>
      </c>
      <c r="W20">
        <v>2523566.2816148</v>
      </c>
      <c r="X20">
        <v>2384404.7554250699</v>
      </c>
      <c r="Y20">
        <v>2536122.7851119498</v>
      </c>
      <c r="Z20">
        <v>2661683.32039516</v>
      </c>
      <c r="AA20">
        <v>2752713.4448091802</v>
      </c>
      <c r="AB20">
        <v>2726628.5158680398</v>
      </c>
      <c r="AC20">
        <v>2844922.3474518298</v>
      </c>
      <c r="AD20">
        <v>2502986.57801633</v>
      </c>
      <c r="AE20">
        <v>2367013.36381714</v>
      </c>
    </row>
    <row r="21" spans="1:31" x14ac:dyDescent="0.3">
      <c r="A21" t="s">
        <v>59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59</v>
      </c>
      <c r="B22" t="s">
        <v>240</v>
      </c>
      <c r="C22" t="s">
        <v>200</v>
      </c>
      <c r="D22" t="s">
        <v>241</v>
      </c>
      <c r="E22" t="s">
        <v>201</v>
      </c>
      <c r="F22">
        <v>4955622.1538806502</v>
      </c>
      <c r="G22">
        <v>5186596.6355551099</v>
      </c>
      <c r="H22">
        <v>4899149.6195874</v>
      </c>
      <c r="I22">
        <v>5158352.6155628804</v>
      </c>
      <c r="J22">
        <v>5115151.9633230399</v>
      </c>
      <c r="K22">
        <v>4529390.3085436895</v>
      </c>
      <c r="L22">
        <v>4277468.2032330502</v>
      </c>
      <c r="M22">
        <v>4106606.8286211998</v>
      </c>
      <c r="N22">
        <v>3713107.2788329199</v>
      </c>
      <c r="O22">
        <v>2999437.7086424399</v>
      </c>
      <c r="P22">
        <v>2573908.3775468599</v>
      </c>
      <c r="Q22">
        <v>2278646.4499716698</v>
      </c>
      <c r="R22">
        <v>1865999.43926939</v>
      </c>
      <c r="S22">
        <v>1818827.48241383</v>
      </c>
      <c r="T22">
        <v>1973537.3475389199</v>
      </c>
      <c r="U22">
        <v>1858259.3362116599</v>
      </c>
      <c r="V22">
        <v>1986888.8837326299</v>
      </c>
      <c r="W22">
        <v>2070541.2524476901</v>
      </c>
      <c r="X22">
        <v>2419523.4895887398</v>
      </c>
      <c r="Y22">
        <v>2289326.4475968899</v>
      </c>
      <c r="Z22">
        <v>2344952.6455589798</v>
      </c>
      <c r="AA22">
        <v>2666177.87906982</v>
      </c>
      <c r="AB22">
        <v>2476664.9508160301</v>
      </c>
      <c r="AC22">
        <v>2437847.9126021499</v>
      </c>
      <c r="AD22">
        <v>2548341.04171497</v>
      </c>
      <c r="AE22">
        <v>2890286.63618286</v>
      </c>
    </row>
    <row r="23" spans="1:31" x14ac:dyDescent="0.3">
      <c r="A23" t="s">
        <v>59</v>
      </c>
      <c r="B23" t="s">
        <v>242</v>
      </c>
      <c r="C23" t="s">
        <v>200</v>
      </c>
      <c r="D23" t="s">
        <v>243</v>
      </c>
      <c r="E23" t="s">
        <v>201</v>
      </c>
      <c r="F23">
        <v>1127187.5470698499</v>
      </c>
      <c r="G23">
        <v>783639.27152390999</v>
      </c>
      <c r="H23">
        <v>752459.842782525</v>
      </c>
      <c r="I23">
        <v>755808.005019131</v>
      </c>
      <c r="J23">
        <v>594739.49565843295</v>
      </c>
      <c r="K23">
        <v>621780.78874058998</v>
      </c>
      <c r="L23">
        <v>545185.25439523102</v>
      </c>
      <c r="M23">
        <v>551244.375040752</v>
      </c>
      <c r="N23">
        <v>432282.86265070701</v>
      </c>
      <c r="O23">
        <v>449753.90314188902</v>
      </c>
      <c r="P23">
        <v>468168.47548577102</v>
      </c>
      <c r="Q23">
        <v>435673.05790681799</v>
      </c>
      <c r="R23">
        <v>576726.16481641796</v>
      </c>
      <c r="S23">
        <v>370793.46357441199</v>
      </c>
      <c r="T23">
        <v>354931.89799578401</v>
      </c>
      <c r="U23">
        <v>364836.50330668298</v>
      </c>
      <c r="V23">
        <v>351691.370388476</v>
      </c>
      <c r="W23">
        <v>290220.81068920699</v>
      </c>
      <c r="X23">
        <v>403104.897234042</v>
      </c>
      <c r="Y23">
        <v>342466.27858248999</v>
      </c>
      <c r="Z23">
        <v>372690.55306601</v>
      </c>
      <c r="AA23">
        <v>405277.31461959903</v>
      </c>
      <c r="AB23">
        <v>497126.61627201899</v>
      </c>
      <c r="AC23">
        <v>448888.26192405698</v>
      </c>
      <c r="AD23">
        <v>416496.51259634498</v>
      </c>
      <c r="AE23">
        <v>460900</v>
      </c>
    </row>
    <row r="24" spans="1:31" x14ac:dyDescent="0.3">
      <c r="A24" t="s">
        <v>59</v>
      </c>
      <c r="B24" t="s">
        <v>244</v>
      </c>
      <c r="C24" t="s">
        <v>200</v>
      </c>
      <c r="D24" t="s">
        <v>245</v>
      </c>
      <c r="E24" t="s">
        <v>201</v>
      </c>
      <c r="F24">
        <v>3932223.2391694901</v>
      </c>
      <c r="G24">
        <v>3696688.5052760602</v>
      </c>
      <c r="H24">
        <v>3950418.9695647401</v>
      </c>
      <c r="I24">
        <v>3917136.49179728</v>
      </c>
      <c r="J24">
        <v>3525376.22036742</v>
      </c>
      <c r="K24">
        <v>4265991.70271484</v>
      </c>
      <c r="L24">
        <v>3372522.3991031498</v>
      </c>
      <c r="M24">
        <v>3196640.2062269002</v>
      </c>
      <c r="N24">
        <v>2980075.2881482402</v>
      </c>
      <c r="O24">
        <v>3165717.2353987498</v>
      </c>
      <c r="P24">
        <v>3121141.8180952198</v>
      </c>
      <c r="Q24">
        <v>3522632.1011084099</v>
      </c>
      <c r="R24">
        <v>3163768.1844531</v>
      </c>
      <c r="S24">
        <v>2888632.90922397</v>
      </c>
      <c r="T24">
        <v>2957061.8111016401</v>
      </c>
      <c r="U24">
        <v>2578499.8420275599</v>
      </c>
      <c r="V24">
        <v>2895904.8197292401</v>
      </c>
      <c r="W24">
        <v>2925282.2738098302</v>
      </c>
      <c r="X24">
        <v>3330037.3457664601</v>
      </c>
      <c r="Y24">
        <v>3215447.0902250698</v>
      </c>
      <c r="Z24">
        <v>3697999.2473182399</v>
      </c>
      <c r="AA24">
        <v>3916558.4461705699</v>
      </c>
      <c r="AB24">
        <v>3842230.1163278599</v>
      </c>
      <c r="AC24">
        <v>3486531.3683590102</v>
      </c>
      <c r="AD24">
        <v>3374529.3087540101</v>
      </c>
      <c r="AE24">
        <v>3240744.5685934401</v>
      </c>
    </row>
    <row r="25" spans="1:31" x14ac:dyDescent="0.3">
      <c r="A25" t="s">
        <v>59</v>
      </c>
      <c r="B25" t="s">
        <v>246</v>
      </c>
      <c r="C25" t="s">
        <v>200</v>
      </c>
      <c r="D25" t="s">
        <v>247</v>
      </c>
      <c r="E25" t="s">
        <v>201</v>
      </c>
      <c r="F25">
        <v>109794.016942268</v>
      </c>
      <c r="G25">
        <v>111268.83206020101</v>
      </c>
      <c r="H25">
        <v>132392.50007458101</v>
      </c>
      <c r="I25">
        <v>61158.246996760099</v>
      </c>
      <c r="J25">
        <v>95536.876229898</v>
      </c>
      <c r="K25">
        <v>146672.40106982799</v>
      </c>
      <c r="L25">
        <v>130893.493470954</v>
      </c>
      <c r="M25">
        <v>100203.222014349</v>
      </c>
      <c r="N25">
        <v>110092.82820080299</v>
      </c>
      <c r="O25">
        <v>137580.204171019</v>
      </c>
      <c r="P25">
        <v>133530.18542093001</v>
      </c>
      <c r="Q25">
        <v>126296.93616881</v>
      </c>
      <c r="R25">
        <v>68315.559931295895</v>
      </c>
      <c r="S25">
        <v>89334.843164207196</v>
      </c>
      <c r="T25">
        <v>44456.599390717201</v>
      </c>
      <c r="U25">
        <v>9629.6387634203493</v>
      </c>
      <c r="V25">
        <v>4347.76751513012</v>
      </c>
      <c r="W25">
        <v>2554.2691628171301</v>
      </c>
      <c r="X25">
        <v>5955.3768125328397</v>
      </c>
      <c r="Y25">
        <v>7620.1117360307298</v>
      </c>
      <c r="Z25">
        <v>8125.8519647517896</v>
      </c>
      <c r="AA25">
        <v>6792.8387192198797</v>
      </c>
      <c r="AB25">
        <v>8121.6153682917702</v>
      </c>
      <c r="AC25">
        <v>5915.5920822500402</v>
      </c>
      <c r="AD25">
        <v>19685.262238602001</v>
      </c>
      <c r="AE25">
        <v>11144.568593436799</v>
      </c>
    </row>
    <row r="26" spans="1:31" x14ac:dyDescent="0.3">
      <c r="A26" t="s">
        <v>59</v>
      </c>
      <c r="B26" t="s">
        <v>248</v>
      </c>
      <c r="C26" t="s">
        <v>200</v>
      </c>
      <c r="D26" t="s">
        <v>249</v>
      </c>
      <c r="E26" t="s">
        <v>201</v>
      </c>
      <c r="F26">
        <v>2437178.5388632398</v>
      </c>
      <c r="G26">
        <v>2180927.7616611701</v>
      </c>
      <c r="H26">
        <v>2494047.78874279</v>
      </c>
      <c r="I26">
        <v>2267099.1332813199</v>
      </c>
      <c r="J26">
        <v>1890539.2382581399</v>
      </c>
      <c r="K26">
        <v>2036263.11120838</v>
      </c>
      <c r="L26">
        <v>1559561.6803268399</v>
      </c>
      <c r="M26">
        <v>1570610.8995202901</v>
      </c>
      <c r="N26">
        <v>1374847.27124686</v>
      </c>
      <c r="O26">
        <v>1344928.5570447301</v>
      </c>
      <c r="P26">
        <v>1358898.90459896</v>
      </c>
      <c r="Q26">
        <v>1617236.08895297</v>
      </c>
      <c r="R26">
        <v>1528416.1867086799</v>
      </c>
      <c r="S26">
        <v>1453575.50282054</v>
      </c>
      <c r="T26">
        <v>1482580.01597767</v>
      </c>
      <c r="U26">
        <v>1230131.8211528801</v>
      </c>
      <c r="V26">
        <v>1343663.8856301301</v>
      </c>
      <c r="W26">
        <v>1321005.9992939001</v>
      </c>
      <c r="X26">
        <v>1457412.82354296</v>
      </c>
      <c r="Y26">
        <v>1387104.04853139</v>
      </c>
      <c r="Z26">
        <v>1602844.5613963299</v>
      </c>
      <c r="AA26">
        <v>1640127.6019631799</v>
      </c>
      <c r="AB26">
        <v>1676999.8864400799</v>
      </c>
      <c r="AC26">
        <v>1400007.7682040699</v>
      </c>
      <c r="AD26">
        <v>1270118.77616525</v>
      </c>
      <c r="AE26">
        <v>1294994.0933473799</v>
      </c>
    </row>
    <row r="27" spans="1:31" x14ac:dyDescent="0.3">
      <c r="A27" t="s">
        <v>59</v>
      </c>
      <c r="B27" t="s">
        <v>250</v>
      </c>
      <c r="C27" t="s">
        <v>200</v>
      </c>
      <c r="D27" t="s">
        <v>251</v>
      </c>
      <c r="E27" t="s">
        <v>201</v>
      </c>
      <c r="F27">
        <v>1385063.16623311</v>
      </c>
      <c r="G27">
        <v>1404246.7698969699</v>
      </c>
      <c r="H27">
        <v>1323798.7462054</v>
      </c>
      <c r="I27">
        <v>1588773.3399532801</v>
      </c>
      <c r="J27">
        <v>1539096.5336436401</v>
      </c>
      <c r="K27">
        <v>2082720.4588276001</v>
      </c>
      <c r="L27">
        <v>1681763.54781985</v>
      </c>
      <c r="M27">
        <v>1525597.3596771399</v>
      </c>
      <c r="N27">
        <v>1494875.28083311</v>
      </c>
      <c r="O27">
        <v>1682876.6686903499</v>
      </c>
      <c r="P27">
        <v>1628390.05854371</v>
      </c>
      <c r="Q27">
        <v>1778796.8211457101</v>
      </c>
      <c r="R27">
        <v>1566879.50491546</v>
      </c>
      <c r="S27">
        <v>1345501.30900502</v>
      </c>
      <c r="T27">
        <v>1429925.5648777999</v>
      </c>
      <c r="U27">
        <v>1338742.81729865</v>
      </c>
      <c r="V27">
        <v>1547928.07046671</v>
      </c>
      <c r="W27">
        <v>1601731.9459805901</v>
      </c>
      <c r="X27">
        <v>1866678.6534516399</v>
      </c>
      <c r="Y27">
        <v>1820734.17457632</v>
      </c>
      <c r="Z27">
        <v>2087041.48226599</v>
      </c>
      <c r="AA27">
        <v>2269634.9558881698</v>
      </c>
      <c r="AB27">
        <v>2157126.2753300201</v>
      </c>
      <c r="AC27">
        <v>2080597.00241741</v>
      </c>
      <c r="AD27">
        <v>2084728.01343968</v>
      </c>
      <c r="AE27">
        <v>1934605.9066526201</v>
      </c>
    </row>
    <row r="28" spans="1:31" x14ac:dyDescent="0.3">
      <c r="A28" t="s">
        <v>59</v>
      </c>
      <c r="B28" t="s">
        <v>252</v>
      </c>
      <c r="C28" t="s">
        <v>200</v>
      </c>
      <c r="D28" t="s">
        <v>253</v>
      </c>
      <c r="E28" t="s">
        <v>201</v>
      </c>
      <c r="F28">
        <v>7637124.5619318197</v>
      </c>
      <c r="G28">
        <v>7510389.0880076</v>
      </c>
      <c r="H28">
        <v>7047730.7625766704</v>
      </c>
      <c r="I28">
        <v>6025460.7122288998</v>
      </c>
      <c r="J28">
        <v>6242459.2332123099</v>
      </c>
      <c r="K28">
        <v>5496394.6128720297</v>
      </c>
      <c r="L28">
        <v>5485293.7023748299</v>
      </c>
      <c r="M28">
        <v>5305817.7484523598</v>
      </c>
      <c r="N28">
        <v>5532454.6769937295</v>
      </c>
      <c r="O28">
        <v>4937881.8681432595</v>
      </c>
      <c r="P28">
        <v>3736243.7336758701</v>
      </c>
      <c r="Q28">
        <v>3786246.1180101898</v>
      </c>
      <c r="R28">
        <v>4008003.8572716601</v>
      </c>
      <c r="S28">
        <v>3787513.70970333</v>
      </c>
      <c r="T28">
        <v>4017834.0540011502</v>
      </c>
      <c r="U28">
        <v>3653489.69864371</v>
      </c>
      <c r="V28">
        <v>3769565.5994313699</v>
      </c>
      <c r="W28">
        <v>3795539.2496684701</v>
      </c>
      <c r="X28">
        <v>3923662.0116114402</v>
      </c>
      <c r="Y28">
        <v>3987600.44997657</v>
      </c>
      <c r="Z28">
        <v>4174515.7862080401</v>
      </c>
      <c r="AA28">
        <v>4518856.4132146202</v>
      </c>
      <c r="AB28">
        <v>4789240.4651066298</v>
      </c>
      <c r="AC28">
        <v>5193117.5566047002</v>
      </c>
      <c r="AD28">
        <v>5092024.3567046002</v>
      </c>
      <c r="AE28">
        <v>5332000</v>
      </c>
    </row>
    <row r="29" spans="1:31" x14ac:dyDescent="0.3">
      <c r="A29" t="s">
        <v>59</v>
      </c>
      <c r="B29" t="s">
        <v>254</v>
      </c>
      <c r="C29" t="s">
        <v>200</v>
      </c>
      <c r="D29" t="s">
        <v>255</v>
      </c>
      <c r="E29" t="s">
        <v>201</v>
      </c>
      <c r="F29">
        <v>3531475.20039827</v>
      </c>
      <c r="G29">
        <v>3173832.9358635498</v>
      </c>
      <c r="H29">
        <v>3409309.6910778601</v>
      </c>
      <c r="I29">
        <v>2234047.58097335</v>
      </c>
      <c r="J29">
        <v>2037558.6630454301</v>
      </c>
      <c r="K29">
        <v>2048668.5839847999</v>
      </c>
      <c r="L29">
        <v>1855364.4628542699</v>
      </c>
      <c r="M29">
        <v>2044863.3051451501</v>
      </c>
      <c r="N29">
        <v>2158689.43417972</v>
      </c>
      <c r="O29">
        <v>2001857.74170783</v>
      </c>
      <c r="P29">
        <v>1694942.8289331701</v>
      </c>
      <c r="Q29">
        <v>1614373.71069925</v>
      </c>
      <c r="R29">
        <v>1497461.81632995</v>
      </c>
      <c r="S29">
        <v>1438483.0043462899</v>
      </c>
      <c r="T29">
        <v>1368291.4456288901</v>
      </c>
      <c r="U29">
        <v>1533779.2834094099</v>
      </c>
      <c r="V29">
        <v>1736500.0351021199</v>
      </c>
      <c r="W29">
        <v>1617359.9643034299</v>
      </c>
      <c r="X29">
        <v>1938918.17861907</v>
      </c>
      <c r="Y29">
        <v>1735087.56970583</v>
      </c>
      <c r="Z29">
        <v>1956967.9482740299</v>
      </c>
      <c r="AA29">
        <v>2165858.3995088399</v>
      </c>
      <c r="AB29">
        <v>2120914.0284551699</v>
      </c>
      <c r="AC29">
        <v>2323842.011748</v>
      </c>
      <c r="AD29">
        <v>2620802.0217801598</v>
      </c>
      <c r="AE29">
        <v>2649663.8741087299</v>
      </c>
    </row>
    <row r="30" spans="1:31" x14ac:dyDescent="0.3">
      <c r="A30" t="s">
        <v>59</v>
      </c>
      <c r="B30" t="s">
        <v>256</v>
      </c>
      <c r="C30" t="s">
        <v>200</v>
      </c>
      <c r="D30" t="s">
        <v>257</v>
      </c>
      <c r="E30" t="s">
        <v>201</v>
      </c>
      <c r="F30">
        <v>532211.50847964396</v>
      </c>
      <c r="G30">
        <v>710160.81130226899</v>
      </c>
      <c r="H30">
        <v>450656.29974583699</v>
      </c>
      <c r="I30">
        <v>583221.20172476396</v>
      </c>
      <c r="J30">
        <v>482901.64171091502</v>
      </c>
      <c r="K30">
        <v>429074.43358225399</v>
      </c>
      <c r="L30">
        <v>537682.63671365497</v>
      </c>
      <c r="M30">
        <v>694580.41530300898</v>
      </c>
      <c r="N30">
        <v>667902.211526067</v>
      </c>
      <c r="O30">
        <v>540295.59051508398</v>
      </c>
      <c r="P30">
        <v>175726.595033363</v>
      </c>
      <c r="Q30">
        <v>187117.586335272</v>
      </c>
      <c r="R30">
        <v>127728.355563745</v>
      </c>
      <c r="S30">
        <v>238031.18961524201</v>
      </c>
      <c r="T30">
        <v>321907.10598679102</v>
      </c>
      <c r="U30">
        <v>162428.20057234701</v>
      </c>
      <c r="V30">
        <v>210303.80932862</v>
      </c>
      <c r="W30">
        <v>174065.15262233</v>
      </c>
      <c r="X30">
        <v>211971.89612162599</v>
      </c>
      <c r="Y30">
        <v>177674.42539834799</v>
      </c>
      <c r="Z30">
        <v>218361.91213816599</v>
      </c>
      <c r="AA30">
        <v>350253.051891151</v>
      </c>
      <c r="AB30">
        <v>407631.81496765401</v>
      </c>
      <c r="AC30">
        <v>373878.29266225197</v>
      </c>
      <c r="AD30">
        <v>260922.643618428</v>
      </c>
      <c r="AE30">
        <v>241523.81414903101</v>
      </c>
    </row>
    <row r="31" spans="1:31" x14ac:dyDescent="0.3">
      <c r="A31" t="s">
        <v>59</v>
      </c>
      <c r="B31" t="s">
        <v>258</v>
      </c>
      <c r="C31" t="s">
        <v>200</v>
      </c>
      <c r="D31" t="s">
        <v>259</v>
      </c>
      <c r="E31" t="s">
        <v>201</v>
      </c>
      <c r="F31">
        <v>222231.30131760699</v>
      </c>
      <c r="G31">
        <v>234086.689000691</v>
      </c>
      <c r="H31">
        <v>395141.929830782</v>
      </c>
      <c r="I31">
        <v>259600.70858668999</v>
      </c>
      <c r="J31">
        <v>152965.057606977</v>
      </c>
      <c r="K31">
        <v>186254.062577987</v>
      </c>
      <c r="L31">
        <v>159068.20497258799</v>
      </c>
      <c r="M31">
        <v>146302.15486532301</v>
      </c>
      <c r="N31">
        <v>181204.620677586</v>
      </c>
      <c r="O31">
        <v>186790.84441922899</v>
      </c>
      <c r="P31">
        <v>159618.98887585499</v>
      </c>
      <c r="Q31">
        <v>192942.155412672</v>
      </c>
      <c r="R31">
        <v>242124.95763058099</v>
      </c>
      <c r="S31">
        <v>483371.343677514</v>
      </c>
      <c r="T31">
        <v>432513.52285934897</v>
      </c>
      <c r="U31">
        <v>254833.89516598999</v>
      </c>
      <c r="V31">
        <v>148415.52167486001</v>
      </c>
      <c r="W31">
        <v>214511.543563841</v>
      </c>
      <c r="X31">
        <v>276645.74694349198</v>
      </c>
      <c r="Y31">
        <v>218621.74972759301</v>
      </c>
      <c r="Z31">
        <v>214376.21392777801</v>
      </c>
      <c r="AA31">
        <v>291921.74410238699</v>
      </c>
      <c r="AB31">
        <v>384334.06946980301</v>
      </c>
      <c r="AC31">
        <v>341332.97795188299</v>
      </c>
      <c r="AD31">
        <v>290075.83984731202</v>
      </c>
      <c r="AE31">
        <v>613225.68594724499</v>
      </c>
    </row>
    <row r="32" spans="1:31" x14ac:dyDescent="0.3">
      <c r="A32" t="s">
        <v>59</v>
      </c>
      <c r="B32" t="s">
        <v>260</v>
      </c>
      <c r="C32" t="s">
        <v>200</v>
      </c>
      <c r="D32" t="s">
        <v>261</v>
      </c>
      <c r="E32" t="s">
        <v>201</v>
      </c>
      <c r="F32">
        <v>2994190.81540199</v>
      </c>
      <c r="G32">
        <v>3000267.5644777198</v>
      </c>
      <c r="H32">
        <v>2282416.7868959801</v>
      </c>
      <c r="I32">
        <v>2542017.2387777502</v>
      </c>
      <c r="J32">
        <v>3001883.4771520202</v>
      </c>
      <c r="K32">
        <v>2441147.6024831999</v>
      </c>
      <c r="L32">
        <v>2425785.3780702199</v>
      </c>
      <c r="M32">
        <v>2044580.5529809699</v>
      </c>
      <c r="N32">
        <v>2314234.4881957602</v>
      </c>
      <c r="O32">
        <v>2051675.2823973701</v>
      </c>
      <c r="P32">
        <v>1538288.3425588601</v>
      </c>
      <c r="Q32">
        <v>1447884.54285068</v>
      </c>
      <c r="R32">
        <v>1436185.6329254</v>
      </c>
      <c r="S32">
        <v>1578540.4569301701</v>
      </c>
      <c r="T32">
        <v>1845436.9699079499</v>
      </c>
      <c r="U32">
        <v>1659908.74039958</v>
      </c>
      <c r="V32">
        <v>1654242.5682894001</v>
      </c>
      <c r="W32">
        <v>1721858.0427236401</v>
      </c>
      <c r="X32">
        <v>1467302.02235575</v>
      </c>
      <c r="Y32">
        <v>1825379.8872124499</v>
      </c>
      <c r="Z32">
        <v>1722500.08290195</v>
      </c>
      <c r="AA32">
        <v>1656719.6964923099</v>
      </c>
      <c r="AB32">
        <v>1831326.8648093401</v>
      </c>
      <c r="AC32">
        <v>2132738.1685208199</v>
      </c>
      <c r="AD32">
        <v>1907213.2868859801</v>
      </c>
      <c r="AE32">
        <v>1817420.65157238</v>
      </c>
    </row>
    <row r="33" spans="1:31" x14ac:dyDescent="0.3">
      <c r="A33" t="s">
        <v>59</v>
      </c>
      <c r="B33" t="s">
        <v>262</v>
      </c>
      <c r="C33" t="s">
        <v>200</v>
      </c>
      <c r="D33" t="s">
        <v>263</v>
      </c>
      <c r="E33" t="s">
        <v>201</v>
      </c>
      <c r="F33">
        <v>355260.47146911803</v>
      </c>
      <c r="G33">
        <v>390914.67663840699</v>
      </c>
      <c r="H33">
        <v>507058.76993716997</v>
      </c>
      <c r="I33">
        <v>406010.94946119998</v>
      </c>
      <c r="J33">
        <v>566926.79493533797</v>
      </c>
      <c r="K33">
        <v>390778.63746604801</v>
      </c>
      <c r="L33">
        <v>506733.97245402797</v>
      </c>
      <c r="M33">
        <v>374483.05245557701</v>
      </c>
      <c r="N33">
        <v>210185.60526293001</v>
      </c>
      <c r="O33">
        <v>157058.022696887</v>
      </c>
      <c r="P33">
        <v>167174.00158399099</v>
      </c>
      <c r="Q33">
        <v>342880.08996976999</v>
      </c>
      <c r="R33">
        <v>702454.18728335097</v>
      </c>
      <c r="S33">
        <v>49324.626419984699</v>
      </c>
      <c r="T33">
        <v>49956.148363527202</v>
      </c>
      <c r="U33">
        <v>42699.523584729897</v>
      </c>
      <c r="V33">
        <v>20224.187346107501</v>
      </c>
      <c r="W33">
        <v>67280.738541507206</v>
      </c>
      <c r="X33">
        <v>28649.772468945401</v>
      </c>
      <c r="Y33">
        <v>30837.156720024101</v>
      </c>
      <c r="Z33">
        <v>61954.469577379699</v>
      </c>
      <c r="AA33">
        <v>53807.502543330898</v>
      </c>
      <c r="AB33">
        <v>44919.940279385803</v>
      </c>
      <c r="AC33">
        <v>21371.7643743525</v>
      </c>
      <c r="AD33">
        <v>12982.4124466334</v>
      </c>
      <c r="AE33">
        <v>10165.974222611199</v>
      </c>
    </row>
    <row r="34" spans="1:31" x14ac:dyDescent="0.3">
      <c r="A34" t="s">
        <v>59</v>
      </c>
      <c r="B34" t="s">
        <v>264</v>
      </c>
      <c r="C34" t="s">
        <v>200</v>
      </c>
      <c r="D34" t="s">
        <v>265</v>
      </c>
      <c r="E34" t="s">
        <v>201</v>
      </c>
      <c r="F34">
        <v>1261657.4175070401</v>
      </c>
      <c r="G34">
        <v>1459442.9556438599</v>
      </c>
      <c r="H34">
        <v>1321681.79639492</v>
      </c>
      <c r="I34">
        <v>1112912.4994545099</v>
      </c>
      <c r="J34">
        <v>1124282.5477400001</v>
      </c>
      <c r="K34">
        <v>1125749.89726419</v>
      </c>
      <c r="L34">
        <v>1101508.38360549</v>
      </c>
      <c r="M34">
        <v>934186.872909492</v>
      </c>
      <c r="N34">
        <v>750691.37106121401</v>
      </c>
      <c r="O34">
        <v>837840.18353235698</v>
      </c>
      <c r="P34">
        <v>722966.25233839196</v>
      </c>
      <c r="Q34">
        <v>1516185.3143318801</v>
      </c>
      <c r="R34">
        <v>1466085.8944049201</v>
      </c>
      <c r="S34">
        <v>1027458.6268642599</v>
      </c>
      <c r="T34">
        <v>738623.64511920395</v>
      </c>
      <c r="U34">
        <v>637758.77822340303</v>
      </c>
      <c r="V34">
        <v>669307.50198599999</v>
      </c>
      <c r="W34">
        <v>776563.12148773205</v>
      </c>
      <c r="X34">
        <v>552885.36203687498</v>
      </c>
      <c r="Y34">
        <v>694426.44372618501</v>
      </c>
      <c r="Z34">
        <v>739792.25881002704</v>
      </c>
      <c r="AA34">
        <v>622308.31284198596</v>
      </c>
      <c r="AB34">
        <v>672184.93701690598</v>
      </c>
      <c r="AC34">
        <v>663869.88985959894</v>
      </c>
      <c r="AD34">
        <v>547606.84463218402</v>
      </c>
      <c r="AE34">
        <v>448400</v>
      </c>
    </row>
    <row r="35" spans="1:31" x14ac:dyDescent="0.3">
      <c r="A35" t="s">
        <v>59</v>
      </c>
      <c r="B35" t="s">
        <v>266</v>
      </c>
      <c r="C35" t="s">
        <v>200</v>
      </c>
      <c r="D35" t="s">
        <v>267</v>
      </c>
      <c r="E35" t="s">
        <v>201</v>
      </c>
      <c r="F35">
        <v>2189151.4869417101</v>
      </c>
      <c r="G35">
        <v>2494109.2854567999</v>
      </c>
      <c r="H35">
        <v>2670161.1814105501</v>
      </c>
      <c r="I35">
        <v>3156748.5473119901</v>
      </c>
      <c r="J35">
        <v>2654141.8079284499</v>
      </c>
      <c r="K35">
        <v>3521993.2291360102</v>
      </c>
      <c r="L35">
        <v>2847730.7893723198</v>
      </c>
      <c r="M35">
        <v>2522620.6686900398</v>
      </c>
      <c r="N35">
        <v>2370346.4215059699</v>
      </c>
      <c r="O35">
        <v>2174523.5522674001</v>
      </c>
      <c r="P35">
        <v>1830467.6944490201</v>
      </c>
      <c r="Q35">
        <v>1862887.8594252199</v>
      </c>
      <c r="R35">
        <v>1576501.89727531</v>
      </c>
      <c r="S35">
        <v>1362349.0858527501</v>
      </c>
      <c r="T35">
        <v>1606439.38809317</v>
      </c>
      <c r="U35">
        <v>1400691.6009332701</v>
      </c>
      <c r="V35">
        <v>1513354.2115841201</v>
      </c>
      <c r="W35">
        <v>1209132.95921976</v>
      </c>
      <c r="X35">
        <v>1284892.7918120399</v>
      </c>
      <c r="Y35">
        <v>1044004.50731402</v>
      </c>
      <c r="Z35">
        <v>1065037.1884250001</v>
      </c>
      <c r="AA35">
        <v>1153533.8635011001</v>
      </c>
      <c r="AB35">
        <v>1093180.0577740599</v>
      </c>
      <c r="AC35">
        <v>1175474.4645531999</v>
      </c>
      <c r="AD35">
        <v>1104565.41282182</v>
      </c>
      <c r="AE35">
        <v>1067800</v>
      </c>
    </row>
    <row r="36" spans="1:31" x14ac:dyDescent="0.3">
      <c r="A36" t="s">
        <v>59</v>
      </c>
      <c r="B36" t="s">
        <v>268</v>
      </c>
      <c r="C36" t="s">
        <v>200</v>
      </c>
      <c r="D36" t="s">
        <v>269</v>
      </c>
      <c r="E36" t="s">
        <v>201</v>
      </c>
      <c r="F36">
        <v>251331.212436904</v>
      </c>
      <c r="G36">
        <v>488216.80380269</v>
      </c>
      <c r="H36">
        <v>378020.466498136</v>
      </c>
      <c r="I36">
        <v>338434.99995619</v>
      </c>
      <c r="J36">
        <v>320073.77084799297</v>
      </c>
      <c r="K36">
        <v>307823.01464062801</v>
      </c>
      <c r="L36">
        <v>304229.15471772302</v>
      </c>
      <c r="M36">
        <v>292290.79584846197</v>
      </c>
      <c r="N36">
        <v>479026.15914591</v>
      </c>
      <c r="O36">
        <v>343377.05286678101</v>
      </c>
      <c r="P36">
        <v>366713.10645386699</v>
      </c>
      <c r="Q36">
        <v>364199.38069090602</v>
      </c>
      <c r="R36">
        <v>287896.816820062</v>
      </c>
      <c r="S36">
        <v>216359.33132110001</v>
      </c>
      <c r="T36">
        <v>295031.29969978001</v>
      </c>
      <c r="U36">
        <v>282472.63487843098</v>
      </c>
      <c r="V36">
        <v>297214.61672926199</v>
      </c>
      <c r="W36">
        <v>176897.670698448</v>
      </c>
      <c r="X36">
        <v>222415.11340344301</v>
      </c>
      <c r="Y36">
        <v>186670.847114456</v>
      </c>
      <c r="Z36">
        <v>175806.13873683699</v>
      </c>
      <c r="AA36">
        <v>176988.38312362699</v>
      </c>
      <c r="AB36">
        <v>176954.40321180099</v>
      </c>
      <c r="AC36">
        <v>189331.54734863399</v>
      </c>
      <c r="AD36">
        <v>268792.87722322799</v>
      </c>
      <c r="AE36">
        <v>160348.085614924</v>
      </c>
    </row>
    <row r="37" spans="1:31" x14ac:dyDescent="0.3">
      <c r="A37" t="s">
        <v>59</v>
      </c>
      <c r="B37" t="s">
        <v>270</v>
      </c>
      <c r="C37" t="s">
        <v>200</v>
      </c>
      <c r="D37" t="s">
        <v>271</v>
      </c>
      <c r="E37" t="s">
        <v>201</v>
      </c>
      <c r="F37">
        <v>1747094.5083284101</v>
      </c>
      <c r="G37">
        <v>1871106.17327682</v>
      </c>
      <c r="H37">
        <v>2166338.4838230498</v>
      </c>
      <c r="I37">
        <v>2683420.1393880099</v>
      </c>
      <c r="J37">
        <v>2235926.4642018802</v>
      </c>
      <c r="K37">
        <v>3073880.56831876</v>
      </c>
      <c r="L37">
        <v>2386785.53829609</v>
      </c>
      <c r="M37">
        <v>2027003.7358621401</v>
      </c>
      <c r="N37">
        <v>1652211.91705774</v>
      </c>
      <c r="O37">
        <v>1507180.5781469999</v>
      </c>
      <c r="P37">
        <v>1245807.5034678299</v>
      </c>
      <c r="Q37">
        <v>1321795.4982753701</v>
      </c>
      <c r="R37">
        <v>1198995.17297265</v>
      </c>
      <c r="S37">
        <v>1054874.7081031399</v>
      </c>
      <c r="T37">
        <v>1247582.43375212</v>
      </c>
      <c r="U37">
        <v>1038823.90298674</v>
      </c>
      <c r="V37">
        <v>1157565.6320885399</v>
      </c>
      <c r="W37">
        <v>997758.27745557704</v>
      </c>
      <c r="X37">
        <v>1019336.02748843</v>
      </c>
      <c r="Y37">
        <v>810511.61391152896</v>
      </c>
      <c r="Z37">
        <v>816729.53297598194</v>
      </c>
      <c r="AA37">
        <v>921814.30256357405</v>
      </c>
      <c r="AB37">
        <v>867201.42096151202</v>
      </c>
      <c r="AC37">
        <v>865687.075924351</v>
      </c>
      <c r="AD37">
        <v>767270.93330329296</v>
      </c>
      <c r="AE37">
        <v>851903.57793344802</v>
      </c>
    </row>
    <row r="38" spans="1:31" x14ac:dyDescent="0.3">
      <c r="A38" t="s">
        <v>59</v>
      </c>
      <c r="B38" t="s">
        <v>272</v>
      </c>
      <c r="C38" t="s">
        <v>200</v>
      </c>
      <c r="D38" t="s">
        <v>273</v>
      </c>
      <c r="E38" t="s">
        <v>201</v>
      </c>
      <c r="F38">
        <v>190932.08756808899</v>
      </c>
      <c r="G38">
        <v>135140.99359048801</v>
      </c>
      <c r="H38">
        <v>126769.025526101</v>
      </c>
      <c r="I38">
        <v>136394.461697783</v>
      </c>
      <c r="J38">
        <v>99424.667450960202</v>
      </c>
      <c r="K38">
        <v>142157.297062422</v>
      </c>
      <c r="L38">
        <v>157932.608742379</v>
      </c>
      <c r="M38">
        <v>204094.28301551301</v>
      </c>
      <c r="N38">
        <v>239021.27110541801</v>
      </c>
      <c r="O38">
        <v>323524.27476961998</v>
      </c>
      <c r="P38">
        <v>217707.78681146799</v>
      </c>
      <c r="Q38">
        <v>176870.185751768</v>
      </c>
      <c r="R38">
        <v>89835.790417554905</v>
      </c>
      <c r="S38">
        <v>91282.195948988403</v>
      </c>
      <c r="T38">
        <v>64042.747458685997</v>
      </c>
      <c r="U38">
        <v>79568.050874749693</v>
      </c>
      <c r="V38">
        <v>58766.769574645499</v>
      </c>
      <c r="W38">
        <v>34597.0260159518</v>
      </c>
      <c r="X38">
        <v>43287.430714533803</v>
      </c>
      <c r="Y38">
        <v>46895.253680244903</v>
      </c>
      <c r="Z38">
        <v>72486.753217132602</v>
      </c>
      <c r="AA38">
        <v>54758.954317473203</v>
      </c>
      <c r="AB38">
        <v>49067.048529544903</v>
      </c>
      <c r="AC38">
        <v>120355.26730321199</v>
      </c>
      <c r="AD38">
        <v>68530.171755140895</v>
      </c>
      <c r="AE38">
        <v>55548.336451628697</v>
      </c>
    </row>
    <row r="39" spans="1:31" x14ac:dyDescent="0.3">
      <c r="A39" t="s">
        <v>59</v>
      </c>
      <c r="B39" t="s">
        <v>274</v>
      </c>
      <c r="C39" t="s">
        <v>200</v>
      </c>
      <c r="D39" t="s">
        <v>275</v>
      </c>
      <c r="E39" t="s">
        <v>201</v>
      </c>
      <c r="F39">
        <v>159858.622256337</v>
      </c>
      <c r="G39">
        <v>140119.480748845</v>
      </c>
      <c r="H39">
        <v>118409.242208982</v>
      </c>
      <c r="I39">
        <v>131263.76720614501</v>
      </c>
      <c r="J39">
        <v>83306.427168388895</v>
      </c>
      <c r="K39">
        <v>79937.064384323894</v>
      </c>
      <c r="L39">
        <v>86399.397156323103</v>
      </c>
      <c r="M39">
        <v>88134.617426230703</v>
      </c>
      <c r="N39">
        <v>101060.761767818</v>
      </c>
      <c r="O39">
        <v>83625.154864836804</v>
      </c>
      <c r="P39">
        <v>73955.588424569505</v>
      </c>
      <c r="Q39">
        <v>95819.6596522131</v>
      </c>
      <c r="R39">
        <v>106625.684374832</v>
      </c>
      <c r="S39">
        <v>115375.55936986201</v>
      </c>
      <c r="T39">
        <v>144702.51857146801</v>
      </c>
      <c r="U39">
        <v>122336.36557408499</v>
      </c>
      <c r="V39">
        <v>130355.08501244499</v>
      </c>
      <c r="W39">
        <v>143782.37355101699</v>
      </c>
      <c r="X39">
        <v>160625.90157503501</v>
      </c>
      <c r="Y39">
        <v>181662.648728812</v>
      </c>
      <c r="Z39">
        <v>184914.152992016</v>
      </c>
      <c r="AA39">
        <v>195159.81761531599</v>
      </c>
      <c r="AB39">
        <v>200766.50116314899</v>
      </c>
      <c r="AC39">
        <v>195574.114599525</v>
      </c>
      <c r="AD39">
        <v>161600.14729451801</v>
      </c>
      <c r="AE39">
        <v>160500</v>
      </c>
    </row>
    <row r="40" spans="1:31" x14ac:dyDescent="0.3">
      <c r="A40" t="s">
        <v>59</v>
      </c>
      <c r="B40" t="s">
        <v>276</v>
      </c>
      <c r="C40" t="s">
        <v>200</v>
      </c>
      <c r="D40" t="s">
        <v>277</v>
      </c>
      <c r="E40" t="s">
        <v>201</v>
      </c>
      <c r="F40">
        <v>5933715.3163647903</v>
      </c>
      <c r="G40">
        <v>5956102.54887175</v>
      </c>
      <c r="H40">
        <v>5343518.9929743996</v>
      </c>
      <c r="I40">
        <v>5245868.4834464602</v>
      </c>
      <c r="J40">
        <v>4923467.4427159103</v>
      </c>
      <c r="K40">
        <v>5125738.8976434097</v>
      </c>
      <c r="L40">
        <v>4786802.1725744996</v>
      </c>
      <c r="M40">
        <v>4367378.9285983602</v>
      </c>
      <c r="N40">
        <v>3728995.2124604601</v>
      </c>
      <c r="O40">
        <v>3454503.3439822802</v>
      </c>
      <c r="P40">
        <v>4951641.3715604097</v>
      </c>
      <c r="Q40">
        <v>4067543.35276428</v>
      </c>
      <c r="R40">
        <v>3431156.13651906</v>
      </c>
      <c r="S40">
        <v>3415849.91574645</v>
      </c>
      <c r="T40">
        <v>3284544.3229629002</v>
      </c>
      <c r="U40">
        <v>3423438.5278313798</v>
      </c>
      <c r="V40">
        <v>2812350.0144792302</v>
      </c>
      <c r="W40">
        <v>2791249.02877119</v>
      </c>
      <c r="X40">
        <v>3192915.9436962502</v>
      </c>
      <c r="Y40">
        <v>4112708.5608120998</v>
      </c>
      <c r="Z40">
        <v>4532545.85577913</v>
      </c>
      <c r="AA40">
        <v>4170724.6148731601</v>
      </c>
      <c r="AB40">
        <v>4058494.3616574001</v>
      </c>
      <c r="AC40">
        <v>5205898.3550468599</v>
      </c>
      <c r="AD40">
        <v>5628168.8031050498</v>
      </c>
      <c r="AE40">
        <v>5852700</v>
      </c>
    </row>
    <row r="41" spans="1:31" x14ac:dyDescent="0.3">
      <c r="A41" t="s">
        <v>59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59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59</v>
      </c>
      <c r="B43" t="s">
        <v>282</v>
      </c>
      <c r="C43" t="s">
        <v>200</v>
      </c>
      <c r="D43" t="s">
        <v>283</v>
      </c>
      <c r="E43" t="s">
        <v>201</v>
      </c>
      <c r="F43">
        <v>291608.077781367</v>
      </c>
      <c r="G43">
        <v>259291.79525500999</v>
      </c>
      <c r="H43">
        <v>362777.89693263802</v>
      </c>
      <c r="I43">
        <v>297099.62521220499</v>
      </c>
      <c r="J43">
        <v>175163.730354</v>
      </c>
      <c r="K43">
        <v>171111.677852953</v>
      </c>
      <c r="L43">
        <v>254906.23684050201</v>
      </c>
      <c r="M43">
        <v>322988.43822161999</v>
      </c>
      <c r="N43">
        <v>377944.045258764</v>
      </c>
      <c r="O43">
        <v>367546.71449361503</v>
      </c>
      <c r="P43">
        <v>390301.30119585799</v>
      </c>
      <c r="Q43">
        <v>653475.67270981695</v>
      </c>
      <c r="R43">
        <v>503385.01673827798</v>
      </c>
      <c r="S43">
        <v>405804.29958282801</v>
      </c>
      <c r="T43">
        <v>496703.71734014398</v>
      </c>
      <c r="U43">
        <v>505029.24814421701</v>
      </c>
      <c r="V43">
        <v>658830.61759021401</v>
      </c>
      <c r="W43">
        <v>640189.78169465496</v>
      </c>
      <c r="X43">
        <v>841437.33494080103</v>
      </c>
      <c r="Y43">
        <v>723355.19373178796</v>
      </c>
      <c r="Z43">
        <v>956942.00774396805</v>
      </c>
      <c r="AA43">
        <v>1239033.97918337</v>
      </c>
      <c r="AB43">
        <v>1397968.6339270801</v>
      </c>
      <c r="AC43">
        <v>1440260.0837991701</v>
      </c>
      <c r="AD43">
        <v>1399374.1774485901</v>
      </c>
      <c r="AE43">
        <v>1148211.05970491</v>
      </c>
    </row>
    <row r="44" spans="1:31" x14ac:dyDescent="0.3">
      <c r="A44" t="s">
        <v>59</v>
      </c>
      <c r="B44" t="s">
        <v>284</v>
      </c>
      <c r="C44" t="s">
        <v>200</v>
      </c>
      <c r="D44" t="s">
        <v>285</v>
      </c>
      <c r="E44" t="s">
        <v>201</v>
      </c>
      <c r="F44">
        <v>37673421.1564366</v>
      </c>
      <c r="G44">
        <v>36641457.925340399</v>
      </c>
      <c r="H44">
        <v>36270818.423801802</v>
      </c>
      <c r="I44">
        <v>36534593.298858203</v>
      </c>
      <c r="J44">
        <v>33630373.723667197</v>
      </c>
      <c r="K44">
        <v>34459412.281560101</v>
      </c>
      <c r="L44">
        <v>32321659.502059199</v>
      </c>
      <c r="M44">
        <v>29244926.150228899</v>
      </c>
      <c r="N44">
        <v>28533413.627372999</v>
      </c>
      <c r="O44">
        <v>26956971.657972101</v>
      </c>
      <c r="P44">
        <v>25297954.652968999</v>
      </c>
      <c r="Q44">
        <v>25601023.360709801</v>
      </c>
      <c r="R44">
        <v>24246148.193855502</v>
      </c>
      <c r="S44">
        <v>22720346.8024217</v>
      </c>
      <c r="T44">
        <v>21073464.398555402</v>
      </c>
      <c r="U44">
        <v>18990304.965789899</v>
      </c>
      <c r="V44">
        <v>20084596.5528185</v>
      </c>
      <c r="W44">
        <v>19408318.6961601</v>
      </c>
      <c r="X44">
        <v>20587829.950455401</v>
      </c>
      <c r="Y44">
        <v>19798322.1563632</v>
      </c>
      <c r="Z44">
        <v>21615172.087481301</v>
      </c>
      <c r="AA44">
        <v>23393553.797159702</v>
      </c>
      <c r="AB44">
        <v>23770898.940940298</v>
      </c>
      <c r="AC44">
        <v>23898015.213568602</v>
      </c>
      <c r="AD44">
        <v>22509190.348053299</v>
      </c>
      <c r="AE44">
        <v>21740500</v>
      </c>
    </row>
    <row r="45" spans="1:31" x14ac:dyDescent="0.3">
      <c r="A45" t="s">
        <v>59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59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59</v>
      </c>
      <c r="B47" t="s">
        <v>290</v>
      </c>
      <c r="C47" t="s">
        <v>200</v>
      </c>
      <c r="D47" t="s">
        <v>291</v>
      </c>
      <c r="E47" t="s">
        <v>201</v>
      </c>
      <c r="F47">
        <v>20799713.9306776</v>
      </c>
      <c r="G47">
        <v>22444488.2507223</v>
      </c>
      <c r="H47">
        <v>20169770.719057702</v>
      </c>
      <c r="I47">
        <v>20120343.866815001</v>
      </c>
      <c r="J47">
        <v>21393890.5470598</v>
      </c>
      <c r="K47">
        <v>18777206.232688501</v>
      </c>
      <c r="L47">
        <v>18585050.895714398</v>
      </c>
      <c r="M47">
        <v>17660739.551931702</v>
      </c>
      <c r="N47">
        <v>16010626.673369</v>
      </c>
      <c r="O47">
        <v>14374912.0759336</v>
      </c>
      <c r="P47">
        <v>13475144.2710148</v>
      </c>
      <c r="Q47">
        <v>12607905.300367899</v>
      </c>
      <c r="R47">
        <v>11968103.8489339</v>
      </c>
      <c r="S47">
        <v>10732005.0031485</v>
      </c>
      <c r="T47">
        <v>11521565.4621509</v>
      </c>
      <c r="U47">
        <v>11294311.5400143</v>
      </c>
      <c r="V47">
        <v>10877340.542070501</v>
      </c>
      <c r="W47">
        <v>11218723.3413096</v>
      </c>
      <c r="X47">
        <v>11876544.331498099</v>
      </c>
      <c r="Y47">
        <v>11860652.2859817</v>
      </c>
      <c r="Z47">
        <v>10773557.240229299</v>
      </c>
      <c r="AA47">
        <v>11486767.4199467</v>
      </c>
      <c r="AB47">
        <v>11611270.4545632</v>
      </c>
      <c r="AC47">
        <v>11750308.7018115</v>
      </c>
      <c r="AD47">
        <v>12273903.666592799</v>
      </c>
      <c r="AE47">
        <v>12892200</v>
      </c>
    </row>
    <row r="48" spans="1:31" x14ac:dyDescent="0.3">
      <c r="A48" t="s">
        <v>59</v>
      </c>
      <c r="B48" t="s">
        <v>292</v>
      </c>
      <c r="C48" t="s">
        <v>200</v>
      </c>
      <c r="D48" t="s">
        <v>293</v>
      </c>
      <c r="E48" t="s">
        <v>201</v>
      </c>
      <c r="F48">
        <v>25286401.493773799</v>
      </c>
      <c r="G48">
        <v>26851629.248190802</v>
      </c>
      <c r="H48">
        <v>24264798.591671601</v>
      </c>
      <c r="I48">
        <v>24526985.938078199</v>
      </c>
      <c r="J48">
        <v>25742162.741104901</v>
      </c>
      <c r="K48">
        <v>22727098.882866099</v>
      </c>
      <c r="L48">
        <v>22300755.6422746</v>
      </c>
      <c r="M48">
        <v>21661269.6232417</v>
      </c>
      <c r="N48">
        <v>19801488.102506001</v>
      </c>
      <c r="O48">
        <v>18419291.3629108</v>
      </c>
      <c r="P48">
        <v>17478577.969655</v>
      </c>
      <c r="Q48">
        <v>16371191.8352313</v>
      </c>
      <c r="R48">
        <v>15380085.7021139</v>
      </c>
      <c r="S48">
        <v>13921134.1229546</v>
      </c>
      <c r="T48">
        <v>15230814.979954001</v>
      </c>
      <c r="U48">
        <v>15596005.328559799</v>
      </c>
      <c r="V48">
        <v>15426930.569077499</v>
      </c>
      <c r="W48">
        <v>15792421.594838699</v>
      </c>
      <c r="X48">
        <v>17059594.4087894</v>
      </c>
      <c r="Y48">
        <v>16629554.5121121</v>
      </c>
      <c r="Z48">
        <v>15046123.576764699</v>
      </c>
      <c r="AA48">
        <v>15655847.030460401</v>
      </c>
      <c r="AB48">
        <v>15906987.7596057</v>
      </c>
      <c r="AC48">
        <v>15322048.023312701</v>
      </c>
      <c r="AD48">
        <v>15914115.7304751</v>
      </c>
      <c r="AE48">
        <v>16453700</v>
      </c>
    </row>
    <row r="49" spans="1:31" x14ac:dyDescent="0.3">
      <c r="A49" t="s">
        <v>59</v>
      </c>
      <c r="B49" t="s">
        <v>294</v>
      </c>
      <c r="C49" t="s">
        <v>200</v>
      </c>
      <c r="D49" t="s">
        <v>295</v>
      </c>
      <c r="E49" t="s">
        <v>201</v>
      </c>
      <c r="F49">
        <v>2395031.5388865401</v>
      </c>
      <c r="G49">
        <v>2233019.6012002998</v>
      </c>
      <c r="H49">
        <v>1999894.9268250801</v>
      </c>
      <c r="I49">
        <v>2060194.15396856</v>
      </c>
      <c r="J49">
        <v>1940930.7262858299</v>
      </c>
      <c r="K49">
        <v>1673696.2821271799</v>
      </c>
      <c r="L49">
        <v>1772136.0435579901</v>
      </c>
      <c r="M49">
        <v>1735032.2407873</v>
      </c>
      <c r="N49">
        <v>1767631.6250089901</v>
      </c>
      <c r="O49">
        <v>1808687.9260813501</v>
      </c>
      <c r="P49">
        <v>1937940.9036085501</v>
      </c>
      <c r="Q49">
        <v>1869210.5850258199</v>
      </c>
      <c r="R49">
        <v>1706181.31101231</v>
      </c>
      <c r="S49">
        <v>1633116.6167590499</v>
      </c>
      <c r="T49">
        <v>2037570.31349928</v>
      </c>
      <c r="U49">
        <v>1992216.7144726899</v>
      </c>
      <c r="V49">
        <v>1748025.84289895</v>
      </c>
      <c r="W49">
        <v>1815873.383807</v>
      </c>
      <c r="X49">
        <v>2196729.1409685002</v>
      </c>
      <c r="Y49">
        <v>1995216.9654463099</v>
      </c>
      <c r="Z49">
        <v>1852018.1997837101</v>
      </c>
      <c r="AA49">
        <v>1717372.3657446101</v>
      </c>
      <c r="AB49">
        <v>1633178.8793464899</v>
      </c>
      <c r="AC49">
        <v>1487705.07500856</v>
      </c>
      <c r="AD49">
        <v>1639604.4138892901</v>
      </c>
      <c r="AE49">
        <v>1773800</v>
      </c>
    </row>
    <row r="50" spans="1:31" x14ac:dyDescent="0.3">
      <c r="A50" t="s">
        <v>59</v>
      </c>
      <c r="B50" t="s">
        <v>296</v>
      </c>
      <c r="C50" t="s">
        <v>200</v>
      </c>
      <c r="D50" t="s">
        <v>297</v>
      </c>
      <c r="E50" t="s">
        <v>201</v>
      </c>
      <c r="F50">
        <v>2101229.65665416</v>
      </c>
      <c r="G50">
        <v>2192689.5514431298</v>
      </c>
      <c r="H50">
        <v>2109151.2059146399</v>
      </c>
      <c r="I50">
        <v>2354732.6339835101</v>
      </c>
      <c r="J50">
        <v>2421354.5241642199</v>
      </c>
      <c r="K50">
        <v>2286344.3663186999</v>
      </c>
      <c r="L50">
        <v>1956551.8721773201</v>
      </c>
      <c r="M50">
        <v>2271043.1596724102</v>
      </c>
      <c r="N50">
        <v>2025566.89618147</v>
      </c>
      <c r="O50">
        <v>2227590.2248391998</v>
      </c>
      <c r="P50">
        <v>2054875.5569293599</v>
      </c>
      <c r="Q50">
        <v>1883930.5396229101</v>
      </c>
      <c r="R50">
        <v>1697892.0418322801</v>
      </c>
      <c r="S50">
        <v>1547662.2811257101</v>
      </c>
      <c r="T50">
        <v>1662712.6093723599</v>
      </c>
      <c r="U50">
        <v>2299530.0452008401</v>
      </c>
      <c r="V50">
        <v>2791909.2033707802</v>
      </c>
      <c r="W50">
        <v>2749230.9942637398</v>
      </c>
      <c r="X50">
        <v>2973762.8708415101</v>
      </c>
      <c r="Y50">
        <v>2765869.83029025</v>
      </c>
      <c r="Z50">
        <v>2413861.0168540999</v>
      </c>
      <c r="AA50">
        <v>2446953.01335961</v>
      </c>
      <c r="AB50">
        <v>2657244.6053137099</v>
      </c>
      <c r="AC50">
        <v>2082996.8369724599</v>
      </c>
      <c r="AD50">
        <v>1999868.1883702199</v>
      </c>
      <c r="AE50">
        <v>1787700</v>
      </c>
    </row>
    <row r="51" spans="1:31" x14ac:dyDescent="0.3">
      <c r="A51" t="s">
        <v>59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59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59</v>
      </c>
      <c r="B53" t="s">
        <v>302</v>
      </c>
      <c r="C53" t="s">
        <v>200</v>
      </c>
      <c r="D53" t="s">
        <v>303</v>
      </c>
      <c r="E53" t="s">
        <v>201</v>
      </c>
      <c r="F53">
        <v>1455858.16405612</v>
      </c>
      <c r="G53">
        <v>1319866.51319569</v>
      </c>
      <c r="H53">
        <v>1570200.5299700999</v>
      </c>
      <c r="I53">
        <v>1284771.9171619001</v>
      </c>
      <c r="J53">
        <v>1182108.0155869899</v>
      </c>
      <c r="K53">
        <v>1454879.3881645501</v>
      </c>
      <c r="L53">
        <v>1662448.53847255</v>
      </c>
      <c r="M53">
        <v>1394749.2682219101</v>
      </c>
      <c r="N53">
        <v>1407566.97546313</v>
      </c>
      <c r="O53">
        <v>1433782.0902027399</v>
      </c>
      <c r="P53">
        <v>1100191.9880796799</v>
      </c>
      <c r="Q53">
        <v>1262973.20493079</v>
      </c>
      <c r="R53">
        <v>724276.76953492605</v>
      </c>
      <c r="S53">
        <v>821109.50749544601</v>
      </c>
      <c r="T53">
        <v>518280.30257379898</v>
      </c>
      <c r="U53">
        <v>357162.545082759</v>
      </c>
      <c r="V53">
        <v>313560.59999874199</v>
      </c>
      <c r="W53">
        <v>188333.569200631</v>
      </c>
      <c r="X53">
        <v>378902.07057633001</v>
      </c>
      <c r="Y53">
        <v>307353.08592282602</v>
      </c>
      <c r="Z53">
        <v>456337.01916612301</v>
      </c>
      <c r="AA53">
        <v>434246.98841764103</v>
      </c>
      <c r="AB53">
        <v>429353.02931480203</v>
      </c>
      <c r="AC53">
        <v>566796.46448919398</v>
      </c>
      <c r="AD53">
        <v>565686.76095197897</v>
      </c>
      <c r="AE53">
        <v>320710.49497521302</v>
      </c>
    </row>
    <row r="54" spans="1:31" x14ac:dyDescent="0.3">
      <c r="A54" t="s">
        <v>59</v>
      </c>
      <c r="B54" t="s">
        <v>304</v>
      </c>
      <c r="C54" t="s">
        <v>200</v>
      </c>
      <c r="D54" t="s">
        <v>305</v>
      </c>
      <c r="E54" t="s">
        <v>201</v>
      </c>
      <c r="F54">
        <v>2200237.9392932099</v>
      </c>
      <c r="G54">
        <v>2166577.4212533399</v>
      </c>
      <c r="H54">
        <v>2430991.8289314401</v>
      </c>
      <c r="I54">
        <v>2101214.8437236901</v>
      </c>
      <c r="J54">
        <v>2184736.85507272</v>
      </c>
      <c r="K54">
        <v>2420820.58231754</v>
      </c>
      <c r="L54">
        <v>2502243.0086184102</v>
      </c>
      <c r="M54">
        <v>2008452.4051934199</v>
      </c>
      <c r="N54">
        <v>2264666.9702566899</v>
      </c>
      <c r="O54">
        <v>2542878.4027052401</v>
      </c>
      <c r="P54">
        <v>2067695.7439395499</v>
      </c>
      <c r="Q54">
        <v>2084905.67484836</v>
      </c>
      <c r="R54">
        <v>1430895.70584842</v>
      </c>
      <c r="S54">
        <v>1752408.7778693801</v>
      </c>
      <c r="T54">
        <v>1181935.1208896099</v>
      </c>
      <c r="U54">
        <v>874528.00316076796</v>
      </c>
      <c r="V54">
        <v>740194.02694970602</v>
      </c>
      <c r="W54">
        <v>534485.84288168396</v>
      </c>
      <c r="X54">
        <v>868510.03920153796</v>
      </c>
      <c r="Y54">
        <v>819433.597465456</v>
      </c>
      <c r="Z54">
        <v>930275.94858497696</v>
      </c>
      <c r="AA54">
        <v>909450.35549679701</v>
      </c>
      <c r="AB54">
        <v>959660.518706389</v>
      </c>
      <c r="AC54">
        <v>1095551.67257719</v>
      </c>
      <c r="AD54">
        <v>1013798.8970030301</v>
      </c>
      <c r="AE54">
        <v>774255.43140656303</v>
      </c>
    </row>
    <row r="55" spans="1:31" x14ac:dyDescent="0.3">
      <c r="A55" t="s">
        <v>59</v>
      </c>
      <c r="B55" t="s">
        <v>306</v>
      </c>
      <c r="C55" t="s">
        <v>200</v>
      </c>
      <c r="D55" t="s">
        <v>307</v>
      </c>
      <c r="E55" t="s">
        <v>201</v>
      </c>
      <c r="F55">
        <v>743163.57398779097</v>
      </c>
      <c r="G55">
        <v>845739.11841247696</v>
      </c>
      <c r="H55">
        <v>859524.87861649098</v>
      </c>
      <c r="I55">
        <v>815494.54645768704</v>
      </c>
      <c r="J55">
        <v>1001974.41792372</v>
      </c>
      <c r="K55">
        <v>964905.17130773503</v>
      </c>
      <c r="L55">
        <v>838367.39289871301</v>
      </c>
      <c r="M55">
        <v>612420.54157205997</v>
      </c>
      <c r="N55">
        <v>856016.72252763796</v>
      </c>
      <c r="O55">
        <v>1108205.52002264</v>
      </c>
      <c r="P55">
        <v>966927.094104919</v>
      </c>
      <c r="Q55">
        <v>821007.232591365</v>
      </c>
      <c r="R55">
        <v>706309.62671981601</v>
      </c>
      <c r="S55">
        <v>931072.64660545695</v>
      </c>
      <c r="T55">
        <v>663603.92446908995</v>
      </c>
      <c r="U55">
        <v>517398.98175854102</v>
      </c>
      <c r="V55">
        <v>426625.90632162202</v>
      </c>
      <c r="W55">
        <v>345948.13865902898</v>
      </c>
      <c r="X55">
        <v>489607.25293440401</v>
      </c>
      <c r="Y55">
        <v>511814.82413316797</v>
      </c>
      <c r="Z55">
        <v>473998.57197765401</v>
      </c>
      <c r="AA55">
        <v>475233.18095407903</v>
      </c>
      <c r="AB55">
        <v>530256.48033690196</v>
      </c>
      <c r="AC55">
        <v>528868.93027634395</v>
      </c>
      <c r="AD55">
        <v>448284.05672046402</v>
      </c>
      <c r="AE55">
        <v>453544.93643135001</v>
      </c>
    </row>
    <row r="56" spans="1:31" x14ac:dyDescent="0.3">
      <c r="A56" t="s">
        <v>59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59</v>
      </c>
      <c r="B57" t="s">
        <v>310</v>
      </c>
      <c r="C57" t="s">
        <v>200</v>
      </c>
      <c r="D57" t="s">
        <v>311</v>
      </c>
      <c r="E57" t="s">
        <v>201</v>
      </c>
      <c r="F57">
        <v>68855709.885440707</v>
      </c>
      <c r="G57">
        <v>69401558.909723997</v>
      </c>
      <c r="H57">
        <v>65837155.309514701</v>
      </c>
      <c r="I57">
        <v>66262533.883119799</v>
      </c>
      <c r="J57">
        <v>64238524.393079802</v>
      </c>
      <c r="K57">
        <v>62275426.249786302</v>
      </c>
      <c r="L57">
        <v>59368798.161060102</v>
      </c>
      <c r="M57">
        <v>55229518.528714202</v>
      </c>
      <c r="N57">
        <v>52019979.433141403</v>
      </c>
      <c r="O57">
        <v>48789795.738614701</v>
      </c>
      <c r="P57">
        <v>47715976.590442598</v>
      </c>
      <c r="Q57">
        <v>46019792.528562203</v>
      </c>
      <c r="R57">
        <v>43033164.520630904</v>
      </c>
      <c r="S57">
        <v>40039558.635515802</v>
      </c>
      <c r="T57">
        <v>39569010.5767195</v>
      </c>
      <c r="U57">
        <v>37992946.415898703</v>
      </c>
      <c r="V57">
        <v>38299992.944432802</v>
      </c>
      <c r="W57">
        <v>37967012.7785578</v>
      </c>
      <c r="X57">
        <v>40816312.223276801</v>
      </c>
      <c r="Y57">
        <v>40531616.159541503</v>
      </c>
      <c r="Z57">
        <v>41191183.560247399</v>
      </c>
      <c r="AA57">
        <v>43213620.7920812</v>
      </c>
      <c r="AB57">
        <v>43728544.012547098</v>
      </c>
      <c r="AC57">
        <v>44424809.170440197</v>
      </c>
      <c r="AD57">
        <v>44051244.204659604</v>
      </c>
      <c r="AE57">
        <v>44046900</v>
      </c>
    </row>
    <row r="58" spans="1:31" x14ac:dyDescent="0.3">
      <c r="A58" t="s">
        <v>59</v>
      </c>
      <c r="B58" t="s">
        <v>312</v>
      </c>
      <c r="C58" t="s">
        <v>200</v>
      </c>
      <c r="D58" t="s">
        <v>313</v>
      </c>
      <c r="E58" t="s">
        <v>201</v>
      </c>
      <c r="F58">
        <v>68855709.885440707</v>
      </c>
      <c r="G58">
        <v>69401558.909723997</v>
      </c>
      <c r="H58">
        <v>65837155.309514701</v>
      </c>
      <c r="I58">
        <v>66262533.883119799</v>
      </c>
      <c r="J58">
        <v>64238524.393079802</v>
      </c>
      <c r="K58">
        <v>62275426.249786302</v>
      </c>
      <c r="L58">
        <v>59368798.161060102</v>
      </c>
      <c r="M58">
        <v>55229518.528714202</v>
      </c>
      <c r="N58">
        <v>52019979.433141403</v>
      </c>
      <c r="O58">
        <v>48789795.738614701</v>
      </c>
      <c r="P58">
        <v>47715976.590442598</v>
      </c>
      <c r="Q58">
        <v>46019792.528562203</v>
      </c>
      <c r="R58">
        <v>43033164.520630904</v>
      </c>
      <c r="S58">
        <v>40039558.635515802</v>
      </c>
      <c r="T58">
        <v>39569010.5767195</v>
      </c>
      <c r="U58">
        <v>37992946.415898703</v>
      </c>
      <c r="V58">
        <v>38299992.944432802</v>
      </c>
      <c r="W58">
        <v>37967012.7785578</v>
      </c>
      <c r="X58">
        <v>40816312.223276801</v>
      </c>
      <c r="Y58">
        <v>40531616.159541503</v>
      </c>
      <c r="Z58">
        <v>41191183.560247399</v>
      </c>
      <c r="AA58">
        <v>43213620.7920812</v>
      </c>
      <c r="AB58">
        <v>43728544.012547098</v>
      </c>
      <c r="AC58">
        <v>44424809.170440197</v>
      </c>
      <c r="AD58">
        <v>44051244.204659604</v>
      </c>
      <c r="AE58">
        <v>44046900</v>
      </c>
    </row>
    <row r="59" spans="1:31" x14ac:dyDescent="0.3">
      <c r="A59" t="s">
        <v>59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61</v>
      </c>
      <c r="B2" t="s">
        <v>197</v>
      </c>
      <c r="C2" t="s">
        <v>200</v>
      </c>
      <c r="D2" t="s">
        <v>198</v>
      </c>
      <c r="E2" t="s">
        <v>201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61</v>
      </c>
      <c r="B3" t="s">
        <v>202</v>
      </c>
      <c r="C3" t="s">
        <v>200</v>
      </c>
      <c r="D3" t="s">
        <v>203</v>
      </c>
      <c r="E3" t="s">
        <v>201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61</v>
      </c>
      <c r="B4" t="s">
        <v>204</v>
      </c>
      <c r="C4" t="s">
        <v>200</v>
      </c>
      <c r="D4" t="s">
        <v>205</v>
      </c>
      <c r="E4" t="s">
        <v>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61</v>
      </c>
      <c r="B5" t="s">
        <v>206</v>
      </c>
      <c r="C5" t="s">
        <v>200</v>
      </c>
      <c r="D5" t="s">
        <v>207</v>
      </c>
      <c r="E5" t="s">
        <v>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61</v>
      </c>
      <c r="B6" t="s">
        <v>208</v>
      </c>
      <c r="C6" t="s">
        <v>200</v>
      </c>
      <c r="D6" t="s">
        <v>209</v>
      </c>
      <c r="E6" t="s">
        <v>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61</v>
      </c>
      <c r="B7" t="s">
        <v>210</v>
      </c>
      <c r="C7" t="s">
        <v>200</v>
      </c>
      <c r="D7" t="s">
        <v>211</v>
      </c>
      <c r="E7" t="s">
        <v>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61</v>
      </c>
      <c r="B8" t="s">
        <v>212</v>
      </c>
      <c r="C8" t="s">
        <v>200</v>
      </c>
      <c r="D8" t="s">
        <v>213</v>
      </c>
      <c r="E8" t="s">
        <v>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61</v>
      </c>
      <c r="B9" t="s">
        <v>214</v>
      </c>
      <c r="C9" t="s">
        <v>200</v>
      </c>
      <c r="D9" t="s">
        <v>215</v>
      </c>
      <c r="E9" t="s">
        <v>201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61</v>
      </c>
      <c r="B10" t="s">
        <v>216</v>
      </c>
      <c r="C10" t="s">
        <v>200</v>
      </c>
      <c r="D10" t="s">
        <v>217</v>
      </c>
      <c r="E10" t="s">
        <v>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61</v>
      </c>
      <c r="B11" t="s">
        <v>218</v>
      </c>
      <c r="C11" t="s">
        <v>200</v>
      </c>
      <c r="D11" t="s">
        <v>219</v>
      </c>
      <c r="E11" t="s">
        <v>201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61</v>
      </c>
      <c r="B12" t="s">
        <v>220</v>
      </c>
      <c r="C12" t="s">
        <v>200</v>
      </c>
      <c r="D12" t="s">
        <v>221</v>
      </c>
      <c r="E12" t="s">
        <v>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61</v>
      </c>
      <c r="B13" t="s">
        <v>222</v>
      </c>
      <c r="C13" t="s">
        <v>200</v>
      </c>
      <c r="D13" t="s">
        <v>223</v>
      </c>
      <c r="E13" t="s">
        <v>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61</v>
      </c>
      <c r="B14" t="s">
        <v>224</v>
      </c>
      <c r="C14" t="s">
        <v>200</v>
      </c>
      <c r="D14" t="s">
        <v>225</v>
      </c>
      <c r="E14" t="s">
        <v>201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61</v>
      </c>
      <c r="B15" t="s">
        <v>226</v>
      </c>
      <c r="C15" t="s">
        <v>200</v>
      </c>
      <c r="D15" t="s">
        <v>227</v>
      </c>
      <c r="E15" t="s">
        <v>201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61</v>
      </c>
      <c r="B16" t="s">
        <v>228</v>
      </c>
      <c r="C16" t="s">
        <v>200</v>
      </c>
      <c r="D16" t="s">
        <v>229</v>
      </c>
      <c r="E16" t="s">
        <v>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61</v>
      </c>
      <c r="B17" t="s">
        <v>230</v>
      </c>
      <c r="C17" t="s">
        <v>200</v>
      </c>
      <c r="D17" t="s">
        <v>231</v>
      </c>
      <c r="E17" t="s">
        <v>201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61</v>
      </c>
      <c r="B18" t="s">
        <v>232</v>
      </c>
      <c r="C18" t="s">
        <v>200</v>
      </c>
      <c r="D18" t="s">
        <v>233</v>
      </c>
      <c r="E18" t="s">
        <v>201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61</v>
      </c>
      <c r="B19" t="s">
        <v>234</v>
      </c>
      <c r="C19" t="s">
        <v>200</v>
      </c>
      <c r="D19" t="s">
        <v>235</v>
      </c>
      <c r="E19" t="s">
        <v>201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61</v>
      </c>
      <c r="B20" t="s">
        <v>236</v>
      </c>
      <c r="C20" t="s">
        <v>200</v>
      </c>
      <c r="D20" t="s">
        <v>237</v>
      </c>
      <c r="E20" t="s">
        <v>201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61</v>
      </c>
      <c r="B21" t="s">
        <v>238</v>
      </c>
      <c r="C21" t="s">
        <v>200</v>
      </c>
      <c r="D21" t="s">
        <v>239</v>
      </c>
      <c r="E21" t="s">
        <v>201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61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61</v>
      </c>
      <c r="B23" t="s">
        <v>242</v>
      </c>
      <c r="C23" t="s">
        <v>200</v>
      </c>
      <c r="D23" t="s">
        <v>243</v>
      </c>
      <c r="E23" t="s">
        <v>201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61</v>
      </c>
      <c r="B24" t="s">
        <v>244</v>
      </c>
      <c r="C24" t="s">
        <v>200</v>
      </c>
      <c r="D24" t="s">
        <v>245</v>
      </c>
      <c r="E24" t="s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61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61</v>
      </c>
      <c r="B26" t="s">
        <v>248</v>
      </c>
      <c r="C26" t="s">
        <v>200</v>
      </c>
      <c r="D26" t="s">
        <v>249</v>
      </c>
      <c r="E26" t="s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61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61</v>
      </c>
      <c r="B28" t="s">
        <v>252</v>
      </c>
      <c r="C28" t="s">
        <v>200</v>
      </c>
      <c r="D28" t="s">
        <v>253</v>
      </c>
      <c r="E28" t="s">
        <v>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61</v>
      </c>
      <c r="B29" t="s">
        <v>254</v>
      </c>
      <c r="C29" t="s">
        <v>200</v>
      </c>
      <c r="D29" t="s">
        <v>255</v>
      </c>
      <c r="E29" t="s">
        <v>201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61</v>
      </c>
      <c r="B30" t="s">
        <v>256</v>
      </c>
      <c r="C30" t="s">
        <v>200</v>
      </c>
      <c r="D30" t="s">
        <v>257</v>
      </c>
      <c r="E30" t="s">
        <v>201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61</v>
      </c>
      <c r="B31" t="s">
        <v>258</v>
      </c>
      <c r="C31" t="s">
        <v>200</v>
      </c>
      <c r="D31" t="s">
        <v>259</v>
      </c>
      <c r="E31" t="s">
        <v>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61</v>
      </c>
      <c r="B32" t="s">
        <v>260</v>
      </c>
      <c r="C32" t="s">
        <v>200</v>
      </c>
      <c r="D32" t="s">
        <v>261</v>
      </c>
      <c r="E32" t="s">
        <v>201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61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61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61</v>
      </c>
      <c r="B35" t="s">
        <v>266</v>
      </c>
      <c r="C35" t="s">
        <v>200</v>
      </c>
      <c r="D35" t="s">
        <v>267</v>
      </c>
      <c r="E35" t="s">
        <v>201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61</v>
      </c>
      <c r="B36" t="s">
        <v>268</v>
      </c>
      <c r="C36" t="s">
        <v>200</v>
      </c>
      <c r="D36" t="s">
        <v>269</v>
      </c>
      <c r="E36" t="s">
        <v>201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61</v>
      </c>
      <c r="B37" t="s">
        <v>270</v>
      </c>
      <c r="C37" t="s">
        <v>200</v>
      </c>
      <c r="D37" t="s">
        <v>271</v>
      </c>
      <c r="E37" t="s">
        <v>201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61</v>
      </c>
      <c r="B38" t="s">
        <v>272</v>
      </c>
      <c r="C38" t="s">
        <v>200</v>
      </c>
      <c r="D38" t="s">
        <v>273</v>
      </c>
      <c r="E38" t="s">
        <v>201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61</v>
      </c>
      <c r="B39" t="s">
        <v>274</v>
      </c>
      <c r="C39" t="s">
        <v>200</v>
      </c>
      <c r="D39" t="s">
        <v>275</v>
      </c>
      <c r="E39" t="s">
        <v>201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61</v>
      </c>
      <c r="B40" t="s">
        <v>276</v>
      </c>
      <c r="C40" t="s">
        <v>200</v>
      </c>
      <c r="D40" t="s">
        <v>277</v>
      </c>
      <c r="E40" t="s">
        <v>201</v>
      </c>
      <c r="F40">
        <v>33667854.509372696</v>
      </c>
      <c r="G40">
        <v>37177282.872413903</v>
      </c>
      <c r="H40">
        <v>33739133.850599699</v>
      </c>
      <c r="I40">
        <v>29207262.824847199</v>
      </c>
      <c r="J40">
        <v>29141984.846175499</v>
      </c>
      <c r="K40">
        <v>29286754.556939401</v>
      </c>
      <c r="L40">
        <v>28335801.809579801</v>
      </c>
      <c r="M40">
        <v>27565732.235378299</v>
      </c>
      <c r="N40">
        <v>27317886.4905506</v>
      </c>
      <c r="O40">
        <v>28024573.253203101</v>
      </c>
      <c r="P40">
        <v>27872644.022197802</v>
      </c>
      <c r="Q40">
        <v>27897702.343042701</v>
      </c>
      <c r="R40">
        <v>25236045.406234801</v>
      </c>
      <c r="S40">
        <v>23648632.366826098</v>
      </c>
      <c r="T40">
        <v>19582972.453264501</v>
      </c>
      <c r="U40">
        <v>19294801.763547599</v>
      </c>
      <c r="V40">
        <v>20546454.361046501</v>
      </c>
      <c r="W40">
        <v>20988975.8842033</v>
      </c>
      <c r="X40">
        <v>22810020.9150193</v>
      </c>
      <c r="Y40">
        <v>22278952.972406201</v>
      </c>
      <c r="Z40">
        <v>22221150.375163</v>
      </c>
      <c r="AA40">
        <v>23060604.123468801</v>
      </c>
      <c r="AB40">
        <v>23018594.585581701</v>
      </c>
      <c r="AC40">
        <v>21537626.7662328</v>
      </c>
      <c r="AD40">
        <v>22323068.251540799</v>
      </c>
      <c r="AE40">
        <v>20585200</v>
      </c>
      <c r="AF40">
        <v>0</v>
      </c>
    </row>
    <row r="41" spans="1:32" x14ac:dyDescent="0.3">
      <c r="A41" t="s">
        <v>61</v>
      </c>
      <c r="B41" t="s">
        <v>278</v>
      </c>
      <c r="C41" t="s">
        <v>200</v>
      </c>
      <c r="D41" t="s">
        <v>279</v>
      </c>
      <c r="E41" t="s">
        <v>201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61</v>
      </c>
      <c r="B42" t="s">
        <v>280</v>
      </c>
      <c r="C42" t="s">
        <v>200</v>
      </c>
      <c r="D42" t="s">
        <v>281</v>
      </c>
      <c r="E42" t="s">
        <v>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61</v>
      </c>
      <c r="B43" t="s">
        <v>282</v>
      </c>
      <c r="C43" t="s">
        <v>200</v>
      </c>
      <c r="D43" t="s">
        <v>283</v>
      </c>
      <c r="E43" t="s">
        <v>201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61</v>
      </c>
      <c r="B44" t="s">
        <v>284</v>
      </c>
      <c r="C44" t="s">
        <v>200</v>
      </c>
      <c r="D44" t="s">
        <v>285</v>
      </c>
      <c r="E44" t="s">
        <v>201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">
      <c r="A45" t="s">
        <v>61</v>
      </c>
      <c r="B45" t="s">
        <v>286</v>
      </c>
      <c r="C45" t="s">
        <v>200</v>
      </c>
      <c r="D45" t="s">
        <v>287</v>
      </c>
      <c r="E45" t="s">
        <v>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61</v>
      </c>
      <c r="B46" t="s">
        <v>288</v>
      </c>
      <c r="C46" t="s">
        <v>200</v>
      </c>
      <c r="D46" t="s">
        <v>289</v>
      </c>
      <c r="E46" t="s">
        <v>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61</v>
      </c>
      <c r="B47" t="s">
        <v>290</v>
      </c>
      <c r="C47" t="s">
        <v>200</v>
      </c>
      <c r="D47" t="s">
        <v>291</v>
      </c>
      <c r="E47" t="s">
        <v>201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61</v>
      </c>
      <c r="B48" t="s">
        <v>292</v>
      </c>
      <c r="C48" t="s">
        <v>200</v>
      </c>
      <c r="D48" t="s">
        <v>293</v>
      </c>
      <c r="E48" t="s">
        <v>201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61</v>
      </c>
      <c r="B49" t="s">
        <v>294</v>
      </c>
      <c r="C49" t="s">
        <v>200</v>
      </c>
      <c r="D49" t="s">
        <v>295</v>
      </c>
      <c r="E49" t="s">
        <v>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61</v>
      </c>
      <c r="B50" t="s">
        <v>296</v>
      </c>
      <c r="C50" t="s">
        <v>200</v>
      </c>
      <c r="D50" t="s">
        <v>297</v>
      </c>
      <c r="E50" t="s">
        <v>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61</v>
      </c>
      <c r="B51" t="s">
        <v>298</v>
      </c>
      <c r="C51" t="s">
        <v>200</v>
      </c>
      <c r="D51" t="s">
        <v>299</v>
      </c>
      <c r="E51" t="s">
        <v>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61</v>
      </c>
      <c r="B52" t="s">
        <v>300</v>
      </c>
      <c r="C52" t="s">
        <v>200</v>
      </c>
      <c r="D52" t="s">
        <v>301</v>
      </c>
      <c r="E52" t="s">
        <v>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61</v>
      </c>
      <c r="B53" t="s">
        <v>302</v>
      </c>
      <c r="C53" t="s">
        <v>200</v>
      </c>
      <c r="D53" t="s">
        <v>303</v>
      </c>
      <c r="E53" t="s">
        <v>201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61</v>
      </c>
      <c r="B54" t="s">
        <v>304</v>
      </c>
      <c r="C54" t="s">
        <v>200</v>
      </c>
      <c r="D54" t="s">
        <v>305</v>
      </c>
      <c r="E54" t="s">
        <v>201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61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61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61</v>
      </c>
      <c r="B57" t="s">
        <v>310</v>
      </c>
      <c r="C57" t="s">
        <v>200</v>
      </c>
      <c r="D57" t="s">
        <v>311</v>
      </c>
      <c r="E57" t="s">
        <v>201</v>
      </c>
      <c r="F57">
        <v>33667854.509372696</v>
      </c>
      <c r="G57">
        <v>37177282.872413903</v>
      </c>
      <c r="H57">
        <v>33739133.850599699</v>
      </c>
      <c r="I57">
        <v>29207262.824847199</v>
      </c>
      <c r="J57">
        <v>29141984.846175499</v>
      </c>
      <c r="K57">
        <v>29286754.556939401</v>
      </c>
      <c r="L57">
        <v>28335801.809579801</v>
      </c>
      <c r="M57">
        <v>27565732.235378299</v>
      </c>
      <c r="N57">
        <v>27317886.4905506</v>
      </c>
      <c r="O57">
        <v>28024573.253203101</v>
      </c>
      <c r="P57">
        <v>27872644.022197802</v>
      </c>
      <c r="Q57">
        <v>27897702.343042701</v>
      </c>
      <c r="R57">
        <v>25236045.406234801</v>
      </c>
      <c r="S57">
        <v>23648632.366826098</v>
      </c>
      <c r="T57">
        <v>19582972.453264501</v>
      </c>
      <c r="U57">
        <v>19294801.763547599</v>
      </c>
      <c r="V57">
        <v>20546454.361046501</v>
      </c>
      <c r="W57">
        <v>20988975.8842033</v>
      </c>
      <c r="X57">
        <v>22810020.9150193</v>
      </c>
      <c r="Y57">
        <v>22278952.972406201</v>
      </c>
      <c r="Z57">
        <v>22221150.375163</v>
      </c>
      <c r="AA57">
        <v>23060604.123468801</v>
      </c>
      <c r="AB57">
        <v>23018594.585581701</v>
      </c>
      <c r="AC57">
        <v>21537626.7662328</v>
      </c>
      <c r="AD57">
        <v>22323068.251540799</v>
      </c>
      <c r="AE57">
        <v>20585200</v>
      </c>
      <c r="AF57">
        <v>0</v>
      </c>
    </row>
    <row r="58" spans="1:32" x14ac:dyDescent="0.3">
      <c r="A58" t="s">
        <v>61</v>
      </c>
      <c r="B58" t="s">
        <v>312</v>
      </c>
      <c r="C58" t="s">
        <v>200</v>
      </c>
      <c r="D58" t="s">
        <v>313</v>
      </c>
      <c r="E58" t="s">
        <v>201</v>
      </c>
      <c r="F58">
        <v>33667854.509372696</v>
      </c>
      <c r="G58">
        <v>37177282.872413903</v>
      </c>
      <c r="H58">
        <v>33739133.850599699</v>
      </c>
      <c r="I58">
        <v>29207262.824847199</v>
      </c>
      <c r="J58">
        <v>29141984.846175499</v>
      </c>
      <c r="K58">
        <v>29286754.556939401</v>
      </c>
      <c r="L58">
        <v>28335801.809579801</v>
      </c>
      <c r="M58">
        <v>27565732.235378299</v>
      </c>
      <c r="N58">
        <v>27317886.4905506</v>
      </c>
      <c r="O58">
        <v>28024573.253203101</v>
      </c>
      <c r="P58">
        <v>27872644.022197802</v>
      </c>
      <c r="Q58">
        <v>27897702.343042701</v>
      </c>
      <c r="R58">
        <v>25236045.406234801</v>
      </c>
      <c r="S58">
        <v>23648632.366826098</v>
      </c>
      <c r="T58">
        <v>19582972.453264501</v>
      </c>
      <c r="U58">
        <v>19294801.763547599</v>
      </c>
      <c r="V58">
        <v>20546454.361046501</v>
      </c>
      <c r="W58">
        <v>20988975.8842033</v>
      </c>
      <c r="X58">
        <v>22810020.9150193</v>
      </c>
      <c r="Y58">
        <v>22278952.972406201</v>
      </c>
      <c r="Z58">
        <v>22221150.375163</v>
      </c>
      <c r="AA58">
        <v>23060604.123468801</v>
      </c>
      <c r="AB58">
        <v>23018594.585581701</v>
      </c>
      <c r="AC58">
        <v>21537626.7662328</v>
      </c>
      <c r="AD58">
        <v>22323068.251540799</v>
      </c>
      <c r="AE58">
        <v>20585200</v>
      </c>
      <c r="AF58">
        <v>0</v>
      </c>
    </row>
    <row r="59" spans="1:32" x14ac:dyDescent="0.3">
      <c r="A59" t="s">
        <v>61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63</v>
      </c>
      <c r="B2" t="s">
        <v>197</v>
      </c>
      <c r="C2" t="s">
        <v>200</v>
      </c>
      <c r="D2" t="s">
        <v>198</v>
      </c>
      <c r="E2" t="s">
        <v>201</v>
      </c>
      <c r="F2">
        <v>296632.06808763102</v>
      </c>
      <c r="G2">
        <v>260422.690956615</v>
      </c>
      <c r="H2">
        <v>249750.26080843501</v>
      </c>
      <c r="I2">
        <v>276392.83559563902</v>
      </c>
      <c r="J2">
        <v>258371.73108995199</v>
      </c>
      <c r="K2">
        <v>264649.15532725898</v>
      </c>
      <c r="L2">
        <v>252811.474371908</v>
      </c>
      <c r="M2">
        <v>284332.64896998001</v>
      </c>
      <c r="N2">
        <v>242895.24267179301</v>
      </c>
      <c r="O2">
        <v>219192.96225634101</v>
      </c>
      <c r="P2">
        <v>223731.45330450599</v>
      </c>
      <c r="Q2">
        <v>213962.68557152199</v>
      </c>
      <c r="R2">
        <v>226463.29972641601</v>
      </c>
      <c r="S2">
        <v>245536.492566626</v>
      </c>
      <c r="T2">
        <v>230222.041670854</v>
      </c>
      <c r="U2">
        <v>207663.02265633899</v>
      </c>
      <c r="V2">
        <v>202600.993112286</v>
      </c>
      <c r="W2">
        <v>213630.08219732399</v>
      </c>
      <c r="X2">
        <v>178553.340791953</v>
      </c>
      <c r="Y2">
        <v>171479.927372095</v>
      </c>
      <c r="Z2">
        <v>157938.39500240301</v>
      </c>
      <c r="AA2">
        <v>152309.316173245</v>
      </c>
      <c r="AB2">
        <v>169406.46274848201</v>
      </c>
      <c r="AC2">
        <v>175338.32341123401</v>
      </c>
      <c r="AD2">
        <v>169813.28904937199</v>
      </c>
      <c r="AE2">
        <v>181100</v>
      </c>
    </row>
    <row r="3" spans="1:32" x14ac:dyDescent="0.3">
      <c r="A3" t="s">
        <v>63</v>
      </c>
      <c r="B3" t="s">
        <v>202</v>
      </c>
      <c r="C3" t="s">
        <v>200</v>
      </c>
      <c r="D3" t="s">
        <v>203</v>
      </c>
      <c r="E3" t="s">
        <v>201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63</v>
      </c>
      <c r="B4" t="s">
        <v>204</v>
      </c>
      <c r="C4" t="s">
        <v>200</v>
      </c>
      <c r="D4" t="s">
        <v>205</v>
      </c>
      <c r="E4" t="s">
        <v>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63</v>
      </c>
      <c r="B5" t="s">
        <v>206</v>
      </c>
      <c r="C5" t="s">
        <v>200</v>
      </c>
      <c r="D5" t="s">
        <v>207</v>
      </c>
      <c r="E5" t="s">
        <v>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63</v>
      </c>
      <c r="B6" t="s">
        <v>208</v>
      </c>
      <c r="C6" t="s">
        <v>200</v>
      </c>
      <c r="D6" t="s">
        <v>209</v>
      </c>
      <c r="E6" t="s">
        <v>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63</v>
      </c>
      <c r="B7" t="s">
        <v>210</v>
      </c>
      <c r="C7" t="s">
        <v>200</v>
      </c>
      <c r="D7" t="s">
        <v>211</v>
      </c>
      <c r="E7" t="s">
        <v>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63</v>
      </c>
      <c r="B8" t="s">
        <v>212</v>
      </c>
      <c r="C8" t="s">
        <v>200</v>
      </c>
      <c r="D8" t="s">
        <v>213</v>
      </c>
      <c r="E8" t="s">
        <v>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63</v>
      </c>
      <c r="B9" t="s">
        <v>214</v>
      </c>
      <c r="C9" t="s">
        <v>200</v>
      </c>
      <c r="D9" t="s">
        <v>215</v>
      </c>
      <c r="E9" t="s">
        <v>201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63</v>
      </c>
      <c r="B10" t="s">
        <v>216</v>
      </c>
      <c r="C10" t="s">
        <v>200</v>
      </c>
      <c r="D10" t="s">
        <v>217</v>
      </c>
      <c r="E10" t="s">
        <v>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63</v>
      </c>
      <c r="B11" t="s">
        <v>218</v>
      </c>
      <c r="C11" t="s">
        <v>200</v>
      </c>
      <c r="D11" t="s">
        <v>219</v>
      </c>
      <c r="E11" t="s">
        <v>201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63</v>
      </c>
      <c r="B12" t="s">
        <v>220</v>
      </c>
      <c r="C12" t="s">
        <v>200</v>
      </c>
      <c r="D12" t="s">
        <v>221</v>
      </c>
      <c r="E12" t="s">
        <v>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63</v>
      </c>
      <c r="B13" t="s">
        <v>222</v>
      </c>
      <c r="C13" t="s">
        <v>200</v>
      </c>
      <c r="D13" t="s">
        <v>223</v>
      </c>
      <c r="E13" t="s">
        <v>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63</v>
      </c>
      <c r="B14" t="s">
        <v>224</v>
      </c>
      <c r="C14" t="s">
        <v>200</v>
      </c>
      <c r="D14" t="s">
        <v>225</v>
      </c>
      <c r="E14" t="s">
        <v>201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63</v>
      </c>
      <c r="B15" t="s">
        <v>226</v>
      </c>
      <c r="C15" t="s">
        <v>200</v>
      </c>
      <c r="D15" t="s">
        <v>227</v>
      </c>
      <c r="E15" t="s">
        <v>201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63</v>
      </c>
      <c r="B16" t="s">
        <v>228</v>
      </c>
      <c r="C16" t="s">
        <v>200</v>
      </c>
      <c r="D16" t="s">
        <v>229</v>
      </c>
      <c r="E16" t="s">
        <v>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63</v>
      </c>
      <c r="B17" t="s">
        <v>230</v>
      </c>
      <c r="C17" t="s">
        <v>200</v>
      </c>
      <c r="D17" t="s">
        <v>231</v>
      </c>
      <c r="E17" t="s">
        <v>201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63</v>
      </c>
      <c r="B18" t="s">
        <v>232</v>
      </c>
      <c r="C18" t="s">
        <v>200</v>
      </c>
      <c r="D18" t="s">
        <v>233</v>
      </c>
      <c r="E18" t="s">
        <v>201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63</v>
      </c>
      <c r="B19" t="s">
        <v>234</v>
      </c>
      <c r="C19" t="s">
        <v>200</v>
      </c>
      <c r="D19" t="s">
        <v>235</v>
      </c>
      <c r="E19" t="s">
        <v>201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63</v>
      </c>
      <c r="B20" t="s">
        <v>236</v>
      </c>
      <c r="C20" t="s">
        <v>200</v>
      </c>
      <c r="D20" t="s">
        <v>237</v>
      </c>
      <c r="E20" t="s">
        <v>201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63</v>
      </c>
      <c r="B21" t="s">
        <v>238</v>
      </c>
      <c r="C21" t="s">
        <v>200</v>
      </c>
      <c r="D21" t="s">
        <v>239</v>
      </c>
      <c r="E21" t="s">
        <v>201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63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63</v>
      </c>
      <c r="B23" t="s">
        <v>242</v>
      </c>
      <c r="C23" t="s">
        <v>200</v>
      </c>
      <c r="D23" t="s">
        <v>243</v>
      </c>
      <c r="E23" t="s">
        <v>201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63</v>
      </c>
      <c r="B24" t="s">
        <v>244</v>
      </c>
      <c r="C24" t="s">
        <v>200</v>
      </c>
      <c r="D24" t="s">
        <v>245</v>
      </c>
      <c r="E24" t="s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63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63</v>
      </c>
      <c r="B26" t="s">
        <v>248</v>
      </c>
      <c r="C26" t="s">
        <v>200</v>
      </c>
      <c r="D26" t="s">
        <v>249</v>
      </c>
      <c r="E26" t="s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63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63</v>
      </c>
      <c r="B28" t="s">
        <v>252</v>
      </c>
      <c r="C28" t="s">
        <v>200</v>
      </c>
      <c r="D28" t="s">
        <v>253</v>
      </c>
      <c r="E28" t="s">
        <v>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63</v>
      </c>
      <c r="B29" t="s">
        <v>254</v>
      </c>
      <c r="C29" t="s">
        <v>200</v>
      </c>
      <c r="D29" t="s">
        <v>255</v>
      </c>
      <c r="E29" t="s">
        <v>201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63</v>
      </c>
      <c r="B30" t="s">
        <v>256</v>
      </c>
      <c r="C30" t="s">
        <v>200</v>
      </c>
      <c r="D30" t="s">
        <v>257</v>
      </c>
      <c r="E30" t="s">
        <v>201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63</v>
      </c>
      <c r="B31" t="s">
        <v>258</v>
      </c>
      <c r="C31" t="s">
        <v>200</v>
      </c>
      <c r="D31" t="s">
        <v>259</v>
      </c>
      <c r="E31" t="s">
        <v>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63</v>
      </c>
      <c r="B32" t="s">
        <v>260</v>
      </c>
      <c r="C32" t="s">
        <v>200</v>
      </c>
      <c r="D32" t="s">
        <v>261</v>
      </c>
      <c r="E32" t="s">
        <v>201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63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63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63</v>
      </c>
      <c r="B35" t="s">
        <v>266</v>
      </c>
      <c r="C35" t="s">
        <v>200</v>
      </c>
      <c r="D35" t="s">
        <v>267</v>
      </c>
      <c r="E35" t="s">
        <v>201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63</v>
      </c>
      <c r="B36" t="s">
        <v>268</v>
      </c>
      <c r="C36" t="s">
        <v>200</v>
      </c>
      <c r="D36" t="s">
        <v>269</v>
      </c>
      <c r="E36" t="s">
        <v>201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63</v>
      </c>
      <c r="B37" t="s">
        <v>270</v>
      </c>
      <c r="C37" t="s">
        <v>200</v>
      </c>
      <c r="D37" t="s">
        <v>271</v>
      </c>
      <c r="E37" t="s">
        <v>201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63</v>
      </c>
      <c r="B38" t="s">
        <v>272</v>
      </c>
      <c r="C38" t="s">
        <v>200</v>
      </c>
      <c r="D38" t="s">
        <v>273</v>
      </c>
      <c r="E38" t="s">
        <v>201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63</v>
      </c>
      <c r="B39" t="s">
        <v>274</v>
      </c>
      <c r="C39" t="s">
        <v>200</v>
      </c>
      <c r="D39" t="s">
        <v>275</v>
      </c>
      <c r="E39" t="s">
        <v>201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63</v>
      </c>
      <c r="B40" t="s">
        <v>276</v>
      </c>
      <c r="C40" t="s">
        <v>200</v>
      </c>
      <c r="D40" t="s">
        <v>277</v>
      </c>
      <c r="E40" t="s">
        <v>201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63</v>
      </c>
      <c r="B41" t="s">
        <v>278</v>
      </c>
      <c r="C41" t="s">
        <v>200</v>
      </c>
      <c r="D41" t="s">
        <v>279</v>
      </c>
      <c r="E41" t="s">
        <v>201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63</v>
      </c>
      <c r="B42" t="s">
        <v>280</v>
      </c>
      <c r="C42" t="s">
        <v>200</v>
      </c>
      <c r="D42" t="s">
        <v>281</v>
      </c>
      <c r="E42" t="s">
        <v>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63</v>
      </c>
      <c r="B43" t="s">
        <v>282</v>
      </c>
      <c r="C43" t="s">
        <v>200</v>
      </c>
      <c r="D43" t="s">
        <v>283</v>
      </c>
      <c r="E43" t="s">
        <v>201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63</v>
      </c>
      <c r="B44" t="s">
        <v>284</v>
      </c>
      <c r="C44" t="s">
        <v>200</v>
      </c>
      <c r="D44" t="s">
        <v>285</v>
      </c>
      <c r="E44" t="s">
        <v>201</v>
      </c>
      <c r="F44">
        <v>346379.91350312397</v>
      </c>
      <c r="G44">
        <v>318136.28063431103</v>
      </c>
      <c r="H44">
        <v>311018.88515137002</v>
      </c>
      <c r="I44">
        <v>329772.65737626102</v>
      </c>
      <c r="J44">
        <v>331202.60311458301</v>
      </c>
      <c r="K44">
        <v>350446.99663623201</v>
      </c>
      <c r="L44">
        <v>329207.78471888503</v>
      </c>
      <c r="M44">
        <v>364455.83853916399</v>
      </c>
      <c r="N44">
        <v>315763.81547332997</v>
      </c>
      <c r="O44">
        <v>288921.73793064099</v>
      </c>
      <c r="P44">
        <v>294637.57808745798</v>
      </c>
      <c r="Q44">
        <v>293959.73089860601</v>
      </c>
      <c r="R44">
        <v>301190.100913022</v>
      </c>
      <c r="S44">
        <v>319094.56191794103</v>
      </c>
      <c r="T44">
        <v>290457.52042287402</v>
      </c>
      <c r="U44">
        <v>261084.14223930801</v>
      </c>
      <c r="V44">
        <v>249899.66362325801</v>
      </c>
      <c r="W44">
        <v>263415.44767332397</v>
      </c>
      <c r="X44">
        <v>232614.56030754399</v>
      </c>
      <c r="Y44">
        <v>226175.01201345501</v>
      </c>
      <c r="Z44">
        <v>211036.42479577099</v>
      </c>
      <c r="AA44">
        <v>193093.12203581099</v>
      </c>
      <c r="AB44">
        <v>211488.32292167199</v>
      </c>
      <c r="AC44">
        <v>221228.68642204101</v>
      </c>
      <c r="AD44">
        <v>216572.17683805901</v>
      </c>
      <c r="AE44">
        <v>235100</v>
      </c>
    </row>
    <row r="45" spans="1:32" x14ac:dyDescent="0.3">
      <c r="A45" t="s">
        <v>63</v>
      </c>
      <c r="B45" t="s">
        <v>286</v>
      </c>
      <c r="C45" t="s">
        <v>200</v>
      </c>
      <c r="D45" t="s">
        <v>287</v>
      </c>
      <c r="E45" t="s">
        <v>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63</v>
      </c>
      <c r="B46" t="s">
        <v>288</v>
      </c>
      <c r="C46" t="s">
        <v>200</v>
      </c>
      <c r="D46" t="s">
        <v>289</v>
      </c>
      <c r="E46" t="s">
        <v>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63</v>
      </c>
      <c r="B47" t="s">
        <v>290</v>
      </c>
      <c r="C47" t="s">
        <v>200</v>
      </c>
      <c r="D47" t="s">
        <v>291</v>
      </c>
      <c r="E47" t="s">
        <v>201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63</v>
      </c>
      <c r="B48" t="s">
        <v>292</v>
      </c>
      <c r="C48" t="s">
        <v>200</v>
      </c>
      <c r="D48" t="s">
        <v>293</v>
      </c>
      <c r="E48" t="s">
        <v>201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63</v>
      </c>
      <c r="B49" t="s">
        <v>294</v>
      </c>
      <c r="C49" t="s">
        <v>200</v>
      </c>
      <c r="D49" t="s">
        <v>295</v>
      </c>
      <c r="E49" t="s">
        <v>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63</v>
      </c>
      <c r="B50" t="s">
        <v>296</v>
      </c>
      <c r="C50" t="s">
        <v>200</v>
      </c>
      <c r="D50" t="s">
        <v>297</v>
      </c>
      <c r="E50" t="s">
        <v>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63</v>
      </c>
      <c r="B51" t="s">
        <v>298</v>
      </c>
      <c r="C51" t="s">
        <v>200</v>
      </c>
      <c r="D51" t="s">
        <v>299</v>
      </c>
      <c r="E51" t="s">
        <v>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63</v>
      </c>
      <c r="B52" t="s">
        <v>300</v>
      </c>
      <c r="C52" t="s">
        <v>200</v>
      </c>
      <c r="D52" t="s">
        <v>301</v>
      </c>
      <c r="E52" t="s">
        <v>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63</v>
      </c>
      <c r="B53" t="s">
        <v>302</v>
      </c>
      <c r="C53" t="s">
        <v>200</v>
      </c>
      <c r="D53" t="s">
        <v>303</v>
      </c>
      <c r="E53" t="s">
        <v>201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63</v>
      </c>
      <c r="B54" t="s">
        <v>304</v>
      </c>
      <c r="C54" t="s">
        <v>200</v>
      </c>
      <c r="D54" t="s">
        <v>305</v>
      </c>
      <c r="E54" t="s">
        <v>201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63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63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63</v>
      </c>
      <c r="B57" t="s">
        <v>310</v>
      </c>
      <c r="C57" t="s">
        <v>200</v>
      </c>
      <c r="D57" t="s">
        <v>311</v>
      </c>
      <c r="E57" t="s">
        <v>201</v>
      </c>
      <c r="F57">
        <v>346379.91350312397</v>
      </c>
      <c r="G57">
        <v>318136.28063431103</v>
      </c>
      <c r="H57">
        <v>311018.88515137002</v>
      </c>
      <c r="I57">
        <v>329772.65737626102</v>
      </c>
      <c r="J57">
        <v>331202.60311458301</v>
      </c>
      <c r="K57">
        <v>350446.99663623201</v>
      </c>
      <c r="L57">
        <v>329207.78471888503</v>
      </c>
      <c r="M57">
        <v>364455.83853916399</v>
      </c>
      <c r="N57">
        <v>315763.81547332997</v>
      </c>
      <c r="O57">
        <v>288921.73793064099</v>
      </c>
      <c r="P57">
        <v>294637.57808745798</v>
      </c>
      <c r="Q57">
        <v>293959.73089860601</v>
      </c>
      <c r="R57">
        <v>301190.100913022</v>
      </c>
      <c r="S57">
        <v>319094.56191794103</v>
      </c>
      <c r="T57">
        <v>290457.52042287402</v>
      </c>
      <c r="U57">
        <v>261084.14223930801</v>
      </c>
      <c r="V57">
        <v>249899.66362325801</v>
      </c>
      <c r="W57">
        <v>263415.44767332397</v>
      </c>
      <c r="X57">
        <v>232614.56030754399</v>
      </c>
      <c r="Y57">
        <v>226175.01201345501</v>
      </c>
      <c r="Z57">
        <v>211036.42479577099</v>
      </c>
      <c r="AA57">
        <v>193093.12203581099</v>
      </c>
      <c r="AB57">
        <v>211488.32292167199</v>
      </c>
      <c r="AC57">
        <v>221228.68642204101</v>
      </c>
      <c r="AD57">
        <v>216572.17683805901</v>
      </c>
      <c r="AE57">
        <v>235100</v>
      </c>
    </row>
    <row r="58" spans="1:32" x14ac:dyDescent="0.3">
      <c r="A58" t="s">
        <v>63</v>
      </c>
      <c r="B58" t="s">
        <v>312</v>
      </c>
      <c r="C58" t="s">
        <v>200</v>
      </c>
      <c r="D58" t="s">
        <v>313</v>
      </c>
      <c r="E58" t="s">
        <v>201</v>
      </c>
      <c r="F58">
        <v>346379.91350312397</v>
      </c>
      <c r="G58">
        <v>318136.28063431103</v>
      </c>
      <c r="H58">
        <v>311018.88515137002</v>
      </c>
      <c r="I58">
        <v>329772.65737626102</v>
      </c>
      <c r="J58">
        <v>331202.60311458301</v>
      </c>
      <c r="K58">
        <v>350446.99663623201</v>
      </c>
      <c r="L58">
        <v>329207.78471888503</v>
      </c>
      <c r="M58">
        <v>364455.83853916399</v>
      </c>
      <c r="N58">
        <v>315763.81547332997</v>
      </c>
      <c r="O58">
        <v>288921.73793064099</v>
      </c>
      <c r="P58">
        <v>294637.57808745798</v>
      </c>
      <c r="Q58">
        <v>293959.73089860601</v>
      </c>
      <c r="R58">
        <v>301190.100913022</v>
      </c>
      <c r="S58">
        <v>319094.56191794103</v>
      </c>
      <c r="T58">
        <v>290457.52042287402</v>
      </c>
      <c r="U58">
        <v>261084.14223930801</v>
      </c>
      <c r="V58">
        <v>249899.66362325801</v>
      </c>
      <c r="W58">
        <v>263415.44767332397</v>
      </c>
      <c r="X58">
        <v>232614.56030754399</v>
      </c>
      <c r="Y58">
        <v>226175.01201345501</v>
      </c>
      <c r="Z58">
        <v>211036.42479577099</v>
      </c>
      <c r="AA58">
        <v>193093.12203581099</v>
      </c>
      <c r="AB58">
        <v>211488.32292167199</v>
      </c>
      <c r="AC58">
        <v>221228.68642204101</v>
      </c>
      <c r="AD58">
        <v>216572.17683805901</v>
      </c>
      <c r="AE58">
        <v>235100</v>
      </c>
    </row>
    <row r="59" spans="1:32" x14ac:dyDescent="0.3">
      <c r="A59" t="s">
        <v>63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65</v>
      </c>
      <c r="B2" t="s">
        <v>197</v>
      </c>
      <c r="C2" t="s">
        <v>200</v>
      </c>
      <c r="D2" t="s">
        <v>198</v>
      </c>
      <c r="E2" t="s">
        <v>201</v>
      </c>
      <c r="F2">
        <v>24560.380646497699</v>
      </c>
      <c r="G2">
        <v>24187.478015856199</v>
      </c>
      <c r="H2">
        <v>23541.582157081601</v>
      </c>
      <c r="I2">
        <v>23862.830610653298</v>
      </c>
      <c r="J2">
        <v>24344.0956995093</v>
      </c>
      <c r="K2">
        <v>23211.547650316301</v>
      </c>
      <c r="L2">
        <v>20113.307877594401</v>
      </c>
      <c r="M2">
        <v>18045.5120133112</v>
      </c>
      <c r="N2">
        <v>18277.623459745198</v>
      </c>
      <c r="O2">
        <v>18223.434481633001</v>
      </c>
      <c r="P2">
        <v>18536.661316708301</v>
      </c>
      <c r="Q2">
        <v>19500.732501548799</v>
      </c>
      <c r="R2">
        <v>21783.1012300521</v>
      </c>
      <c r="S2">
        <v>18047.941725204299</v>
      </c>
      <c r="T2">
        <v>17921.922584110602</v>
      </c>
      <c r="U2">
        <v>19044.569813395701</v>
      </c>
      <c r="V2">
        <v>17190.444228426499</v>
      </c>
      <c r="W2">
        <v>15775.5581512633</v>
      </c>
      <c r="X2">
        <v>15569.011995672599</v>
      </c>
      <c r="Y2">
        <v>17192.433923459801</v>
      </c>
      <c r="Z2">
        <v>17489.264412294498</v>
      </c>
      <c r="AA2">
        <v>17543.779032291</v>
      </c>
      <c r="AB2">
        <v>17757.041888266001</v>
      </c>
      <c r="AC2">
        <v>17913.257370744199</v>
      </c>
      <c r="AD2">
        <v>18641.136940645501</v>
      </c>
      <c r="AE2">
        <v>22724.052680686102</v>
      </c>
      <c r="AF2">
        <v>5003.6510662611499</v>
      </c>
    </row>
    <row r="3" spans="1:32" x14ac:dyDescent="0.3">
      <c r="A3" t="s">
        <v>65</v>
      </c>
      <c r="B3" t="s">
        <v>202</v>
      </c>
      <c r="C3" t="s">
        <v>200</v>
      </c>
      <c r="D3" t="s">
        <v>203</v>
      </c>
      <c r="E3" t="s">
        <v>201</v>
      </c>
      <c r="F3">
        <v>21760.5382742152</v>
      </c>
      <c r="G3">
        <v>20942.842453412701</v>
      </c>
      <c r="H3">
        <v>20393.091990352601</v>
      </c>
      <c r="I3">
        <v>22920.335238740699</v>
      </c>
      <c r="J3">
        <v>24259.088242548802</v>
      </c>
      <c r="K3">
        <v>22883.685621070301</v>
      </c>
      <c r="L3">
        <v>23847.8411693085</v>
      </c>
      <c r="M3">
        <v>15569.206214289999</v>
      </c>
      <c r="N3">
        <v>12501.7893593299</v>
      </c>
      <c r="O3">
        <v>11638.3719662366</v>
      </c>
      <c r="P3">
        <v>13329.4694068959</v>
      </c>
      <c r="Q3">
        <v>8404.1279766531206</v>
      </c>
      <c r="R3">
        <v>8690.5795188654301</v>
      </c>
      <c r="S3">
        <v>6484.6092541253802</v>
      </c>
      <c r="T3">
        <v>5834.5619743432499</v>
      </c>
      <c r="U3">
        <v>4731.6863521796004</v>
      </c>
      <c r="V3">
        <v>4298.9570960999799</v>
      </c>
      <c r="W3">
        <v>3985.79165264321</v>
      </c>
      <c r="X3">
        <v>4599.0691617888997</v>
      </c>
      <c r="Y3">
        <v>4641.4621708855402</v>
      </c>
      <c r="Z3">
        <v>5153.7442386887396</v>
      </c>
      <c r="AA3">
        <v>5411.2243308063798</v>
      </c>
      <c r="AB3">
        <v>4743.0944836361296</v>
      </c>
      <c r="AC3">
        <v>4671.0736662504196</v>
      </c>
      <c r="AD3">
        <v>4166.1599691724596</v>
      </c>
      <c r="AE3">
        <v>3600</v>
      </c>
      <c r="AF3">
        <v>3307.7645422692499</v>
      </c>
    </row>
    <row r="4" spans="1:32" x14ac:dyDescent="0.3">
      <c r="A4" t="s">
        <v>65</v>
      </c>
      <c r="B4" t="s">
        <v>204</v>
      </c>
      <c r="C4" t="s">
        <v>200</v>
      </c>
      <c r="D4" t="s">
        <v>205</v>
      </c>
      <c r="E4" t="s">
        <v>201</v>
      </c>
      <c r="F4">
        <v>9938555.9378882106</v>
      </c>
      <c r="G4">
        <v>10539511.256357901</v>
      </c>
      <c r="H4">
        <v>10962408.564874001</v>
      </c>
      <c r="I4">
        <v>11225131.8602481</v>
      </c>
      <c r="J4">
        <v>10825412.5427438</v>
      </c>
      <c r="K4">
        <v>11005923.9920674</v>
      </c>
      <c r="L4">
        <v>11278377.0745604</v>
      </c>
      <c r="M4">
        <v>11379013.848484101</v>
      </c>
      <c r="N4">
        <v>11411240.7090181</v>
      </c>
      <c r="O4">
        <v>11454629.8813891</v>
      </c>
      <c r="P4">
        <v>12248654.506756701</v>
      </c>
      <c r="Q4">
        <v>12760807.6688393</v>
      </c>
      <c r="R4">
        <v>13449177.0716954</v>
      </c>
      <c r="S4">
        <v>13300931.2124041</v>
      </c>
      <c r="T4">
        <v>12406258.3409808</v>
      </c>
      <c r="U4">
        <v>11933518.705690499</v>
      </c>
      <c r="V4">
        <v>12090305.052174499</v>
      </c>
      <c r="W4">
        <v>12075722.3100773</v>
      </c>
      <c r="X4">
        <v>12564452.5469334</v>
      </c>
      <c r="Y4">
        <v>13180844.453151099</v>
      </c>
      <c r="Z4">
        <v>13652874.811138101</v>
      </c>
      <c r="AA4">
        <v>13591770.3361183</v>
      </c>
      <c r="AB4">
        <v>13617424.2625193</v>
      </c>
      <c r="AC4">
        <v>13964125.032982601</v>
      </c>
      <c r="AD4">
        <v>13617093.8592402</v>
      </c>
      <c r="AE4">
        <v>13651800</v>
      </c>
      <c r="AF4">
        <v>12070809.3543876</v>
      </c>
    </row>
    <row r="5" spans="1:32" x14ac:dyDescent="0.3">
      <c r="A5" t="s">
        <v>65</v>
      </c>
      <c r="B5" t="s">
        <v>206</v>
      </c>
      <c r="C5" t="s">
        <v>200</v>
      </c>
      <c r="D5" t="s">
        <v>207</v>
      </c>
      <c r="E5" t="s">
        <v>201</v>
      </c>
      <c r="F5">
        <v>278431.26829912403</v>
      </c>
      <c r="G5">
        <v>283708.45688120701</v>
      </c>
      <c r="H5">
        <v>293048.73190136597</v>
      </c>
      <c r="I5">
        <v>299499.201981224</v>
      </c>
      <c r="J5">
        <v>309920.13157323899</v>
      </c>
      <c r="K5">
        <v>299437.64413579903</v>
      </c>
      <c r="L5">
        <v>295155.74849806499</v>
      </c>
      <c r="M5">
        <v>284189.91076483898</v>
      </c>
      <c r="N5">
        <v>344057.50881461601</v>
      </c>
      <c r="O5">
        <v>317222.88191157999</v>
      </c>
      <c r="P5">
        <v>323701.03782746301</v>
      </c>
      <c r="Q5">
        <v>347505.62910691003</v>
      </c>
      <c r="R5">
        <v>328119.90346228</v>
      </c>
      <c r="S5">
        <v>299289.65788270999</v>
      </c>
      <c r="T5">
        <v>285060.02788934199</v>
      </c>
      <c r="U5">
        <v>271557.65151639498</v>
      </c>
      <c r="V5">
        <v>261110.46552740599</v>
      </c>
      <c r="W5">
        <v>250900.474544592</v>
      </c>
      <c r="X5">
        <v>251517.98238138901</v>
      </c>
      <c r="Y5">
        <v>249125.436954704</v>
      </c>
      <c r="Z5">
        <v>258192.48097744599</v>
      </c>
      <c r="AA5">
        <v>263618.51362532203</v>
      </c>
      <c r="AB5">
        <v>287007.67471194</v>
      </c>
      <c r="AC5">
        <v>299743.79100874998</v>
      </c>
      <c r="AD5">
        <v>305121.62059939298</v>
      </c>
      <c r="AE5">
        <v>302800</v>
      </c>
      <c r="AF5">
        <v>267033.12729500799</v>
      </c>
    </row>
    <row r="6" spans="1:32" x14ac:dyDescent="0.3">
      <c r="A6" t="s">
        <v>65</v>
      </c>
      <c r="B6" t="s">
        <v>208</v>
      </c>
      <c r="C6" t="s">
        <v>200</v>
      </c>
      <c r="D6" t="s">
        <v>209</v>
      </c>
      <c r="E6" t="s">
        <v>201</v>
      </c>
      <c r="F6">
        <v>65142.958260766798</v>
      </c>
      <c r="G6">
        <v>66702.595203511199</v>
      </c>
      <c r="H6">
        <v>65270.940477992197</v>
      </c>
      <c r="I6">
        <v>63417.586335576103</v>
      </c>
      <c r="J6">
        <v>61556.9031260513</v>
      </c>
      <c r="K6">
        <v>60521.3883557234</v>
      </c>
      <c r="L6">
        <v>57449.312945733298</v>
      </c>
      <c r="M6">
        <v>56281.663340322397</v>
      </c>
      <c r="N6">
        <v>47585.902819082803</v>
      </c>
      <c r="O6">
        <v>44438.915777120099</v>
      </c>
      <c r="P6">
        <v>40940.4969418564</v>
      </c>
      <c r="Q6">
        <v>38968.332975423</v>
      </c>
      <c r="R6">
        <v>44811.877548612298</v>
      </c>
      <c r="S6">
        <v>48237.060655361602</v>
      </c>
      <c r="T6">
        <v>41657.8651728439</v>
      </c>
      <c r="U6">
        <v>38547.376731212098</v>
      </c>
      <c r="V6">
        <v>46900.772554674397</v>
      </c>
      <c r="W6">
        <v>45884.469519163104</v>
      </c>
      <c r="X6">
        <v>45863.361825616201</v>
      </c>
      <c r="Y6">
        <v>52008.962953456903</v>
      </c>
      <c r="Z6">
        <v>53058.6357663995</v>
      </c>
      <c r="AA6">
        <v>51711.403350569199</v>
      </c>
      <c r="AB6">
        <v>56135.873746548001</v>
      </c>
      <c r="AC6">
        <v>59971.566700289797</v>
      </c>
      <c r="AD6">
        <v>58373.877151172303</v>
      </c>
      <c r="AE6">
        <v>47142.819672716098</v>
      </c>
      <c r="AF6">
        <v>35363.0424909086</v>
      </c>
    </row>
    <row r="7" spans="1:32" x14ac:dyDescent="0.3">
      <c r="A7" t="s">
        <v>65</v>
      </c>
      <c r="B7" t="s">
        <v>210</v>
      </c>
      <c r="C7" t="s">
        <v>200</v>
      </c>
      <c r="D7" t="s">
        <v>211</v>
      </c>
      <c r="E7" t="s">
        <v>201</v>
      </c>
      <c r="F7">
        <v>105856.61977614</v>
      </c>
      <c r="G7">
        <v>109599.05241701999</v>
      </c>
      <c r="H7">
        <v>112498.837372258</v>
      </c>
      <c r="I7">
        <v>116640.283752434</v>
      </c>
      <c r="J7">
        <v>116447.362003617</v>
      </c>
      <c r="K7">
        <v>113112.52155861699</v>
      </c>
      <c r="L7">
        <v>115087.367785525</v>
      </c>
      <c r="M7">
        <v>112450.196190239</v>
      </c>
      <c r="N7">
        <v>116810.54624316801</v>
      </c>
      <c r="O7">
        <v>116402.083480653</v>
      </c>
      <c r="P7">
        <v>114696.463256843</v>
      </c>
      <c r="Q7">
        <v>114072.164098686</v>
      </c>
      <c r="R7">
        <v>107717.226509086</v>
      </c>
      <c r="S7">
        <v>109366.636163123</v>
      </c>
      <c r="T7">
        <v>107751.046383661</v>
      </c>
      <c r="U7">
        <v>105046.67073049799</v>
      </c>
      <c r="V7">
        <v>94123.472993222298</v>
      </c>
      <c r="W7">
        <v>83743.803111184796</v>
      </c>
      <c r="X7">
        <v>75643.195727470898</v>
      </c>
      <c r="Y7">
        <v>76751.946263573802</v>
      </c>
      <c r="Z7">
        <v>74839.696163569199</v>
      </c>
      <c r="AA7">
        <v>77399.838349887694</v>
      </c>
      <c r="AB7">
        <v>81430.024117691297</v>
      </c>
      <c r="AC7">
        <v>84602.441619520803</v>
      </c>
      <c r="AD7">
        <v>81619.158369929399</v>
      </c>
      <c r="AE7">
        <v>86854.7260820683</v>
      </c>
      <c r="AF7">
        <v>77194.3683583151</v>
      </c>
    </row>
    <row r="8" spans="1:32" x14ac:dyDescent="0.3">
      <c r="A8" t="s">
        <v>65</v>
      </c>
      <c r="B8" t="s">
        <v>212</v>
      </c>
      <c r="C8" t="s">
        <v>200</v>
      </c>
      <c r="D8" t="s">
        <v>213</v>
      </c>
      <c r="E8" t="s">
        <v>201</v>
      </c>
      <c r="F8">
        <v>89218.206924282102</v>
      </c>
      <c r="G8">
        <v>81398.535447008195</v>
      </c>
      <c r="H8">
        <v>79125.196922567993</v>
      </c>
      <c r="I8">
        <v>68351.714015530393</v>
      </c>
      <c r="J8">
        <v>53760.606571411001</v>
      </c>
      <c r="K8">
        <v>47306.632606786698</v>
      </c>
      <c r="L8">
        <v>48934.531230529203</v>
      </c>
      <c r="M8">
        <v>48887.307512870502</v>
      </c>
      <c r="N8">
        <v>48663.989985490698</v>
      </c>
      <c r="O8">
        <v>48819.365592886097</v>
      </c>
      <c r="P8">
        <v>53933.083907901702</v>
      </c>
      <c r="Q8">
        <v>59132.659498378503</v>
      </c>
      <c r="R8">
        <v>59823.524129864403</v>
      </c>
      <c r="S8">
        <v>61454.143085249802</v>
      </c>
      <c r="T8">
        <v>61054.523517234702</v>
      </c>
      <c r="U8">
        <v>60483.295110469699</v>
      </c>
      <c r="V8">
        <v>58445.3452826926</v>
      </c>
      <c r="W8">
        <v>54472.485919457198</v>
      </c>
      <c r="X8">
        <v>54064.613035251801</v>
      </c>
      <c r="Y8">
        <v>51661.491988986898</v>
      </c>
      <c r="Z8">
        <v>52143.765238497799</v>
      </c>
      <c r="AA8">
        <v>53499.6518743876</v>
      </c>
      <c r="AB8">
        <v>53183.208359069002</v>
      </c>
      <c r="AC8">
        <v>53965.808527105903</v>
      </c>
      <c r="AD8">
        <v>53068.9424644588</v>
      </c>
      <c r="AE8">
        <v>50900</v>
      </c>
      <c r="AF8">
        <v>21539.291783164801</v>
      </c>
    </row>
    <row r="9" spans="1:32" x14ac:dyDescent="0.3">
      <c r="A9" t="s">
        <v>65</v>
      </c>
      <c r="B9" t="s">
        <v>214</v>
      </c>
      <c r="C9" t="s">
        <v>200</v>
      </c>
      <c r="D9" t="s">
        <v>215</v>
      </c>
      <c r="E9" t="s">
        <v>201</v>
      </c>
      <c r="F9">
        <v>1288226.9178888099</v>
      </c>
      <c r="G9">
        <v>1326168.2872597401</v>
      </c>
      <c r="H9">
        <v>1288160.4169480701</v>
      </c>
      <c r="I9">
        <v>1237041.8162966699</v>
      </c>
      <c r="J9">
        <v>1236083.44346614</v>
      </c>
      <c r="K9">
        <v>1096834.2449112099</v>
      </c>
      <c r="L9">
        <v>1208124.49373363</v>
      </c>
      <c r="M9">
        <v>1221099.46329947</v>
      </c>
      <c r="N9">
        <v>1190542.9836373599</v>
      </c>
      <c r="O9">
        <v>1159824.27005936</v>
      </c>
      <c r="P9">
        <v>1246441.01458939</v>
      </c>
      <c r="Q9">
        <v>1252521.2109876</v>
      </c>
      <c r="R9">
        <v>1429220.4970971299</v>
      </c>
      <c r="S9">
        <v>1472076.0170962501</v>
      </c>
      <c r="T9">
        <v>1369956.7269884299</v>
      </c>
      <c r="U9">
        <v>1273258.4925160999</v>
      </c>
      <c r="V9">
        <v>1293915.92523281</v>
      </c>
      <c r="W9">
        <v>1324296.04975222</v>
      </c>
      <c r="X9">
        <v>1399301.2876289899</v>
      </c>
      <c r="Y9">
        <v>1480105.6223591799</v>
      </c>
      <c r="Z9">
        <v>1500328.5329452299</v>
      </c>
      <c r="AA9">
        <v>1528731.5830228</v>
      </c>
      <c r="AB9">
        <v>1607247.69848096</v>
      </c>
      <c r="AC9">
        <v>1608734.76025178</v>
      </c>
      <c r="AD9">
        <v>1563733.01307209</v>
      </c>
      <c r="AE9">
        <v>1577070.7158121699</v>
      </c>
      <c r="AF9">
        <v>1344923.4668709801</v>
      </c>
    </row>
    <row r="10" spans="1:32" x14ac:dyDescent="0.3">
      <c r="A10" t="s">
        <v>65</v>
      </c>
      <c r="B10" t="s">
        <v>216</v>
      </c>
      <c r="C10" t="s">
        <v>200</v>
      </c>
      <c r="D10" t="s">
        <v>217</v>
      </c>
      <c r="E10" t="s">
        <v>201</v>
      </c>
      <c r="F10">
        <v>1810726.1451970499</v>
      </c>
      <c r="G10">
        <v>1849786.1885003101</v>
      </c>
      <c r="H10">
        <v>1855620.1638001399</v>
      </c>
      <c r="I10">
        <v>1899792.29831938</v>
      </c>
      <c r="J10">
        <v>1837165.23478633</v>
      </c>
      <c r="K10">
        <v>1865454.0201072099</v>
      </c>
      <c r="L10">
        <v>1931900.2831373501</v>
      </c>
      <c r="M10">
        <v>2032108.6680012499</v>
      </c>
      <c r="N10">
        <v>2005516.62543035</v>
      </c>
      <c r="O10">
        <v>1935138.1387717901</v>
      </c>
      <c r="P10">
        <v>2074668.8105553801</v>
      </c>
      <c r="Q10">
        <v>2203150.76635719</v>
      </c>
      <c r="R10">
        <v>2368167.1374339601</v>
      </c>
      <c r="S10">
        <v>2433190.61543612</v>
      </c>
      <c r="T10">
        <v>2370933.781438</v>
      </c>
      <c r="U10">
        <v>2347324.0917768199</v>
      </c>
      <c r="V10">
        <v>2320497.8362390799</v>
      </c>
      <c r="W10">
        <v>2372846.7018818501</v>
      </c>
      <c r="X10">
        <v>2509640.3915204499</v>
      </c>
      <c r="Y10">
        <v>2577123.9795213402</v>
      </c>
      <c r="Z10">
        <v>2651918.8863976798</v>
      </c>
      <c r="AA10">
        <v>2645185.5620281501</v>
      </c>
      <c r="AB10">
        <v>2735803.2867300399</v>
      </c>
      <c r="AC10">
        <v>2695572.84514307</v>
      </c>
      <c r="AD10">
        <v>2595077.6859081201</v>
      </c>
      <c r="AE10">
        <v>2598290.78053706</v>
      </c>
      <c r="AF10">
        <v>2228214.7921025902</v>
      </c>
    </row>
    <row r="11" spans="1:32" x14ac:dyDescent="0.3">
      <c r="A11" t="s">
        <v>65</v>
      </c>
      <c r="B11" t="s">
        <v>218</v>
      </c>
      <c r="C11" t="s">
        <v>200</v>
      </c>
      <c r="D11" t="s">
        <v>219</v>
      </c>
      <c r="E11" t="s">
        <v>201</v>
      </c>
      <c r="F11">
        <v>522499.22730823897</v>
      </c>
      <c r="G11">
        <v>523617.90124057798</v>
      </c>
      <c r="H11">
        <v>567459.74685206497</v>
      </c>
      <c r="I11">
        <v>662750.48202270898</v>
      </c>
      <c r="J11">
        <v>601081.79132018297</v>
      </c>
      <c r="K11">
        <v>768619.77519599604</v>
      </c>
      <c r="L11">
        <v>723775.78940371599</v>
      </c>
      <c r="M11">
        <v>811009.20470178104</v>
      </c>
      <c r="N11">
        <v>814973.64179299294</v>
      </c>
      <c r="O11">
        <v>775313.86871242698</v>
      </c>
      <c r="P11">
        <v>828227.795965989</v>
      </c>
      <c r="Q11">
        <v>950629.55536958796</v>
      </c>
      <c r="R11">
        <v>938946.64033683005</v>
      </c>
      <c r="S11">
        <v>961114.598339875</v>
      </c>
      <c r="T11">
        <v>1000977.05444957</v>
      </c>
      <c r="U11">
        <v>1074065.5992607099</v>
      </c>
      <c r="V11">
        <v>1026581.91100627</v>
      </c>
      <c r="W11">
        <v>1048550.65212963</v>
      </c>
      <c r="X11">
        <v>1110339.10389146</v>
      </c>
      <c r="Y11">
        <v>1097018.3571621601</v>
      </c>
      <c r="Z11">
        <v>1151590.3534524499</v>
      </c>
      <c r="AA11">
        <v>1116453.97900536</v>
      </c>
      <c r="AB11">
        <v>1128555.5882490801</v>
      </c>
      <c r="AC11">
        <v>1086838.0848912899</v>
      </c>
      <c r="AD11">
        <v>1031344.67283603</v>
      </c>
      <c r="AE11">
        <v>1021220.06472489</v>
      </c>
      <c r="AF11">
        <v>883291.32523161499</v>
      </c>
    </row>
    <row r="12" spans="1:32" x14ac:dyDescent="0.3">
      <c r="A12" t="s">
        <v>65</v>
      </c>
      <c r="B12" t="s">
        <v>220</v>
      </c>
      <c r="C12" t="s">
        <v>200</v>
      </c>
      <c r="D12" t="s">
        <v>221</v>
      </c>
      <c r="E12" t="s">
        <v>201</v>
      </c>
      <c r="F12">
        <v>499781.01254775899</v>
      </c>
      <c r="G12">
        <v>522949.92982843303</v>
      </c>
      <c r="H12">
        <v>524600.69481811801</v>
      </c>
      <c r="I12">
        <v>536654.61595661798</v>
      </c>
      <c r="J12">
        <v>513851.95932706399</v>
      </c>
      <c r="K12">
        <v>500896.36838666099</v>
      </c>
      <c r="L12">
        <v>501427.40565902297</v>
      </c>
      <c r="M12">
        <v>454262.88557068701</v>
      </c>
      <c r="N12">
        <v>454651.29635063198</v>
      </c>
      <c r="O12">
        <v>477191.526269781</v>
      </c>
      <c r="P12">
        <v>484271.99851571</v>
      </c>
      <c r="Q12">
        <v>487150.49935124599</v>
      </c>
      <c r="R12">
        <v>503089.599160343</v>
      </c>
      <c r="S12">
        <v>506981.96437174198</v>
      </c>
      <c r="T12">
        <v>490723.907412723</v>
      </c>
      <c r="U12">
        <v>479177.08158745698</v>
      </c>
      <c r="V12">
        <v>474763.11548103101</v>
      </c>
      <c r="W12">
        <v>479989.48416173703</v>
      </c>
      <c r="X12">
        <v>506104.25359068997</v>
      </c>
      <c r="Y12">
        <v>553759.95982368896</v>
      </c>
      <c r="Z12">
        <v>570006.07702060603</v>
      </c>
      <c r="AA12">
        <v>582855.61430026696</v>
      </c>
      <c r="AB12">
        <v>575270.562597621</v>
      </c>
      <c r="AC12">
        <v>598657.31857379805</v>
      </c>
      <c r="AD12">
        <v>574682.25468631706</v>
      </c>
      <c r="AE12">
        <v>565002.25243612798</v>
      </c>
      <c r="AF12">
        <v>487011.446295025</v>
      </c>
    </row>
    <row r="13" spans="1:32" x14ac:dyDescent="0.3">
      <c r="A13" t="s">
        <v>65</v>
      </c>
      <c r="B13" t="s">
        <v>222</v>
      </c>
      <c r="C13" t="s">
        <v>200</v>
      </c>
      <c r="D13" t="s">
        <v>223</v>
      </c>
      <c r="E13" t="s">
        <v>201</v>
      </c>
      <c r="F13">
        <v>625993.92217021401</v>
      </c>
      <c r="G13">
        <v>644546.86163364397</v>
      </c>
      <c r="H13">
        <v>636759.14334072999</v>
      </c>
      <c r="I13">
        <v>614545.55634882895</v>
      </c>
      <c r="J13">
        <v>547801.12283607596</v>
      </c>
      <c r="K13">
        <v>549839.41577466601</v>
      </c>
      <c r="L13">
        <v>489894.56678771001</v>
      </c>
      <c r="M13">
        <v>494422.072962609</v>
      </c>
      <c r="N13">
        <v>430393.98053820099</v>
      </c>
      <c r="O13">
        <v>480348.561999809</v>
      </c>
      <c r="P13">
        <v>503451.88582855999</v>
      </c>
      <c r="Q13">
        <v>520413.81522567</v>
      </c>
      <c r="R13">
        <v>542083.29426554299</v>
      </c>
      <c r="S13">
        <v>549451.750572833</v>
      </c>
      <c r="T13">
        <v>554440.32680168794</v>
      </c>
      <c r="U13">
        <v>527146.00026854</v>
      </c>
      <c r="V13">
        <v>520409.72321018798</v>
      </c>
      <c r="W13">
        <v>505806.47061422898</v>
      </c>
      <c r="X13">
        <v>508846.88268138299</v>
      </c>
      <c r="Y13">
        <v>539506.37256688997</v>
      </c>
      <c r="Z13">
        <v>542612.22700765601</v>
      </c>
      <c r="AA13">
        <v>546805.41001295496</v>
      </c>
      <c r="AB13">
        <v>536897.45675294905</v>
      </c>
      <c r="AC13">
        <v>498366.35906556802</v>
      </c>
      <c r="AD13">
        <v>515042.96245067997</v>
      </c>
      <c r="AE13">
        <v>477766.67279753101</v>
      </c>
      <c r="AF13">
        <v>401863.55747627799</v>
      </c>
    </row>
    <row r="14" spans="1:32" x14ac:dyDescent="0.3">
      <c r="A14" t="s">
        <v>65</v>
      </c>
      <c r="B14" t="s">
        <v>224</v>
      </c>
      <c r="C14" t="s">
        <v>200</v>
      </c>
      <c r="D14" t="s">
        <v>225</v>
      </c>
      <c r="E14" t="s">
        <v>201</v>
      </c>
      <c r="F14">
        <v>2955288.0534743601</v>
      </c>
      <c r="G14">
        <v>3154586.6698116502</v>
      </c>
      <c r="H14">
        <v>3311713.9793471498</v>
      </c>
      <c r="I14">
        <v>3437015.5993557</v>
      </c>
      <c r="J14">
        <v>3319636.6457138299</v>
      </c>
      <c r="K14">
        <v>3472046.36984829</v>
      </c>
      <c r="L14">
        <v>3549628.7628762098</v>
      </c>
      <c r="M14">
        <v>3566749.8417801498</v>
      </c>
      <c r="N14">
        <v>3477692.6903485502</v>
      </c>
      <c r="O14">
        <v>3457107.9034810201</v>
      </c>
      <c r="P14">
        <v>3648775.9507610798</v>
      </c>
      <c r="Q14">
        <v>3814478.74641601</v>
      </c>
      <c r="R14">
        <v>4010373.3668948002</v>
      </c>
      <c r="S14">
        <v>3954958.4084620499</v>
      </c>
      <c r="T14">
        <v>3538070.2595000002</v>
      </c>
      <c r="U14">
        <v>3206786.8026635898</v>
      </c>
      <c r="V14">
        <v>3277501.1897569802</v>
      </c>
      <c r="W14">
        <v>3178651.5930641401</v>
      </c>
      <c r="X14">
        <v>3155298.74239075</v>
      </c>
      <c r="Y14">
        <v>3133155.5200868002</v>
      </c>
      <c r="Z14">
        <v>3173785.42320449</v>
      </c>
      <c r="AA14">
        <v>3077417.07209124</v>
      </c>
      <c r="AB14">
        <v>2991247.9200751199</v>
      </c>
      <c r="AC14">
        <v>3074994.60836901</v>
      </c>
      <c r="AD14">
        <v>2908513.9346134202</v>
      </c>
      <c r="AE14">
        <v>3061525.5739207501</v>
      </c>
      <c r="AF14">
        <v>2833678.62526904</v>
      </c>
    </row>
    <row r="15" spans="1:32" x14ac:dyDescent="0.3">
      <c r="A15" t="s">
        <v>65</v>
      </c>
      <c r="B15" t="s">
        <v>226</v>
      </c>
      <c r="C15" t="s">
        <v>200</v>
      </c>
      <c r="D15" t="s">
        <v>227</v>
      </c>
      <c r="E15" t="s">
        <v>201</v>
      </c>
      <c r="F15">
        <v>3973681.24470763</v>
      </c>
      <c r="G15">
        <v>4248979.1463919599</v>
      </c>
      <c r="H15">
        <v>4458213.6110447701</v>
      </c>
      <c r="I15">
        <v>4609533.99891253</v>
      </c>
      <c r="J15">
        <v>4451487.5806235997</v>
      </c>
      <c r="K15">
        <v>4644039.9728897503</v>
      </c>
      <c r="L15">
        <v>4760706.7921279799</v>
      </c>
      <c r="M15">
        <v>4760596.5742918998</v>
      </c>
      <c r="N15">
        <v>4625274.29707646</v>
      </c>
      <c r="O15">
        <v>4606834.86152614</v>
      </c>
      <c r="P15">
        <v>4867397.0576915201</v>
      </c>
      <c r="Q15">
        <v>5065174.99662829</v>
      </c>
      <c r="R15">
        <v>5245143.0313252304</v>
      </c>
      <c r="S15">
        <v>5128074.1041429797</v>
      </c>
      <c r="T15">
        <v>4632363.1955094105</v>
      </c>
      <c r="U15">
        <v>4315852.9385157702</v>
      </c>
      <c r="V15">
        <v>4379364.83593594</v>
      </c>
      <c r="W15">
        <v>4308163.6275516497</v>
      </c>
      <c r="X15">
        <v>4344209.2214816501</v>
      </c>
      <c r="Y15">
        <v>4397348.5535438703</v>
      </c>
      <c r="Z15">
        <v>4508200.9657904599</v>
      </c>
      <c r="AA15">
        <v>4420217.4947094498</v>
      </c>
      <c r="AB15">
        <v>4303167.6708680904</v>
      </c>
      <c r="AC15">
        <v>4504243.7656955495</v>
      </c>
      <c r="AD15">
        <v>4371927.2209277404</v>
      </c>
      <c r="AE15">
        <v>4145225.5739207501</v>
      </c>
      <c r="AF15">
        <v>3663769.1876681601</v>
      </c>
    </row>
    <row r="16" spans="1:32" x14ac:dyDescent="0.3">
      <c r="A16" t="s">
        <v>65</v>
      </c>
      <c r="B16" t="s">
        <v>228</v>
      </c>
      <c r="C16" t="s">
        <v>200</v>
      </c>
      <c r="D16" t="s">
        <v>229</v>
      </c>
      <c r="E16" t="s">
        <v>201</v>
      </c>
      <c r="F16">
        <v>1018393.19123327</v>
      </c>
      <c r="G16">
        <v>1094392.4765803099</v>
      </c>
      <c r="H16">
        <v>1146499.63169762</v>
      </c>
      <c r="I16">
        <v>1172518.3995568301</v>
      </c>
      <c r="J16">
        <v>1131850.93490976</v>
      </c>
      <c r="K16">
        <v>1171993.60304146</v>
      </c>
      <c r="L16">
        <v>1211078.0292517701</v>
      </c>
      <c r="M16">
        <v>1193846.73251175</v>
      </c>
      <c r="N16">
        <v>1147581.60672791</v>
      </c>
      <c r="O16">
        <v>1149726.9580451199</v>
      </c>
      <c r="P16">
        <v>1218621.1069304401</v>
      </c>
      <c r="Q16">
        <v>1250696.2502122801</v>
      </c>
      <c r="R16">
        <v>1234769.6644304299</v>
      </c>
      <c r="S16">
        <v>1173115.69568093</v>
      </c>
      <c r="T16">
        <v>1094292.9360094101</v>
      </c>
      <c r="U16">
        <v>1109066.13585219</v>
      </c>
      <c r="V16">
        <v>1101863.6461789601</v>
      </c>
      <c r="W16">
        <v>1129512.0344875101</v>
      </c>
      <c r="X16">
        <v>1188910.4790908999</v>
      </c>
      <c r="Y16">
        <v>1264193.0334570601</v>
      </c>
      <c r="Z16">
        <v>1334415.5425859799</v>
      </c>
      <c r="AA16">
        <v>1342800.4226182201</v>
      </c>
      <c r="AB16">
        <v>1311919.7507929699</v>
      </c>
      <c r="AC16">
        <v>1429249.15732654</v>
      </c>
      <c r="AD16">
        <v>1463413.2863143201</v>
      </c>
      <c r="AE16">
        <v>1083700</v>
      </c>
      <c r="AF16">
        <v>830090.56239911797</v>
      </c>
    </row>
    <row r="17" spans="1:32" x14ac:dyDescent="0.3">
      <c r="A17" t="s">
        <v>65</v>
      </c>
      <c r="B17" t="s">
        <v>230</v>
      </c>
      <c r="C17" t="s">
        <v>200</v>
      </c>
      <c r="D17" t="s">
        <v>231</v>
      </c>
      <c r="E17" t="s">
        <v>201</v>
      </c>
      <c r="F17">
        <v>806838.69315359497</v>
      </c>
      <c r="G17">
        <v>862779.20831234998</v>
      </c>
      <c r="H17">
        <v>922287.94408469601</v>
      </c>
      <c r="I17">
        <v>952647.30906931695</v>
      </c>
      <c r="J17">
        <v>992796.13050633005</v>
      </c>
      <c r="K17">
        <v>1000044.37626152</v>
      </c>
      <c r="L17">
        <v>1024661.5167707599</v>
      </c>
      <c r="M17">
        <v>1036305.48148282</v>
      </c>
      <c r="N17">
        <v>1134262.23195102</v>
      </c>
      <c r="O17">
        <v>1175679.6454259499</v>
      </c>
      <c r="P17">
        <v>1300171.88772295</v>
      </c>
      <c r="Q17">
        <v>1298036.4495431599</v>
      </c>
      <c r="R17">
        <v>1396888.6016043001</v>
      </c>
      <c r="S17">
        <v>1371190.47148078</v>
      </c>
      <c r="T17">
        <v>1316343.2587111599</v>
      </c>
      <c r="U17">
        <v>1262633.20380022</v>
      </c>
      <c r="V17">
        <v>1299952.3358549499</v>
      </c>
      <c r="W17">
        <v>1291262.6065174299</v>
      </c>
      <c r="X17">
        <v>1361560.86783945</v>
      </c>
      <c r="Y17">
        <v>1438290.2892805401</v>
      </c>
      <c r="Z17">
        <v>1465072.84399284</v>
      </c>
      <c r="AA17">
        <v>1421377.8241912599</v>
      </c>
      <c r="AB17">
        <v>1395257.9807333699</v>
      </c>
      <c r="AC17">
        <v>1493071.61363315</v>
      </c>
      <c r="AD17">
        <v>1425966.1553465701</v>
      </c>
      <c r="AE17">
        <v>1285181.6809092599</v>
      </c>
      <c r="AF17">
        <v>1069850.4768085601</v>
      </c>
    </row>
    <row r="18" spans="1:32" x14ac:dyDescent="0.3">
      <c r="A18" t="s">
        <v>65</v>
      </c>
      <c r="B18" t="s">
        <v>232</v>
      </c>
      <c r="C18" t="s">
        <v>200</v>
      </c>
      <c r="D18" t="s">
        <v>233</v>
      </c>
      <c r="E18" t="s">
        <v>201</v>
      </c>
      <c r="F18">
        <v>1524584.7601358499</v>
      </c>
      <c r="G18">
        <v>1704623.5756538899</v>
      </c>
      <c r="H18">
        <v>1845268.92874705</v>
      </c>
      <c r="I18">
        <v>1883662.72950883</v>
      </c>
      <c r="J18">
        <v>1763101.19294998</v>
      </c>
      <c r="K18">
        <v>1753731.7814533301</v>
      </c>
      <c r="L18">
        <v>1873758.9490171</v>
      </c>
      <c r="M18">
        <v>1937950.99484672</v>
      </c>
      <c r="N18">
        <v>2044094.2205370399</v>
      </c>
      <c r="O18">
        <v>2101807.58154858</v>
      </c>
      <c r="P18">
        <v>2328555.7710046498</v>
      </c>
      <c r="Q18">
        <v>2465244.6246695602</v>
      </c>
      <c r="R18">
        <v>2689936.4675892899</v>
      </c>
      <c r="S18">
        <v>2626266.74792078</v>
      </c>
      <c r="T18">
        <v>2388211.2424267102</v>
      </c>
      <c r="U18">
        <v>2381375.4508545701</v>
      </c>
      <c r="V18">
        <v>2491450.34943261</v>
      </c>
      <c r="W18">
        <v>2543548.2731021601</v>
      </c>
      <c r="X18">
        <v>2758317.2801671298</v>
      </c>
      <c r="Y18">
        <v>3110284.1612510202</v>
      </c>
      <c r="Z18">
        <v>3359129.6517304401</v>
      </c>
      <c r="AA18">
        <v>3421527.35422611</v>
      </c>
      <c r="AB18">
        <v>3478807.5114873401</v>
      </c>
      <c r="AC18">
        <v>3525964.9261964401</v>
      </c>
      <c r="AD18">
        <v>3481917.7913783798</v>
      </c>
      <c r="AE18">
        <v>3935400</v>
      </c>
      <c r="AF18">
        <v>3679915.6208553798</v>
      </c>
    </row>
    <row r="19" spans="1:32" x14ac:dyDescent="0.3">
      <c r="A19" t="s">
        <v>65</v>
      </c>
      <c r="B19" t="s">
        <v>234</v>
      </c>
      <c r="C19" t="s">
        <v>200</v>
      </c>
      <c r="D19" t="s">
        <v>235</v>
      </c>
      <c r="E19" t="s">
        <v>201</v>
      </c>
      <c r="F19">
        <v>158301.10671580501</v>
      </c>
      <c r="G19">
        <v>164437.706088532</v>
      </c>
      <c r="H19">
        <v>169714.37236429099</v>
      </c>
      <c r="I19">
        <v>180386.566047826</v>
      </c>
      <c r="J19">
        <v>177524.318440106</v>
      </c>
      <c r="K19">
        <v>171539.87053737999</v>
      </c>
      <c r="L19">
        <v>179400.60060060601</v>
      </c>
      <c r="M19">
        <v>161558.093519802</v>
      </c>
      <c r="N19">
        <v>159930.10927202</v>
      </c>
      <c r="O19">
        <v>150746.31908478099</v>
      </c>
      <c r="P19">
        <v>156866.01350387401</v>
      </c>
      <c r="Q19">
        <v>161957.73138479699</v>
      </c>
      <c r="R19">
        <v>163396.40866685001</v>
      </c>
      <c r="S19">
        <v>167428.060692422</v>
      </c>
      <c r="T19">
        <v>157719.165717981</v>
      </c>
      <c r="U19">
        <v>144374.94479858599</v>
      </c>
      <c r="V19">
        <v>143286.79966273301</v>
      </c>
      <c r="W19">
        <v>139103.91315388901</v>
      </c>
      <c r="X19">
        <v>148684.49668295399</v>
      </c>
      <c r="Y19">
        <v>134983.29900300401</v>
      </c>
      <c r="Z19">
        <v>117699.581052489</v>
      </c>
      <c r="AA19">
        <v>107571.66944992699</v>
      </c>
      <c r="AB19">
        <v>114463.012414682</v>
      </c>
      <c r="AC19">
        <v>149964.59681935501</v>
      </c>
      <c r="AD19">
        <v>154296.189957453</v>
      </c>
      <c r="AE19">
        <v>157235.493644481</v>
      </c>
      <c r="AF19">
        <v>139054.44325419501</v>
      </c>
    </row>
    <row r="20" spans="1:32" x14ac:dyDescent="0.3">
      <c r="A20" t="s">
        <v>65</v>
      </c>
      <c r="B20" t="s">
        <v>236</v>
      </c>
      <c r="C20" t="s">
        <v>200</v>
      </c>
      <c r="D20" t="s">
        <v>237</v>
      </c>
      <c r="E20" t="s">
        <v>201</v>
      </c>
      <c r="F20">
        <v>121444.52789228701</v>
      </c>
      <c r="G20">
        <v>122355.719949495</v>
      </c>
      <c r="H20">
        <v>123684.102921488</v>
      </c>
      <c r="I20">
        <v>118694.593200622</v>
      </c>
      <c r="J20">
        <v>128182.55524770499</v>
      </c>
      <c r="K20">
        <v>118420.50765343101</v>
      </c>
      <c r="L20">
        <v>104476.256551256</v>
      </c>
      <c r="M20">
        <v>101615.01922526601</v>
      </c>
      <c r="N20">
        <v>95054.927360194095</v>
      </c>
      <c r="O20">
        <v>82601.542627625895</v>
      </c>
      <c r="P20">
        <v>83873.122883390897</v>
      </c>
      <c r="Q20">
        <v>84041.279766531195</v>
      </c>
      <c r="R20">
        <v>88522.647192164193</v>
      </c>
      <c r="S20">
        <v>88689.501952576495</v>
      </c>
      <c r="T20">
        <v>81058.736000697303</v>
      </c>
      <c r="U20">
        <v>75501.256141300706</v>
      </c>
      <c r="V20">
        <v>69397.450265613996</v>
      </c>
      <c r="W20">
        <v>67145.259379143303</v>
      </c>
      <c r="X20">
        <v>64080.363654258799</v>
      </c>
      <c r="Y20">
        <v>63063.3447131188</v>
      </c>
      <c r="Z20">
        <v>64270.222270706603</v>
      </c>
      <c r="AA20">
        <v>57481.496193282903</v>
      </c>
      <c r="AB20">
        <v>68104.736195485806</v>
      </c>
      <c r="AC20">
        <v>68852.827974280095</v>
      </c>
      <c r="AD20">
        <v>64852.733446071499</v>
      </c>
      <c r="AE20">
        <v>61176.202874288101</v>
      </c>
      <c r="AF20">
        <v>49202.432579646404</v>
      </c>
    </row>
    <row r="21" spans="1:32" x14ac:dyDescent="0.3">
      <c r="A21" t="s">
        <v>65</v>
      </c>
      <c r="B21" t="s">
        <v>238</v>
      </c>
      <c r="C21" t="s">
        <v>200</v>
      </c>
      <c r="D21" t="s">
        <v>239</v>
      </c>
      <c r="E21" t="s">
        <v>201</v>
      </c>
      <c r="F21">
        <v>121444.52789228701</v>
      </c>
      <c r="G21">
        <v>122355.719949495</v>
      </c>
      <c r="H21">
        <v>123684.102921488</v>
      </c>
      <c r="I21">
        <v>118694.593200622</v>
      </c>
      <c r="J21">
        <v>128182.55524770499</v>
      </c>
      <c r="K21">
        <v>118420.50765343101</v>
      </c>
      <c r="L21">
        <v>104476.256551256</v>
      </c>
      <c r="M21">
        <v>101615.01922526601</v>
      </c>
      <c r="N21">
        <v>95054.927360194095</v>
      </c>
      <c r="O21">
        <v>82601.542627625895</v>
      </c>
      <c r="P21">
        <v>83873.122883390897</v>
      </c>
      <c r="Q21">
        <v>84041.279766531195</v>
      </c>
      <c r="R21">
        <v>88522.647192164193</v>
      </c>
      <c r="S21">
        <v>88689.501952576495</v>
      </c>
      <c r="T21">
        <v>81058.736000697303</v>
      </c>
      <c r="U21">
        <v>75501.256141300706</v>
      </c>
      <c r="V21">
        <v>69397.450265613996</v>
      </c>
      <c r="W21">
        <v>67145.259379143303</v>
      </c>
      <c r="X21">
        <v>64080.363654258799</v>
      </c>
      <c r="Y21">
        <v>63063.3447131188</v>
      </c>
      <c r="Z21">
        <v>64270.222270706603</v>
      </c>
      <c r="AA21">
        <v>57481.496193282903</v>
      </c>
      <c r="AB21">
        <v>68118.910137327504</v>
      </c>
      <c r="AC21">
        <v>68873.490440671099</v>
      </c>
      <c r="AD21">
        <v>64873.062377114104</v>
      </c>
      <c r="AE21">
        <v>61200</v>
      </c>
      <c r="AF21">
        <v>49230.2306400702</v>
      </c>
    </row>
    <row r="22" spans="1:32" x14ac:dyDescent="0.3">
      <c r="A22" t="s">
        <v>65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14.173941841649199</v>
      </c>
      <c r="AC22">
        <v>20.662466391044699</v>
      </c>
      <c r="AD22">
        <v>20.328931042590199</v>
      </c>
      <c r="AE22">
        <v>23.797125711944499</v>
      </c>
      <c r="AF22">
        <v>27.7980604238453</v>
      </c>
    </row>
    <row r="23" spans="1:32" x14ac:dyDescent="0.3">
      <c r="A23" t="s">
        <v>65</v>
      </c>
      <c r="B23" t="s">
        <v>242</v>
      </c>
      <c r="C23" t="s">
        <v>200</v>
      </c>
      <c r="D23" t="s">
        <v>243</v>
      </c>
      <c r="E23" t="s">
        <v>201</v>
      </c>
      <c r="F23">
        <v>237086.24557811601</v>
      </c>
      <c r="G23">
        <v>258535.77925247399</v>
      </c>
      <c r="H23">
        <v>259604.06103718799</v>
      </c>
      <c r="I23">
        <v>221119.841298744</v>
      </c>
      <c r="J23">
        <v>217817.830448986</v>
      </c>
      <c r="K23">
        <v>209647.39786478301</v>
      </c>
      <c r="L23">
        <v>181697.837480446</v>
      </c>
      <c r="M23">
        <v>163891.84408242599</v>
      </c>
      <c r="N23">
        <v>163349.826257029</v>
      </c>
      <c r="O23">
        <v>148620.98006441901</v>
      </c>
      <c r="P23">
        <v>146419.09471574801</v>
      </c>
      <c r="Q23">
        <v>141857.630063747</v>
      </c>
      <c r="R23">
        <v>140666.12430535699</v>
      </c>
      <c r="S23">
        <v>138072.29550322401</v>
      </c>
      <c r="T23">
        <v>133257.22794973201</v>
      </c>
      <c r="U23">
        <v>127858.394255636</v>
      </c>
      <c r="V23">
        <v>128764.000640328</v>
      </c>
      <c r="W23">
        <v>127647.532670548</v>
      </c>
      <c r="X23">
        <v>124174.86736829999</v>
      </c>
      <c r="Y23">
        <v>113413.119132073</v>
      </c>
      <c r="Z23">
        <v>124801.45362314901</v>
      </c>
      <c r="AA23">
        <v>143754.789769347</v>
      </c>
      <c r="AB23">
        <v>145017.59091457701</v>
      </c>
      <c r="AC23">
        <v>157822.65919161</v>
      </c>
      <c r="AD23">
        <v>164166.54164239101</v>
      </c>
      <c r="AE23">
        <v>173400</v>
      </c>
      <c r="AF23">
        <v>157033.37158725</v>
      </c>
    </row>
    <row r="24" spans="1:32" x14ac:dyDescent="0.3">
      <c r="A24" t="s">
        <v>65</v>
      </c>
      <c r="B24" t="s">
        <v>244</v>
      </c>
      <c r="C24" t="s">
        <v>200</v>
      </c>
      <c r="D24" t="s">
        <v>245</v>
      </c>
      <c r="E24" t="s">
        <v>201</v>
      </c>
      <c r="F24">
        <v>45697.130375851797</v>
      </c>
      <c r="G24">
        <v>48591.5211603813</v>
      </c>
      <c r="H24">
        <v>50778.799055977899</v>
      </c>
      <c r="I24">
        <v>51877.723062685502</v>
      </c>
      <c r="J24">
        <v>50471.238674116299</v>
      </c>
      <c r="K24">
        <v>51308.712154866203</v>
      </c>
      <c r="L24">
        <v>52238.128275628202</v>
      </c>
      <c r="M24">
        <v>54596.016458110098</v>
      </c>
      <c r="N24">
        <v>58066.162148292497</v>
      </c>
      <c r="O24">
        <v>41918.737966887398</v>
      </c>
      <c r="P24">
        <v>46858.2116842416</v>
      </c>
      <c r="Q24">
        <v>35034.075661710602</v>
      </c>
      <c r="R24">
        <v>35974.957078094099</v>
      </c>
      <c r="S24">
        <v>45591.791217466198</v>
      </c>
      <c r="T24">
        <v>50114.719815341101</v>
      </c>
      <c r="U24">
        <v>47008.275281436501</v>
      </c>
      <c r="V24">
        <v>40533.024048942701</v>
      </c>
      <c r="W24">
        <v>48442.698547509797</v>
      </c>
      <c r="X24">
        <v>54371.217646037701</v>
      </c>
      <c r="Y24">
        <v>59935.402815348098</v>
      </c>
      <c r="Z24">
        <v>70434.5045954128</v>
      </c>
      <c r="AA24">
        <v>92490.227103995407</v>
      </c>
      <c r="AB24">
        <v>94416.366046818395</v>
      </c>
      <c r="AC24">
        <v>108578.894708226</v>
      </c>
      <c r="AD24">
        <v>106019.96208411299</v>
      </c>
      <c r="AE24">
        <v>159441.33099442301</v>
      </c>
      <c r="AF24">
        <v>170910.90850911001</v>
      </c>
    </row>
    <row r="25" spans="1:32" x14ac:dyDescent="0.3">
      <c r="A25" t="s">
        <v>65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7135.8206784456197</v>
      </c>
      <c r="AB25">
        <v>7022.32726322498</v>
      </c>
      <c r="AC25">
        <v>7206.6576959827698</v>
      </c>
      <c r="AD25">
        <v>7916.8142385997999</v>
      </c>
      <c r="AE25">
        <v>8241.3309944231096</v>
      </c>
      <c r="AF25">
        <v>1033.6082260584401</v>
      </c>
    </row>
    <row r="26" spans="1:32" x14ac:dyDescent="0.3">
      <c r="A26" t="s">
        <v>65</v>
      </c>
      <c r="B26" t="s">
        <v>248</v>
      </c>
      <c r="C26" t="s">
        <v>200</v>
      </c>
      <c r="D26" t="s">
        <v>249</v>
      </c>
      <c r="E26" t="s">
        <v>201</v>
      </c>
      <c r="F26">
        <v>45697.130375851797</v>
      </c>
      <c r="G26">
        <v>48591.5211603813</v>
      </c>
      <c r="H26">
        <v>50778.799055977899</v>
      </c>
      <c r="I26">
        <v>51877.723062685502</v>
      </c>
      <c r="J26">
        <v>50471.238674116299</v>
      </c>
      <c r="K26">
        <v>51308.712154866203</v>
      </c>
      <c r="L26">
        <v>52238.128275628202</v>
      </c>
      <c r="M26">
        <v>54596.016458110098</v>
      </c>
      <c r="N26">
        <v>58066.162148292497</v>
      </c>
      <c r="O26">
        <v>41918.737966887398</v>
      </c>
      <c r="P26">
        <v>46858.2116842416</v>
      </c>
      <c r="Q26">
        <v>35034.075661710602</v>
      </c>
      <c r="R26">
        <v>35974.957078094099</v>
      </c>
      <c r="S26">
        <v>45591.791217466198</v>
      </c>
      <c r="T26">
        <v>50114.719815341101</v>
      </c>
      <c r="U26">
        <v>47008.275281436501</v>
      </c>
      <c r="V26">
        <v>40533.024048942701</v>
      </c>
      <c r="W26">
        <v>48442.698547509797</v>
      </c>
      <c r="X26">
        <v>54371.217646037701</v>
      </c>
      <c r="Y26">
        <v>59935.402815348098</v>
      </c>
      <c r="Z26">
        <v>70434.5045954128</v>
      </c>
      <c r="AA26">
        <v>85354.406425549794</v>
      </c>
      <c r="AB26">
        <v>87394.038783593496</v>
      </c>
      <c r="AC26">
        <v>101372.237012243</v>
      </c>
      <c r="AD26">
        <v>98103.147845513493</v>
      </c>
      <c r="AE26">
        <v>151200</v>
      </c>
      <c r="AF26">
        <v>169877.30028305101</v>
      </c>
    </row>
    <row r="27" spans="1:32" x14ac:dyDescent="0.3">
      <c r="A27" t="s">
        <v>65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65</v>
      </c>
      <c r="B28" t="s">
        <v>252</v>
      </c>
      <c r="C28" t="s">
        <v>200</v>
      </c>
      <c r="D28" t="s">
        <v>253</v>
      </c>
      <c r="E28" t="s">
        <v>201</v>
      </c>
      <c r="F28">
        <v>15439.6200136098</v>
      </c>
      <c r="G28">
        <v>14443.339623043301</v>
      </c>
      <c r="H28">
        <v>17028.231811944399</v>
      </c>
      <c r="I28">
        <v>17599.543129747301</v>
      </c>
      <c r="J28">
        <v>20044.585624139901</v>
      </c>
      <c r="K28">
        <v>22575.833348141099</v>
      </c>
      <c r="L28">
        <v>22712.2296850557</v>
      </c>
      <c r="M28">
        <v>30308.0547638178</v>
      </c>
      <c r="N28">
        <v>30066.2868063223</v>
      </c>
      <c r="O28">
        <v>28838.443810143701</v>
      </c>
      <c r="P28">
        <v>27684.282614322201</v>
      </c>
      <c r="Q28">
        <v>27743.747778348799</v>
      </c>
      <c r="R28">
        <v>35772.850577655401</v>
      </c>
      <c r="S28">
        <v>42698.6578579333</v>
      </c>
      <c r="T28">
        <v>43967.592020943797</v>
      </c>
      <c r="U28">
        <v>39499.294766020997</v>
      </c>
      <c r="V28">
        <v>39304.750592914097</v>
      </c>
      <c r="W28">
        <v>47011.901543996799</v>
      </c>
      <c r="X28">
        <v>57130.659143111101</v>
      </c>
      <c r="Y28">
        <v>64274.160931610699</v>
      </c>
      <c r="Z28">
        <v>56590.132816974401</v>
      </c>
      <c r="AA28">
        <v>53908.046163505103</v>
      </c>
      <c r="AB28">
        <v>60550.142344291096</v>
      </c>
      <c r="AC28">
        <v>64401.185866601503</v>
      </c>
      <c r="AD28">
        <v>67650.5023565624</v>
      </c>
      <c r="AE28">
        <v>59900</v>
      </c>
      <c r="AF28">
        <v>50215.263543642403</v>
      </c>
    </row>
    <row r="29" spans="1:32" x14ac:dyDescent="0.3">
      <c r="A29" t="s">
        <v>65</v>
      </c>
      <c r="B29" t="s">
        <v>254</v>
      </c>
      <c r="C29" t="s">
        <v>200</v>
      </c>
      <c r="D29" t="s">
        <v>255</v>
      </c>
      <c r="E29" t="s">
        <v>201</v>
      </c>
      <c r="F29">
        <v>12786.2200930281</v>
      </c>
      <c r="G29">
        <v>12216.1499780175</v>
      </c>
      <c r="H29">
        <v>14859.608902324</v>
      </c>
      <c r="I29">
        <v>15277.069926026301</v>
      </c>
      <c r="J29">
        <v>17256.2303408029</v>
      </c>
      <c r="K29">
        <v>19725.763170896898</v>
      </c>
      <c r="L29">
        <v>19787.822575273301</v>
      </c>
      <c r="M29">
        <v>27127.473273024701</v>
      </c>
      <c r="N29">
        <v>26605.032836005201</v>
      </c>
      <c r="O29">
        <v>25761.135957919701</v>
      </c>
      <c r="P29">
        <v>24837.2477584519</v>
      </c>
      <c r="Q29">
        <v>25437.511489028999</v>
      </c>
      <c r="R29">
        <v>34298.4442409154</v>
      </c>
      <c r="S29">
        <v>41102.182957061603</v>
      </c>
      <c r="T29">
        <v>42282.166979488298</v>
      </c>
      <c r="U29">
        <v>38156.088250276502</v>
      </c>
      <c r="V29">
        <v>37984.197220714399</v>
      </c>
      <c r="W29">
        <v>45350.144251294798</v>
      </c>
      <c r="X29">
        <v>55307.371409798398</v>
      </c>
      <c r="Y29">
        <v>62287.947611762</v>
      </c>
      <c r="Z29">
        <v>54570.3208801976</v>
      </c>
      <c r="AA29">
        <v>51815.178809325997</v>
      </c>
      <c r="AB29">
        <v>58337.203390056799</v>
      </c>
      <c r="AC29">
        <v>61362.110798064103</v>
      </c>
      <c r="AD29">
        <v>64338.379870895798</v>
      </c>
      <c r="AE29">
        <v>55763.248178740803</v>
      </c>
      <c r="AF29">
        <v>47236.642890645198</v>
      </c>
    </row>
    <row r="30" spans="1:32" x14ac:dyDescent="0.3">
      <c r="A30" t="s">
        <v>65</v>
      </c>
      <c r="B30" t="s">
        <v>256</v>
      </c>
      <c r="C30" t="s">
        <v>200</v>
      </c>
      <c r="D30" t="s">
        <v>257</v>
      </c>
      <c r="E30" t="s">
        <v>201</v>
      </c>
      <c r="F30">
        <v>177.364836874329</v>
      </c>
      <c r="G30">
        <v>177.926742366051</v>
      </c>
      <c r="H30">
        <v>245.982919453368</v>
      </c>
      <c r="I30">
        <v>260.24852287098901</v>
      </c>
      <c r="J30">
        <v>323.44029908041898</v>
      </c>
      <c r="K30">
        <v>364.45009291908502</v>
      </c>
      <c r="L30">
        <v>335.41041800907499</v>
      </c>
      <c r="M30">
        <v>494.48051420147698</v>
      </c>
      <c r="N30">
        <v>523.98537305669197</v>
      </c>
      <c r="O30">
        <v>481.53800165825697</v>
      </c>
      <c r="P30">
        <v>466.697817851933</v>
      </c>
      <c r="Q30">
        <v>445.939455677024</v>
      </c>
      <c r="R30">
        <v>395.53959731544302</v>
      </c>
      <c r="S30">
        <v>500.36893378989402</v>
      </c>
      <c r="T30">
        <v>628.26638206095595</v>
      </c>
      <c r="U30">
        <v>598.67319254269296</v>
      </c>
      <c r="V30">
        <v>582.69440347043997</v>
      </c>
      <c r="W30">
        <v>745.84660555677499</v>
      </c>
      <c r="X30">
        <v>808.36996081585596</v>
      </c>
      <c r="Y30">
        <v>790.71809333710598</v>
      </c>
      <c r="Z30">
        <v>802.62828049779898</v>
      </c>
      <c r="AA30">
        <v>797.50803448605302</v>
      </c>
      <c r="AB30">
        <v>830.24513664291396</v>
      </c>
      <c r="AC30">
        <v>1361.4791958362</v>
      </c>
      <c r="AD30">
        <v>1602.10832514045</v>
      </c>
      <c r="AE30">
        <v>1887.59181769166</v>
      </c>
      <c r="AF30">
        <v>1385.0674310986799</v>
      </c>
    </row>
    <row r="31" spans="1:32" x14ac:dyDescent="0.3">
      <c r="A31" t="s">
        <v>65</v>
      </c>
      <c r="B31" t="s">
        <v>258</v>
      </c>
      <c r="C31" t="s">
        <v>200</v>
      </c>
      <c r="D31" t="s">
        <v>259</v>
      </c>
      <c r="E31" t="s">
        <v>201</v>
      </c>
      <c r="F31">
        <v>101.216767097889</v>
      </c>
      <c r="G31">
        <v>106.18563505959899</v>
      </c>
      <c r="H31">
        <v>134.436272287392</v>
      </c>
      <c r="I31">
        <v>137.39133997994</v>
      </c>
      <c r="J31">
        <v>135.691598947236</v>
      </c>
      <c r="K31">
        <v>180.798168080652</v>
      </c>
      <c r="L31">
        <v>158.43086399120901</v>
      </c>
      <c r="M31">
        <v>240.95257805223301</v>
      </c>
      <c r="N31">
        <v>248.01567356999001</v>
      </c>
      <c r="O31">
        <v>248.387519653358</v>
      </c>
      <c r="P31">
        <v>195.268013769992</v>
      </c>
      <c r="Q31">
        <v>237.500703171883</v>
      </c>
      <c r="R31">
        <v>274.50753001866201</v>
      </c>
      <c r="S31">
        <v>517.60616771628895</v>
      </c>
      <c r="T31">
        <v>602.66490762071396</v>
      </c>
      <c r="U31">
        <v>336.89324663933701</v>
      </c>
      <c r="V31">
        <v>335.72358489003199</v>
      </c>
      <c r="W31">
        <v>458.58462695833998</v>
      </c>
      <c r="X31">
        <v>648.08338931951403</v>
      </c>
      <c r="Y31">
        <v>629.56569231190201</v>
      </c>
      <c r="Z31">
        <v>604.90439194008104</v>
      </c>
      <c r="AA31">
        <v>684.18867661815295</v>
      </c>
      <c r="AB31">
        <v>738.609739239693</v>
      </c>
      <c r="AC31">
        <v>1161.90589887639</v>
      </c>
      <c r="AD31">
        <v>1342.6056902632499</v>
      </c>
      <c r="AE31">
        <v>1746.3743658385099</v>
      </c>
      <c r="AF31">
        <v>1093.07415234113</v>
      </c>
    </row>
    <row r="32" spans="1:32" x14ac:dyDescent="0.3">
      <c r="A32" t="s">
        <v>65</v>
      </c>
      <c r="B32" t="s">
        <v>260</v>
      </c>
      <c r="C32" t="s">
        <v>200</v>
      </c>
      <c r="D32" t="s">
        <v>261</v>
      </c>
      <c r="E32" t="s">
        <v>201</v>
      </c>
      <c r="F32">
        <v>2374.81831660949</v>
      </c>
      <c r="G32">
        <v>1943.07726760014</v>
      </c>
      <c r="H32">
        <v>1788.2037178796099</v>
      </c>
      <c r="I32">
        <v>1924.8333408701601</v>
      </c>
      <c r="J32">
        <v>2329.2233853092698</v>
      </c>
      <c r="K32">
        <v>2304.8219162445398</v>
      </c>
      <c r="L32">
        <v>2430.5658277820999</v>
      </c>
      <c r="M32">
        <v>2445.1483985393502</v>
      </c>
      <c r="N32">
        <v>2689.2529236903501</v>
      </c>
      <c r="O32">
        <v>2347.38233091242</v>
      </c>
      <c r="P32">
        <v>2185.0690242483502</v>
      </c>
      <c r="Q32">
        <v>1622.7961304708999</v>
      </c>
      <c r="R32">
        <v>804.359209405858</v>
      </c>
      <c r="S32">
        <v>578.499799365537</v>
      </c>
      <c r="T32">
        <v>454.493751773849</v>
      </c>
      <c r="U32">
        <v>407.64007656252102</v>
      </c>
      <c r="V32">
        <v>402.135383839258</v>
      </c>
      <c r="W32">
        <v>457.32606018690899</v>
      </c>
      <c r="X32">
        <v>366.83438317730099</v>
      </c>
      <c r="Y32">
        <v>565.92953419967603</v>
      </c>
      <c r="Z32">
        <v>612.27926433889502</v>
      </c>
      <c r="AA32">
        <v>611.17064307494195</v>
      </c>
      <c r="AB32">
        <v>644.08407835171295</v>
      </c>
      <c r="AC32">
        <v>515.68997382482405</v>
      </c>
      <c r="AD32">
        <v>367.40847026292698</v>
      </c>
      <c r="AE32">
        <v>502.78563772907</v>
      </c>
      <c r="AF32">
        <v>500.47906955741303</v>
      </c>
    </row>
    <row r="33" spans="1:32" x14ac:dyDescent="0.3">
      <c r="A33" t="s">
        <v>65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65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65</v>
      </c>
      <c r="B35" t="s">
        <v>266</v>
      </c>
      <c r="C35" t="s">
        <v>200</v>
      </c>
      <c r="D35" t="s">
        <v>267</v>
      </c>
      <c r="E35" t="s">
        <v>201</v>
      </c>
      <c r="F35">
        <v>398114.22880730801</v>
      </c>
      <c r="G35">
        <v>419888.51618418598</v>
      </c>
      <c r="H35">
        <v>435392.51399402798</v>
      </c>
      <c r="I35">
        <v>577408.26675095502</v>
      </c>
      <c r="J35">
        <v>661985.28933056805</v>
      </c>
      <c r="K35">
        <v>647310.71254579304</v>
      </c>
      <c r="L35">
        <v>617359.69780287798</v>
      </c>
      <c r="M35">
        <v>615295.02958873904</v>
      </c>
      <c r="N35">
        <v>652056.13757628796</v>
      </c>
      <c r="O35">
        <v>680484.279477212</v>
      </c>
      <c r="P35">
        <v>637046.10326956899</v>
      </c>
      <c r="Q35">
        <v>599325.70474469604</v>
      </c>
      <c r="R35">
        <v>578428.80425564805</v>
      </c>
      <c r="S35">
        <v>630503.545939576</v>
      </c>
      <c r="T35">
        <v>628882.42994885496</v>
      </c>
      <c r="U35">
        <v>614193.46106226998</v>
      </c>
      <c r="V35">
        <v>626828.88705991104</v>
      </c>
      <c r="W35">
        <v>622703.29588602704</v>
      </c>
      <c r="X35">
        <v>558531.39931502996</v>
      </c>
      <c r="Y35">
        <v>721444.66351807897</v>
      </c>
      <c r="Z35">
        <v>758307.77974745701</v>
      </c>
      <c r="AA35">
        <v>700192.00869189005</v>
      </c>
      <c r="AB35">
        <v>688556.03535849601</v>
      </c>
      <c r="AC35">
        <v>676411.22069149697</v>
      </c>
      <c r="AD35">
        <v>586833.38994343602</v>
      </c>
      <c r="AE35">
        <v>535700</v>
      </c>
      <c r="AF35">
        <v>465790.35410755</v>
      </c>
    </row>
    <row r="36" spans="1:32" x14ac:dyDescent="0.3">
      <c r="A36" t="s">
        <v>65</v>
      </c>
      <c r="B36" t="s">
        <v>268</v>
      </c>
      <c r="C36" t="s">
        <v>200</v>
      </c>
      <c r="D36" t="s">
        <v>269</v>
      </c>
      <c r="E36" t="s">
        <v>201</v>
      </c>
      <c r="F36">
        <v>19423.544740400201</v>
      </c>
      <c r="G36">
        <v>19274.3542050584</v>
      </c>
      <c r="H36">
        <v>20708.250740052401</v>
      </c>
      <c r="I36">
        <v>21310.0327899531</v>
      </c>
      <c r="J36">
        <v>21731.655457639601</v>
      </c>
      <c r="K36">
        <v>21952.881899186999</v>
      </c>
      <c r="L36">
        <v>23101.514838891799</v>
      </c>
      <c r="M36">
        <v>26913.272645413501</v>
      </c>
      <c r="N36">
        <v>25584.718667641999</v>
      </c>
      <c r="O36">
        <v>24609.191568673501</v>
      </c>
      <c r="P36">
        <v>22983.863059073999</v>
      </c>
      <c r="Q36">
        <v>19492.0801820417</v>
      </c>
      <c r="R36">
        <v>18865.421444122701</v>
      </c>
      <c r="S36">
        <v>18723.599598129498</v>
      </c>
      <c r="T36">
        <v>16111.1238424558</v>
      </c>
      <c r="U36">
        <v>15252.1095268998</v>
      </c>
      <c r="V36">
        <v>15280.6163022577</v>
      </c>
      <c r="W36">
        <v>16889.330896051601</v>
      </c>
      <c r="X36">
        <v>17674.195464190401</v>
      </c>
      <c r="Y36">
        <v>18577.137570892999</v>
      </c>
      <c r="Z36">
        <v>18029.7885849882</v>
      </c>
      <c r="AA36">
        <v>18968.023940520099</v>
      </c>
      <c r="AB36">
        <v>19213.171742522001</v>
      </c>
      <c r="AC36">
        <v>17916.297891808699</v>
      </c>
      <c r="AD36">
        <v>18211.004963375399</v>
      </c>
      <c r="AE36">
        <v>18080.463052110801</v>
      </c>
      <c r="AF36">
        <v>13608.7047888816</v>
      </c>
    </row>
    <row r="37" spans="1:32" x14ac:dyDescent="0.3">
      <c r="A37" t="s">
        <v>65</v>
      </c>
      <c r="B37" t="s">
        <v>270</v>
      </c>
      <c r="C37" t="s">
        <v>200</v>
      </c>
      <c r="D37" t="s">
        <v>271</v>
      </c>
      <c r="E37" t="s">
        <v>201</v>
      </c>
      <c r="F37">
        <v>167337.50584105399</v>
      </c>
      <c r="G37">
        <v>175561.22063301399</v>
      </c>
      <c r="H37">
        <v>194675.046688673</v>
      </c>
      <c r="I37">
        <v>216292.06268229301</v>
      </c>
      <c r="J37">
        <v>322095.77827424899</v>
      </c>
      <c r="K37">
        <v>385697.83992397698</v>
      </c>
      <c r="L37">
        <v>392144.48884358403</v>
      </c>
      <c r="M37">
        <v>368311.30405480898</v>
      </c>
      <c r="N37">
        <v>348785.34749000001</v>
      </c>
      <c r="O37">
        <v>310519.43800969102</v>
      </c>
      <c r="P37">
        <v>293758.217645814</v>
      </c>
      <c r="Q37">
        <v>288268.25422718702</v>
      </c>
      <c r="R37">
        <v>289378.97649155097</v>
      </c>
      <c r="S37">
        <v>334784.34273592802</v>
      </c>
      <c r="T37">
        <v>330310.06200511602</v>
      </c>
      <c r="U37">
        <v>289925.57579504099</v>
      </c>
      <c r="V37">
        <v>303806.89694478502</v>
      </c>
      <c r="W37">
        <v>330785.65182750497</v>
      </c>
      <c r="X37">
        <v>313756.09267513797</v>
      </c>
      <c r="Y37">
        <v>385319.67782656901</v>
      </c>
      <c r="Z37">
        <v>416013.448943139</v>
      </c>
      <c r="AA37">
        <v>387103.67335380299</v>
      </c>
      <c r="AB37">
        <v>337216.51517926803</v>
      </c>
      <c r="AC37">
        <v>290948.91757690202</v>
      </c>
      <c r="AD37">
        <v>275148.72596145101</v>
      </c>
      <c r="AE37">
        <v>232651.31630006601</v>
      </c>
      <c r="AF37">
        <v>196091.66261346699</v>
      </c>
    </row>
    <row r="38" spans="1:32" x14ac:dyDescent="0.3">
      <c r="A38" t="s">
        <v>65</v>
      </c>
      <c r="B38" t="s">
        <v>272</v>
      </c>
      <c r="C38" t="s">
        <v>200</v>
      </c>
      <c r="D38" t="s">
        <v>273</v>
      </c>
      <c r="E38" t="s">
        <v>201</v>
      </c>
      <c r="F38">
        <v>211353.178225854</v>
      </c>
      <c r="G38">
        <v>225052.94134611401</v>
      </c>
      <c r="H38">
        <v>220009.21656530199</v>
      </c>
      <c r="I38">
        <v>339806.17127870902</v>
      </c>
      <c r="J38">
        <v>318157.85559867899</v>
      </c>
      <c r="K38">
        <v>239659.99072262901</v>
      </c>
      <c r="L38">
        <v>202113.694120403</v>
      </c>
      <c r="M38">
        <v>220070.452888517</v>
      </c>
      <c r="N38">
        <v>277686.07141864602</v>
      </c>
      <c r="O38">
        <v>345355.64989884698</v>
      </c>
      <c r="P38">
        <v>320304.02256468101</v>
      </c>
      <c r="Q38">
        <v>291565.37033546797</v>
      </c>
      <c r="R38">
        <v>270184.40631997498</v>
      </c>
      <c r="S38">
        <v>276995.60360551899</v>
      </c>
      <c r="T38">
        <v>282461.24410128302</v>
      </c>
      <c r="U38">
        <v>309015.775740329</v>
      </c>
      <c r="V38">
        <v>307741.37381286902</v>
      </c>
      <c r="W38">
        <v>275028.31316247099</v>
      </c>
      <c r="X38">
        <v>227101.11117570201</v>
      </c>
      <c r="Y38">
        <v>317547.84812061698</v>
      </c>
      <c r="Z38">
        <v>324264.54221932997</v>
      </c>
      <c r="AA38">
        <v>294120.31139756698</v>
      </c>
      <c r="AB38">
        <v>332126.34843670699</v>
      </c>
      <c r="AC38">
        <v>367546.00522278697</v>
      </c>
      <c r="AD38">
        <v>293473.65901861002</v>
      </c>
      <c r="AE38">
        <v>284968.22064782301</v>
      </c>
      <c r="AF38">
        <v>256089.98670520101</v>
      </c>
    </row>
    <row r="39" spans="1:32" x14ac:dyDescent="0.3">
      <c r="A39" t="s">
        <v>65</v>
      </c>
      <c r="B39" t="s">
        <v>274</v>
      </c>
      <c r="C39" t="s">
        <v>200</v>
      </c>
      <c r="D39" t="s">
        <v>275</v>
      </c>
      <c r="E39" t="s">
        <v>201</v>
      </c>
      <c r="F39">
        <v>1036.2161082959601</v>
      </c>
      <c r="G39">
        <v>1134.83382752483</v>
      </c>
      <c r="H39">
        <v>1223.5855194211499</v>
      </c>
      <c r="I39">
        <v>1227.8751020754</v>
      </c>
      <c r="J39">
        <v>1130.7202146950699</v>
      </c>
      <c r="K39">
        <v>1231.40909171679</v>
      </c>
      <c r="L39">
        <v>1961.5107455275399</v>
      </c>
      <c r="M39">
        <v>3113.84124285799</v>
      </c>
      <c r="N39">
        <v>3719.54063583368</v>
      </c>
      <c r="O39">
        <v>3707.79991844705</v>
      </c>
      <c r="P39">
        <v>2050.6876010608999</v>
      </c>
      <c r="Q39">
        <v>1518.8183090337</v>
      </c>
      <c r="R39">
        <v>1818.9585039485801</v>
      </c>
      <c r="S39">
        <v>2394.31726306168</v>
      </c>
      <c r="T39">
        <v>2500.5265604328201</v>
      </c>
      <c r="U39">
        <v>2674.4314164493398</v>
      </c>
      <c r="V39">
        <v>3275.3958827428401</v>
      </c>
      <c r="W39">
        <v>2350.59507719984</v>
      </c>
      <c r="X39">
        <v>2248.4338124301298</v>
      </c>
      <c r="Y39">
        <v>3228.8432493116802</v>
      </c>
      <c r="Z39">
        <v>3840.0447268661201</v>
      </c>
      <c r="AA39">
        <v>3471.3514574984401</v>
      </c>
      <c r="AB39">
        <v>4238.5099641003799</v>
      </c>
      <c r="AC39">
        <v>5267.38094279303</v>
      </c>
      <c r="AD39">
        <v>5058.9085339951298</v>
      </c>
      <c r="AE39">
        <v>7100</v>
      </c>
      <c r="AF39">
        <v>8163.5288520145696</v>
      </c>
    </row>
    <row r="40" spans="1:32" x14ac:dyDescent="0.3">
      <c r="A40" t="s">
        <v>65</v>
      </c>
      <c r="B40" t="s">
        <v>276</v>
      </c>
      <c r="C40" t="s">
        <v>200</v>
      </c>
      <c r="D40" t="s">
        <v>277</v>
      </c>
      <c r="E40" t="s">
        <v>201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65</v>
      </c>
      <c r="B41" t="s">
        <v>278</v>
      </c>
      <c r="C41" t="s">
        <v>200</v>
      </c>
      <c r="D41" t="s">
        <v>279</v>
      </c>
      <c r="E41" t="s">
        <v>201</v>
      </c>
    </row>
    <row r="42" spans="1:32" x14ac:dyDescent="0.3">
      <c r="A42" t="s">
        <v>65</v>
      </c>
      <c r="B42" t="s">
        <v>280</v>
      </c>
      <c r="C42" t="s">
        <v>200</v>
      </c>
      <c r="D42" t="s">
        <v>281</v>
      </c>
      <c r="E42" t="s">
        <v>201</v>
      </c>
    </row>
    <row r="43" spans="1:32" x14ac:dyDescent="0.3">
      <c r="A43" t="s">
        <v>65</v>
      </c>
      <c r="B43" t="s">
        <v>282</v>
      </c>
      <c r="C43" t="s">
        <v>200</v>
      </c>
      <c r="D43" t="s">
        <v>283</v>
      </c>
      <c r="E43" t="s">
        <v>201</v>
      </c>
      <c r="F43">
        <v>1687786.7383125699</v>
      </c>
      <c r="G43">
        <v>1792475.14642821</v>
      </c>
      <c r="H43">
        <v>1840183.09484124</v>
      </c>
      <c r="I43">
        <v>1916998.41406986</v>
      </c>
      <c r="J43">
        <v>1977853.02628509</v>
      </c>
      <c r="K43">
        <v>2018259.4915674999</v>
      </c>
      <c r="L43">
        <v>2060636.6434964901</v>
      </c>
      <c r="M43">
        <v>2037608.6818134401</v>
      </c>
      <c r="N43">
        <v>2007218.8938981299</v>
      </c>
      <c r="O43">
        <v>2041562.4146578801</v>
      </c>
      <c r="P43">
        <v>1966016.2646099799</v>
      </c>
      <c r="Q43">
        <v>1944128.8319711499</v>
      </c>
      <c r="R43">
        <v>1937639.42052345</v>
      </c>
      <c r="S43">
        <v>1928931.0460211199</v>
      </c>
      <c r="T43">
        <v>1945512.3703890799</v>
      </c>
      <c r="U43">
        <v>1867149.6180109</v>
      </c>
      <c r="V43">
        <v>1766774.3945317301</v>
      </c>
      <c r="W43">
        <v>1760150.1225662001</v>
      </c>
      <c r="X43">
        <v>1808626.2206436601</v>
      </c>
      <c r="Y43">
        <v>1882981.81829646</v>
      </c>
      <c r="Z43">
        <v>1911425.8341777199</v>
      </c>
      <c r="AA43">
        <v>1813185.7205090199</v>
      </c>
      <c r="AB43">
        <v>1790169.2916083599</v>
      </c>
      <c r="AC43">
        <v>1798836.2451624</v>
      </c>
      <c r="AD43">
        <v>1811394.22666085</v>
      </c>
      <c r="AE43">
        <v>1823075.9473193099</v>
      </c>
      <c r="AF43">
        <v>3452747.21584976</v>
      </c>
    </row>
    <row r="44" spans="1:32" x14ac:dyDescent="0.3">
      <c r="A44" t="s">
        <v>65</v>
      </c>
      <c r="B44" t="s">
        <v>284</v>
      </c>
      <c r="C44" t="s">
        <v>200</v>
      </c>
      <c r="D44" t="s">
        <v>285</v>
      </c>
      <c r="E44" t="s">
        <v>201</v>
      </c>
      <c r="F44">
        <v>12492828.6448378</v>
      </c>
      <c r="G44">
        <v>13243510.767214799</v>
      </c>
      <c r="H44">
        <v>13735869.0755619</v>
      </c>
      <c r="I44">
        <v>14178478.449515</v>
      </c>
      <c r="J44">
        <v>13933145.656459801</v>
      </c>
      <c r="K44">
        <v>14125185.838810399</v>
      </c>
      <c r="L44">
        <v>14369305.059881199</v>
      </c>
      <c r="M44">
        <v>14425596.120496299</v>
      </c>
      <c r="N44">
        <v>14458371.0543516</v>
      </c>
      <c r="O44">
        <v>14519950.469523</v>
      </c>
      <c r="P44">
        <v>15198671.155262901</v>
      </c>
      <c r="Q44">
        <v>15631374.272913</v>
      </c>
      <c r="R44">
        <v>16310701.9581571</v>
      </c>
      <c r="S44">
        <v>16215114.6112081</v>
      </c>
      <c r="T44">
        <v>15328332.0040599</v>
      </c>
      <c r="U44">
        <v>14746094.7910742</v>
      </c>
      <c r="V44">
        <v>14801616.3502363</v>
      </c>
      <c r="W44">
        <v>14784936.4362291</v>
      </c>
      <c r="X44">
        <v>15267274.3925483</v>
      </c>
      <c r="Y44">
        <v>16125246.792468701</v>
      </c>
      <c r="Z44">
        <v>16680547.970654801</v>
      </c>
      <c r="AA44">
        <v>16486979.5502443</v>
      </c>
      <c r="AB44">
        <v>16498500.9521646</v>
      </c>
      <c r="AC44">
        <v>16874402.696148802</v>
      </c>
      <c r="AD44">
        <v>16453256.8553968</v>
      </c>
      <c r="AE44">
        <v>16504900</v>
      </c>
      <c r="AF44">
        <v>16434337.346386001</v>
      </c>
    </row>
    <row r="45" spans="1:32" x14ac:dyDescent="0.3">
      <c r="A45" t="s">
        <v>65</v>
      </c>
      <c r="B45" t="s">
        <v>286</v>
      </c>
      <c r="C45" t="s">
        <v>200</v>
      </c>
      <c r="D45" t="s">
        <v>287</v>
      </c>
      <c r="E45" t="s">
        <v>201</v>
      </c>
    </row>
    <row r="46" spans="1:32" x14ac:dyDescent="0.3">
      <c r="A46" t="s">
        <v>65</v>
      </c>
      <c r="B46" t="s">
        <v>288</v>
      </c>
      <c r="C46" t="s">
        <v>200</v>
      </c>
      <c r="D46" t="s">
        <v>289</v>
      </c>
      <c r="E46" t="s">
        <v>201</v>
      </c>
    </row>
    <row r="47" spans="1:32" x14ac:dyDescent="0.3">
      <c r="A47" t="s">
        <v>65</v>
      </c>
      <c r="B47" t="s">
        <v>290</v>
      </c>
      <c r="C47" t="s">
        <v>200</v>
      </c>
      <c r="D47" t="s">
        <v>291</v>
      </c>
      <c r="E47" t="s">
        <v>201</v>
      </c>
      <c r="F47">
        <v>9222.3233638340407</v>
      </c>
      <c r="G47">
        <v>11348.338275248299</v>
      </c>
      <c r="H47">
        <v>11012.269674790399</v>
      </c>
      <c r="I47">
        <v>11664.8134697163</v>
      </c>
      <c r="J47">
        <v>14904.948284616799</v>
      </c>
      <c r="K47">
        <v>29040.731079654299</v>
      </c>
      <c r="L47">
        <v>16208.273002517</v>
      </c>
      <c r="M47">
        <v>9341.5237285739695</v>
      </c>
      <c r="N47">
        <v>18184.420886298001</v>
      </c>
      <c r="O47">
        <v>20186.910667100601</v>
      </c>
      <c r="P47">
        <v>27889.351374428301</v>
      </c>
      <c r="Q47">
        <v>32401.457259385501</v>
      </c>
      <c r="R47">
        <v>27486.4840596674</v>
      </c>
      <c r="S47">
        <v>24940.8048235592</v>
      </c>
      <c r="T47">
        <v>25317.831424382301</v>
      </c>
      <c r="U47">
        <v>24789.9219755497</v>
      </c>
      <c r="V47">
        <v>26100.810940607</v>
      </c>
      <c r="W47">
        <v>18906.960403563899</v>
      </c>
      <c r="X47">
        <v>9913.5490820782998</v>
      </c>
      <c r="Y47">
        <v>7264.8973109512799</v>
      </c>
      <c r="Z47">
        <v>8286.4123053426792</v>
      </c>
      <c r="AA47">
        <v>7759.4914932317997</v>
      </c>
      <c r="AB47">
        <v>7366.9339852220801</v>
      </c>
      <c r="AC47">
        <v>7155.68731851129</v>
      </c>
      <c r="AD47">
        <v>6844.4056636404803</v>
      </c>
      <c r="AE47">
        <v>7000</v>
      </c>
      <c r="AF47">
        <v>6810.1034693778702</v>
      </c>
    </row>
    <row r="48" spans="1:32" x14ac:dyDescent="0.3">
      <c r="A48" t="s">
        <v>65</v>
      </c>
      <c r="B48" t="s">
        <v>292</v>
      </c>
      <c r="C48" t="s">
        <v>200</v>
      </c>
      <c r="D48" t="s">
        <v>293</v>
      </c>
      <c r="E48" t="s">
        <v>201</v>
      </c>
      <c r="F48">
        <v>1771929.5451860901</v>
      </c>
      <c r="G48">
        <v>1815630.95732813</v>
      </c>
      <c r="H48">
        <v>1850367.20174464</v>
      </c>
      <c r="I48">
        <v>1913029.4090334701</v>
      </c>
      <c r="J48">
        <v>1962313.5362299001</v>
      </c>
      <c r="K48">
        <v>2003707.8270718399</v>
      </c>
      <c r="L48">
        <v>2027582.6864295199</v>
      </c>
      <c r="M48">
        <v>2060013.5715667501</v>
      </c>
      <c r="N48">
        <v>2049776.85206401</v>
      </c>
      <c r="O48">
        <v>2031050.39977155</v>
      </c>
      <c r="P48">
        <v>2045048.21015798</v>
      </c>
      <c r="Q48">
        <v>2004536.4042626701</v>
      </c>
      <c r="R48">
        <v>1977410.0002925401</v>
      </c>
      <c r="S48">
        <v>1954062.1763162101</v>
      </c>
      <c r="T48">
        <v>2065747.5047375599</v>
      </c>
      <c r="U48">
        <v>2021664.42534213</v>
      </c>
      <c r="V48">
        <v>2012526.0577028</v>
      </c>
      <c r="W48">
        <v>2013642.38287254</v>
      </c>
      <c r="X48">
        <v>2036876.63098784</v>
      </c>
      <c r="Y48">
        <v>2066358.77820793</v>
      </c>
      <c r="Z48">
        <v>2092925.4299506401</v>
      </c>
      <c r="AA48">
        <v>2088528.39454671</v>
      </c>
      <c r="AB48">
        <v>2049420.48454644</v>
      </c>
      <c r="AC48">
        <v>2047619.8031012199</v>
      </c>
      <c r="AD48">
        <v>2041914.35631941</v>
      </c>
      <c r="AE48">
        <v>2021800</v>
      </c>
      <c r="AF48">
        <v>1815475.21804523</v>
      </c>
    </row>
    <row r="49" spans="1:32" x14ac:dyDescent="0.3">
      <c r="A49" t="s">
        <v>65</v>
      </c>
      <c r="B49" t="s">
        <v>294</v>
      </c>
      <c r="C49" t="s">
        <v>200</v>
      </c>
      <c r="D49" t="s">
        <v>295</v>
      </c>
      <c r="E49" t="s">
        <v>201</v>
      </c>
      <c r="F49">
        <v>1750997.97979851</v>
      </c>
      <c r="G49">
        <v>1791696.2802385199</v>
      </c>
      <c r="H49">
        <v>1825895.4913562201</v>
      </c>
      <c r="I49">
        <v>1887346.35481506</v>
      </c>
      <c r="J49">
        <v>1933839.94536894</v>
      </c>
      <c r="K49">
        <v>1961018.9785589899</v>
      </c>
      <c r="L49">
        <v>1996921.1763547</v>
      </c>
      <c r="M49">
        <v>2033442.12629436</v>
      </c>
      <c r="N49">
        <v>2013098.0485717601</v>
      </c>
      <c r="O49">
        <v>1987483.75072979</v>
      </c>
      <c r="P49">
        <v>1989269.50740913</v>
      </c>
      <c r="Q49">
        <v>1944593.7083328101</v>
      </c>
      <c r="R49">
        <v>1920820.1801696999</v>
      </c>
      <c r="S49">
        <v>1899890.7482394399</v>
      </c>
      <c r="T49">
        <v>2008131.20524093</v>
      </c>
      <c r="U49">
        <v>1963341.2479141799</v>
      </c>
      <c r="V49">
        <v>1949679.39920268</v>
      </c>
      <c r="W49">
        <v>1957943.4995215</v>
      </c>
      <c r="X49">
        <v>1986184.6686712301</v>
      </c>
      <c r="Y49">
        <v>2009450.41593882</v>
      </c>
      <c r="Z49">
        <v>2033000.5214498001</v>
      </c>
      <c r="AA49">
        <v>2026452.46260085</v>
      </c>
      <c r="AB49">
        <v>1987659.3393552599</v>
      </c>
      <c r="AC49">
        <v>1983715.5399650701</v>
      </c>
      <c r="AD49">
        <v>1975553.3796675899</v>
      </c>
      <c r="AE49">
        <v>1949700</v>
      </c>
      <c r="AF49">
        <v>1741710.21703541</v>
      </c>
    </row>
    <row r="50" spans="1:32" x14ac:dyDescent="0.3">
      <c r="A50" t="s">
        <v>65</v>
      </c>
      <c r="B50" t="s">
        <v>296</v>
      </c>
      <c r="C50" t="s">
        <v>200</v>
      </c>
      <c r="D50" t="s">
        <v>297</v>
      </c>
      <c r="E50" t="s">
        <v>201</v>
      </c>
      <c r="F50">
        <v>11709.2420237443</v>
      </c>
      <c r="G50">
        <v>12586.3388143663</v>
      </c>
      <c r="H50">
        <v>13459.440713632701</v>
      </c>
      <c r="I50">
        <v>14018.240748694099</v>
      </c>
      <c r="J50">
        <v>13568.642576340801</v>
      </c>
      <c r="K50">
        <v>13648.1174331944</v>
      </c>
      <c r="L50">
        <v>14453.2370723082</v>
      </c>
      <c r="M50">
        <v>17229.921543814198</v>
      </c>
      <c r="N50">
        <v>18494.382605950799</v>
      </c>
      <c r="O50">
        <v>23379.738374652199</v>
      </c>
      <c r="P50">
        <v>27889.351374428301</v>
      </c>
      <c r="Q50">
        <v>27541.238670477702</v>
      </c>
      <c r="R50">
        <v>29103.336063177299</v>
      </c>
      <c r="S50">
        <v>29230.623253211401</v>
      </c>
      <c r="T50">
        <v>32298.468072257299</v>
      </c>
      <c r="U50">
        <v>33533.255452403297</v>
      </c>
      <c r="V50">
        <v>36745.847559521302</v>
      </c>
      <c r="W50">
        <v>36791.922947475803</v>
      </c>
      <c r="X50">
        <v>40778.4132345283</v>
      </c>
      <c r="Y50">
        <v>49643.464958167096</v>
      </c>
      <c r="Z50">
        <v>51638.496195489097</v>
      </c>
      <c r="AA50">
        <v>54316.440452622599</v>
      </c>
      <c r="AB50">
        <v>54394.211205954802</v>
      </c>
      <c r="AC50">
        <v>56748.575817638099</v>
      </c>
      <c r="AD50">
        <v>59516.5709881781</v>
      </c>
      <c r="AE50">
        <v>65100</v>
      </c>
      <c r="AF50">
        <v>66954.897540440797</v>
      </c>
    </row>
    <row r="51" spans="1:32" x14ac:dyDescent="0.3">
      <c r="A51" t="s">
        <v>65</v>
      </c>
      <c r="B51" t="s">
        <v>298</v>
      </c>
      <c r="C51" t="s">
        <v>200</v>
      </c>
      <c r="D51" t="s">
        <v>299</v>
      </c>
      <c r="E51" t="s">
        <v>201</v>
      </c>
    </row>
    <row r="52" spans="1:32" x14ac:dyDescent="0.3">
      <c r="A52" t="s">
        <v>65</v>
      </c>
      <c r="B52" t="s">
        <v>300</v>
      </c>
      <c r="C52" t="s">
        <v>200</v>
      </c>
      <c r="D52" t="s">
        <v>301</v>
      </c>
      <c r="E52" t="s">
        <v>201</v>
      </c>
    </row>
    <row r="53" spans="1:32" x14ac:dyDescent="0.3">
      <c r="A53" t="s">
        <v>65</v>
      </c>
      <c r="B53" t="s">
        <v>302</v>
      </c>
      <c r="C53" t="s">
        <v>200</v>
      </c>
      <c r="D53" t="s">
        <v>303</v>
      </c>
      <c r="E53" t="s">
        <v>201</v>
      </c>
      <c r="F53">
        <v>1347.0809407847501</v>
      </c>
      <c r="G53">
        <v>1444.33396230433</v>
      </c>
      <c r="H53">
        <v>1631.44735922821</v>
      </c>
      <c r="I53">
        <v>1637.1668027671999</v>
      </c>
      <c r="J53">
        <v>1644.68394864737</v>
      </c>
      <c r="K53">
        <v>4412.5492453184997</v>
      </c>
      <c r="L53">
        <v>5884.5322365826196</v>
      </c>
      <c r="M53">
        <v>6539.0666100017797</v>
      </c>
      <c r="N53">
        <v>6819.1578323617496</v>
      </c>
      <c r="O53">
        <v>7724.5831634313399</v>
      </c>
      <c r="P53">
        <v>8202.7504042436103</v>
      </c>
      <c r="Q53">
        <v>9011.6553002666005</v>
      </c>
      <c r="R53">
        <v>12227.443276543199</v>
      </c>
      <c r="S53">
        <v>12769.6920696623</v>
      </c>
      <c r="T53">
        <v>13023.575835587601</v>
      </c>
      <c r="U53">
        <v>14915.098284044399</v>
      </c>
      <c r="V53">
        <v>14943.9937150142</v>
      </c>
      <c r="W53">
        <v>14001.370677233799</v>
      </c>
      <c r="X53">
        <v>13490.6028745808</v>
      </c>
      <c r="Y53">
        <v>14227.0905672796</v>
      </c>
      <c r="Z53">
        <v>15360.1789074645</v>
      </c>
      <c r="AA53">
        <v>7770.5708743417799</v>
      </c>
      <c r="AB53">
        <v>7509.7068994048796</v>
      </c>
      <c r="AC53">
        <v>7502.2551254015398</v>
      </c>
      <c r="AD53">
        <v>7359.1056483659104</v>
      </c>
      <c r="AE53">
        <v>6958.6690055768904</v>
      </c>
      <c r="AF53">
        <v>1125.7033004930599</v>
      </c>
    </row>
    <row r="54" spans="1:32" x14ac:dyDescent="0.3">
      <c r="A54" t="s">
        <v>65</v>
      </c>
      <c r="B54" t="s">
        <v>304</v>
      </c>
      <c r="C54" t="s">
        <v>200</v>
      </c>
      <c r="D54" t="s">
        <v>305</v>
      </c>
      <c r="E54" t="s">
        <v>201</v>
      </c>
      <c r="F54">
        <v>1347.0809407847501</v>
      </c>
      <c r="G54">
        <v>1444.33396230433</v>
      </c>
      <c r="H54">
        <v>1631.44735922821</v>
      </c>
      <c r="I54">
        <v>1637.1668027671999</v>
      </c>
      <c r="J54">
        <v>1644.68394864737</v>
      </c>
      <c r="K54">
        <v>4412.5492453184997</v>
      </c>
      <c r="L54">
        <v>5884.5322365826196</v>
      </c>
      <c r="M54">
        <v>6539.0666100017797</v>
      </c>
      <c r="N54">
        <v>6819.1578323617496</v>
      </c>
      <c r="O54">
        <v>7724.5831634313399</v>
      </c>
      <c r="P54">
        <v>8202.7504042436103</v>
      </c>
      <c r="Q54">
        <v>9011.6553002666005</v>
      </c>
      <c r="R54">
        <v>12227.443276543199</v>
      </c>
      <c r="S54">
        <v>12769.6920696623</v>
      </c>
      <c r="T54">
        <v>13023.575835587601</v>
      </c>
      <c r="U54">
        <v>14915.098284044399</v>
      </c>
      <c r="V54">
        <v>14943.9937150142</v>
      </c>
      <c r="W54">
        <v>14001.370677233799</v>
      </c>
      <c r="X54">
        <v>13490.6028745808</v>
      </c>
      <c r="Y54">
        <v>14227.0905672796</v>
      </c>
      <c r="Z54">
        <v>15360.1789074645</v>
      </c>
      <c r="AA54">
        <v>7770.5708743417799</v>
      </c>
      <c r="AB54">
        <v>7509.7068994048796</v>
      </c>
      <c r="AC54">
        <v>7502.2551254015398</v>
      </c>
      <c r="AD54">
        <v>7359.1056483659104</v>
      </c>
      <c r="AE54">
        <v>6958.6690055768904</v>
      </c>
      <c r="AF54">
        <v>1125.7033004930599</v>
      </c>
    </row>
    <row r="55" spans="1:32" x14ac:dyDescent="0.3">
      <c r="A55" t="s">
        <v>65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65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65</v>
      </c>
      <c r="B57" t="s">
        <v>310</v>
      </c>
      <c r="C57" t="s">
        <v>200</v>
      </c>
      <c r="D57" t="s">
        <v>311</v>
      </c>
      <c r="E57" t="s">
        <v>201</v>
      </c>
      <c r="F57">
        <v>14264758.1900238</v>
      </c>
      <c r="G57">
        <v>15059141.724542901</v>
      </c>
      <c r="H57">
        <v>15586236.2773066</v>
      </c>
      <c r="I57">
        <v>16091507.858548401</v>
      </c>
      <c r="J57">
        <v>15895459.1926897</v>
      </c>
      <c r="K57">
        <v>16128893.6658822</v>
      </c>
      <c r="L57">
        <v>16396887.7463107</v>
      </c>
      <c r="M57">
        <v>16485609.692063101</v>
      </c>
      <c r="N57">
        <v>16508147.9064156</v>
      </c>
      <c r="O57">
        <v>16551000.8692945</v>
      </c>
      <c r="P57">
        <v>17243719.3654209</v>
      </c>
      <c r="Q57">
        <v>17635910.677175701</v>
      </c>
      <c r="R57">
        <v>18288111.958449699</v>
      </c>
      <c r="S57">
        <v>18169176.787524302</v>
      </c>
      <c r="T57">
        <v>17394079.5087975</v>
      </c>
      <c r="U57">
        <v>16767759.216416299</v>
      </c>
      <c r="V57">
        <v>16814142.407939099</v>
      </c>
      <c r="W57">
        <v>16798578.819101602</v>
      </c>
      <c r="X57">
        <v>17304151.023536101</v>
      </c>
      <c r="Y57">
        <v>18191605.570676599</v>
      </c>
      <c r="Z57">
        <v>18773473.400605399</v>
      </c>
      <c r="AA57">
        <v>18575507.944791</v>
      </c>
      <c r="AB57">
        <v>18547921.436711099</v>
      </c>
      <c r="AC57">
        <v>18922022.499249998</v>
      </c>
      <c r="AD57">
        <v>18495171.211716302</v>
      </c>
      <c r="AE57">
        <v>18526700</v>
      </c>
      <c r="AF57">
        <v>18249812.564431202</v>
      </c>
    </row>
    <row r="58" spans="1:32" x14ac:dyDescent="0.3">
      <c r="A58" t="s">
        <v>65</v>
      </c>
      <c r="B58" t="s">
        <v>312</v>
      </c>
      <c r="C58" t="s">
        <v>200</v>
      </c>
      <c r="D58" t="s">
        <v>313</v>
      </c>
      <c r="E58" t="s">
        <v>201</v>
      </c>
      <c r="F58">
        <v>14264758.1900238</v>
      </c>
      <c r="G58">
        <v>15059141.724542901</v>
      </c>
      <c r="H58">
        <v>15586236.2773066</v>
      </c>
      <c r="I58">
        <v>16091507.858548401</v>
      </c>
      <c r="J58">
        <v>15895459.1926897</v>
      </c>
      <c r="K58">
        <v>16128893.6658822</v>
      </c>
      <c r="L58">
        <v>16396887.7463107</v>
      </c>
      <c r="M58">
        <v>16485609.692063101</v>
      </c>
      <c r="N58">
        <v>16508147.9064156</v>
      </c>
      <c r="O58">
        <v>16551000.8692945</v>
      </c>
      <c r="P58">
        <v>17243719.3654209</v>
      </c>
      <c r="Q58">
        <v>17635910.677175701</v>
      </c>
      <c r="R58">
        <v>18288111.958449699</v>
      </c>
      <c r="S58">
        <v>18169176.787524302</v>
      </c>
      <c r="T58">
        <v>17394079.5087975</v>
      </c>
      <c r="U58">
        <v>16767759.216416299</v>
      </c>
      <c r="V58">
        <v>16814142.407939099</v>
      </c>
      <c r="W58">
        <v>16798578.819101602</v>
      </c>
      <c r="X58">
        <v>17304151.023536101</v>
      </c>
      <c r="Y58">
        <v>18191605.570676599</v>
      </c>
      <c r="Z58">
        <v>18773473.400605399</v>
      </c>
      <c r="AA58">
        <v>18575507.944791</v>
      </c>
      <c r="AB58">
        <v>18547921.436711099</v>
      </c>
      <c r="AC58">
        <v>18922022.499249998</v>
      </c>
      <c r="AD58">
        <v>18495171.211716302</v>
      </c>
      <c r="AE58">
        <v>18526700</v>
      </c>
      <c r="AF58">
        <v>18249812.564431202</v>
      </c>
    </row>
    <row r="59" spans="1:32" x14ac:dyDescent="0.3">
      <c r="A59" t="s">
        <v>65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67</v>
      </c>
      <c r="B2" t="s">
        <v>197</v>
      </c>
      <c r="C2" t="s">
        <v>200</v>
      </c>
      <c r="D2" t="s">
        <v>198</v>
      </c>
      <c r="E2" t="s">
        <v>201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67</v>
      </c>
      <c r="B3" t="s">
        <v>202</v>
      </c>
      <c r="C3" t="s">
        <v>200</v>
      </c>
      <c r="D3" t="s">
        <v>203</v>
      </c>
      <c r="E3" t="s">
        <v>201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67</v>
      </c>
      <c r="B4" t="s">
        <v>204</v>
      </c>
      <c r="C4" t="s">
        <v>200</v>
      </c>
      <c r="D4" t="s">
        <v>205</v>
      </c>
      <c r="E4" t="s">
        <v>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67</v>
      </c>
      <c r="B5" t="s">
        <v>206</v>
      </c>
      <c r="C5" t="s">
        <v>200</v>
      </c>
      <c r="D5" t="s">
        <v>207</v>
      </c>
      <c r="E5" t="s">
        <v>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67</v>
      </c>
      <c r="B6" t="s">
        <v>208</v>
      </c>
      <c r="C6" t="s">
        <v>200</v>
      </c>
      <c r="D6" t="s">
        <v>209</v>
      </c>
      <c r="E6" t="s">
        <v>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67</v>
      </c>
      <c r="B7" t="s">
        <v>210</v>
      </c>
      <c r="C7" t="s">
        <v>200</v>
      </c>
      <c r="D7" t="s">
        <v>211</v>
      </c>
      <c r="E7" t="s">
        <v>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67</v>
      </c>
      <c r="B8" t="s">
        <v>212</v>
      </c>
      <c r="C8" t="s">
        <v>200</v>
      </c>
      <c r="D8" t="s">
        <v>213</v>
      </c>
      <c r="E8" t="s">
        <v>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67</v>
      </c>
      <c r="B9" t="s">
        <v>214</v>
      </c>
      <c r="C9" t="s">
        <v>200</v>
      </c>
      <c r="D9" t="s">
        <v>215</v>
      </c>
      <c r="E9" t="s">
        <v>201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67</v>
      </c>
      <c r="B10" t="s">
        <v>216</v>
      </c>
      <c r="C10" t="s">
        <v>200</v>
      </c>
      <c r="D10" t="s">
        <v>217</v>
      </c>
      <c r="E10" t="s">
        <v>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67</v>
      </c>
      <c r="B11" t="s">
        <v>218</v>
      </c>
      <c r="C11" t="s">
        <v>200</v>
      </c>
      <c r="D11" t="s">
        <v>219</v>
      </c>
      <c r="E11" t="s">
        <v>201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67</v>
      </c>
      <c r="B12" t="s">
        <v>220</v>
      </c>
      <c r="C12" t="s">
        <v>200</v>
      </c>
      <c r="D12" t="s">
        <v>221</v>
      </c>
      <c r="E12" t="s">
        <v>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67</v>
      </c>
      <c r="B13" t="s">
        <v>222</v>
      </c>
      <c r="C13" t="s">
        <v>200</v>
      </c>
      <c r="D13" t="s">
        <v>223</v>
      </c>
      <c r="E13" t="s">
        <v>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67</v>
      </c>
      <c r="B14" t="s">
        <v>224</v>
      </c>
      <c r="C14" t="s">
        <v>200</v>
      </c>
      <c r="D14" t="s">
        <v>225</v>
      </c>
      <c r="E14" t="s">
        <v>201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67</v>
      </c>
      <c r="B15" t="s">
        <v>226</v>
      </c>
      <c r="C15" t="s">
        <v>200</v>
      </c>
      <c r="D15" t="s">
        <v>227</v>
      </c>
      <c r="E15" t="s">
        <v>201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67</v>
      </c>
      <c r="B16" t="s">
        <v>228</v>
      </c>
      <c r="C16" t="s">
        <v>200</v>
      </c>
      <c r="D16" t="s">
        <v>229</v>
      </c>
      <c r="E16" t="s">
        <v>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67</v>
      </c>
      <c r="B17" t="s">
        <v>230</v>
      </c>
      <c r="C17" t="s">
        <v>200</v>
      </c>
      <c r="D17" t="s">
        <v>231</v>
      </c>
      <c r="E17" t="s">
        <v>201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67</v>
      </c>
      <c r="B18" t="s">
        <v>232</v>
      </c>
      <c r="C18" t="s">
        <v>200</v>
      </c>
      <c r="D18" t="s">
        <v>233</v>
      </c>
      <c r="E18" t="s">
        <v>201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67</v>
      </c>
      <c r="B19" t="s">
        <v>234</v>
      </c>
      <c r="C19" t="s">
        <v>200</v>
      </c>
      <c r="D19" t="s">
        <v>235</v>
      </c>
      <c r="E19" t="s">
        <v>201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67</v>
      </c>
      <c r="B20" t="s">
        <v>236</v>
      </c>
      <c r="C20" t="s">
        <v>200</v>
      </c>
      <c r="D20" t="s">
        <v>237</v>
      </c>
      <c r="E20" t="s">
        <v>201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67</v>
      </c>
      <c r="B21" t="s">
        <v>238</v>
      </c>
      <c r="C21" t="s">
        <v>200</v>
      </c>
      <c r="D21" t="s">
        <v>239</v>
      </c>
      <c r="E21" t="s">
        <v>201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67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67</v>
      </c>
      <c r="B23" t="s">
        <v>242</v>
      </c>
      <c r="C23" t="s">
        <v>200</v>
      </c>
      <c r="D23" t="s">
        <v>243</v>
      </c>
      <c r="E23" t="s">
        <v>201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67</v>
      </c>
      <c r="B24" t="s">
        <v>244</v>
      </c>
      <c r="C24" t="s">
        <v>200</v>
      </c>
      <c r="D24" t="s">
        <v>245</v>
      </c>
      <c r="E24" t="s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67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67</v>
      </c>
      <c r="B26" t="s">
        <v>248</v>
      </c>
      <c r="C26" t="s">
        <v>200</v>
      </c>
      <c r="D26" t="s">
        <v>249</v>
      </c>
      <c r="E26" t="s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67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67</v>
      </c>
      <c r="B28" t="s">
        <v>252</v>
      </c>
      <c r="C28" t="s">
        <v>200</v>
      </c>
      <c r="D28" t="s">
        <v>253</v>
      </c>
      <c r="E28" t="s">
        <v>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67</v>
      </c>
      <c r="B29" t="s">
        <v>254</v>
      </c>
      <c r="C29" t="s">
        <v>200</v>
      </c>
      <c r="D29" t="s">
        <v>255</v>
      </c>
      <c r="E29" t="s">
        <v>201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67</v>
      </c>
      <c r="B30" t="s">
        <v>256</v>
      </c>
      <c r="C30" t="s">
        <v>200</v>
      </c>
      <c r="D30" t="s">
        <v>257</v>
      </c>
      <c r="E30" t="s">
        <v>201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67</v>
      </c>
      <c r="B31" t="s">
        <v>258</v>
      </c>
      <c r="C31" t="s">
        <v>200</v>
      </c>
      <c r="D31" t="s">
        <v>259</v>
      </c>
      <c r="E31" t="s">
        <v>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67</v>
      </c>
      <c r="B32" t="s">
        <v>260</v>
      </c>
      <c r="C32" t="s">
        <v>200</v>
      </c>
      <c r="D32" t="s">
        <v>261</v>
      </c>
      <c r="E32" t="s">
        <v>201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67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67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67</v>
      </c>
      <c r="B35" t="s">
        <v>266</v>
      </c>
      <c r="C35" t="s">
        <v>200</v>
      </c>
      <c r="D35" t="s">
        <v>267</v>
      </c>
      <c r="E35" t="s">
        <v>201</v>
      </c>
      <c r="F35">
        <v>526366.05153537495</v>
      </c>
      <c r="G35">
        <v>538954.21270529495</v>
      </c>
      <c r="H35">
        <v>543117.77246950299</v>
      </c>
      <c r="I35">
        <v>544685.52907742397</v>
      </c>
      <c r="J35">
        <v>549296.63145042199</v>
      </c>
      <c r="K35">
        <v>609875.01783738704</v>
      </c>
      <c r="L35">
        <v>604053.96916005202</v>
      </c>
      <c r="M35">
        <v>621461.39534913702</v>
      </c>
      <c r="N35">
        <v>630932.60276833095</v>
      </c>
      <c r="O35">
        <v>636196.63858399098</v>
      </c>
      <c r="P35">
        <v>657584.37322662002</v>
      </c>
      <c r="Q35">
        <v>669486.220302484</v>
      </c>
      <c r="R35">
        <v>657054.34852486604</v>
      </c>
      <c r="S35">
        <v>658579.813134055</v>
      </c>
      <c r="T35">
        <v>649648.91598947602</v>
      </c>
      <c r="U35">
        <v>671916.90920428699</v>
      </c>
      <c r="V35">
        <v>654117.59975030599</v>
      </c>
      <c r="W35">
        <v>646500.26348852902</v>
      </c>
      <c r="X35">
        <v>631864.48692276701</v>
      </c>
      <c r="Y35">
        <v>677857.95660775702</v>
      </c>
      <c r="Z35">
        <v>671627.07502252003</v>
      </c>
      <c r="AA35">
        <v>676618.72860069899</v>
      </c>
      <c r="AB35">
        <v>640526.19335767697</v>
      </c>
      <c r="AC35">
        <v>635579.18057240103</v>
      </c>
      <c r="AD35">
        <v>646527.61173789704</v>
      </c>
      <c r="AE35">
        <v>569800</v>
      </c>
      <c r="AF35">
        <v>601505.60341742204</v>
      </c>
    </row>
    <row r="36" spans="1:32" x14ac:dyDescent="0.3">
      <c r="A36" t="s">
        <v>67</v>
      </c>
      <c r="B36" t="s">
        <v>268</v>
      </c>
      <c r="C36" t="s">
        <v>200</v>
      </c>
      <c r="D36" t="s">
        <v>269</v>
      </c>
      <c r="E36" t="s">
        <v>201</v>
      </c>
      <c r="F36">
        <v>526366.05153537495</v>
      </c>
      <c r="G36">
        <v>538954.21270529495</v>
      </c>
      <c r="H36">
        <v>543117.77246950299</v>
      </c>
      <c r="I36">
        <v>544685.52907742397</v>
      </c>
      <c r="J36">
        <v>549296.63145042199</v>
      </c>
      <c r="K36">
        <v>609875.01783738704</v>
      </c>
      <c r="L36">
        <v>604053.96916005202</v>
      </c>
      <c r="M36">
        <v>621461.39534913702</v>
      </c>
      <c r="N36">
        <v>630932.60276833095</v>
      </c>
      <c r="O36">
        <v>636196.63858399098</v>
      </c>
      <c r="P36">
        <v>657584.37322662002</v>
      </c>
      <c r="Q36">
        <v>669486.220302484</v>
      </c>
      <c r="R36">
        <v>657054.34852486604</v>
      </c>
      <c r="S36">
        <v>658579.813134055</v>
      </c>
      <c r="T36">
        <v>649648.91598947602</v>
      </c>
      <c r="U36">
        <v>671916.90920428699</v>
      </c>
      <c r="V36">
        <v>654117.59975030599</v>
      </c>
      <c r="W36">
        <v>646500.26348852902</v>
      </c>
      <c r="X36">
        <v>631864.48692276701</v>
      </c>
      <c r="Y36">
        <v>677857.95660775702</v>
      </c>
      <c r="Z36">
        <v>671627.07502252003</v>
      </c>
      <c r="AA36">
        <v>676618.72860069899</v>
      </c>
      <c r="AB36">
        <v>640526.19335767697</v>
      </c>
      <c r="AC36">
        <v>635579.18057240103</v>
      </c>
      <c r="AD36">
        <v>646527.61173789704</v>
      </c>
      <c r="AE36">
        <v>569800</v>
      </c>
      <c r="AF36">
        <v>601505.60341742204</v>
      </c>
    </row>
    <row r="37" spans="1:32" x14ac:dyDescent="0.3">
      <c r="A37" t="s">
        <v>67</v>
      </c>
      <c r="B37" t="s">
        <v>270</v>
      </c>
      <c r="C37" t="s">
        <v>200</v>
      </c>
      <c r="D37" t="s">
        <v>271</v>
      </c>
      <c r="E37" t="s">
        <v>201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67</v>
      </c>
      <c r="B38" t="s">
        <v>272</v>
      </c>
      <c r="C38" t="s">
        <v>200</v>
      </c>
      <c r="D38" t="s">
        <v>273</v>
      </c>
      <c r="E38" t="s">
        <v>201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67</v>
      </c>
      <c r="B39" t="s">
        <v>274</v>
      </c>
      <c r="C39" t="s">
        <v>200</v>
      </c>
      <c r="D39" t="s">
        <v>275</v>
      </c>
      <c r="E39" t="s">
        <v>201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67</v>
      </c>
      <c r="B40" t="s">
        <v>276</v>
      </c>
      <c r="C40" t="s">
        <v>200</v>
      </c>
      <c r="D40" t="s">
        <v>277</v>
      </c>
      <c r="E40" t="s">
        <v>201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67</v>
      </c>
      <c r="B41" t="s">
        <v>278</v>
      </c>
      <c r="C41" t="s">
        <v>200</v>
      </c>
      <c r="D41" t="s">
        <v>279</v>
      </c>
      <c r="E41" t="s">
        <v>201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67</v>
      </c>
      <c r="B42" t="s">
        <v>280</v>
      </c>
      <c r="C42" t="s">
        <v>200</v>
      </c>
      <c r="D42" t="s">
        <v>281</v>
      </c>
      <c r="E42" t="s">
        <v>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67</v>
      </c>
      <c r="B43" t="s">
        <v>282</v>
      </c>
      <c r="C43" t="s">
        <v>200</v>
      </c>
      <c r="D43" t="s">
        <v>283</v>
      </c>
      <c r="E43" t="s">
        <v>201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67</v>
      </c>
      <c r="B44" t="s">
        <v>284</v>
      </c>
      <c r="C44" t="s">
        <v>200</v>
      </c>
      <c r="D44" t="s">
        <v>285</v>
      </c>
      <c r="E44" t="s">
        <v>201</v>
      </c>
      <c r="F44">
        <v>701787.54343070404</v>
      </c>
      <c r="G44">
        <v>726482.69206022401</v>
      </c>
      <c r="H44">
        <v>739943.57225582295</v>
      </c>
      <c r="I44">
        <v>739741.15300476097</v>
      </c>
      <c r="J44">
        <v>739639.94337922998</v>
      </c>
      <c r="K44">
        <v>795811.28554883495</v>
      </c>
      <c r="L44">
        <v>793989.512289281</v>
      </c>
      <c r="M44">
        <v>811397.56788058195</v>
      </c>
      <c r="N44">
        <v>820304.01492729399</v>
      </c>
      <c r="O44">
        <v>828501.99459529005</v>
      </c>
      <c r="P44">
        <v>847225.19169739296</v>
      </c>
      <c r="Q44">
        <v>859370.93038219004</v>
      </c>
      <c r="R44">
        <v>848440.29082486103</v>
      </c>
      <c r="S44">
        <v>854917.70685883402</v>
      </c>
      <c r="T44">
        <v>839837.47265474196</v>
      </c>
      <c r="U44">
        <v>854310.44910564902</v>
      </c>
      <c r="V44">
        <v>835080.62025479297</v>
      </c>
      <c r="W44">
        <v>831944.028848688</v>
      </c>
      <c r="X44">
        <v>819696.75717410899</v>
      </c>
      <c r="Y44">
        <v>866759.23304594005</v>
      </c>
      <c r="Z44">
        <v>861901.17102046101</v>
      </c>
      <c r="AA44">
        <v>874957.21271393599</v>
      </c>
      <c r="AB44">
        <v>833663.88168757397</v>
      </c>
      <c r="AC44">
        <v>832550.37961652305</v>
      </c>
      <c r="AD44">
        <v>855828.59348861105</v>
      </c>
      <c r="AE44">
        <v>786500</v>
      </c>
      <c r="AF44">
        <v>826882.64058679703</v>
      </c>
    </row>
    <row r="45" spans="1:32" x14ac:dyDescent="0.3">
      <c r="A45" t="s">
        <v>67</v>
      </c>
      <c r="B45" t="s">
        <v>286</v>
      </c>
      <c r="C45" t="s">
        <v>200</v>
      </c>
      <c r="D45" t="s">
        <v>287</v>
      </c>
      <c r="E45" t="s">
        <v>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67</v>
      </c>
      <c r="B46" t="s">
        <v>288</v>
      </c>
      <c r="C46" t="s">
        <v>200</v>
      </c>
      <c r="D46" t="s">
        <v>289</v>
      </c>
      <c r="E46" t="s">
        <v>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67</v>
      </c>
      <c r="B47" t="s">
        <v>290</v>
      </c>
      <c r="C47" t="s">
        <v>200</v>
      </c>
      <c r="D47" t="s">
        <v>291</v>
      </c>
      <c r="E47" t="s">
        <v>201</v>
      </c>
      <c r="F47">
        <v>14978.1553398058</v>
      </c>
      <c r="G47">
        <v>15473.300970873801</v>
      </c>
      <c r="H47">
        <v>14730.5825242718</v>
      </c>
      <c r="I47">
        <v>10769.4174757282</v>
      </c>
      <c r="J47">
        <v>11759.708737864101</v>
      </c>
      <c r="K47">
        <v>8169.90291262136</v>
      </c>
      <c r="L47">
        <v>7179.6116504854399</v>
      </c>
      <c r="M47">
        <v>6436.8932038835001</v>
      </c>
      <c r="N47">
        <v>3218.44660194175</v>
      </c>
      <c r="O47">
        <v>6436.8932038835001</v>
      </c>
      <c r="P47">
        <v>4580.09708737864</v>
      </c>
      <c r="Q47">
        <v>4332.5242718446598</v>
      </c>
      <c r="R47">
        <v>6808.2524271844704</v>
      </c>
      <c r="S47">
        <v>20672.330097087401</v>
      </c>
      <c r="T47">
        <v>27233.0097087379</v>
      </c>
      <c r="U47">
        <v>21291.262135922301</v>
      </c>
      <c r="V47">
        <v>20548.543689320399</v>
      </c>
      <c r="W47">
        <v>21910.1941747573</v>
      </c>
      <c r="X47">
        <v>28966.019417475702</v>
      </c>
      <c r="Y47">
        <v>26490.291262135899</v>
      </c>
      <c r="Z47">
        <v>18691.7475728155</v>
      </c>
      <c r="AA47">
        <v>23395.6310679612</v>
      </c>
      <c r="AB47">
        <v>35898.058252427203</v>
      </c>
      <c r="AC47">
        <v>37135.922330097099</v>
      </c>
      <c r="AD47">
        <v>32803.398058252402</v>
      </c>
      <c r="AE47">
        <v>25500</v>
      </c>
      <c r="AF47">
        <v>34907.766990291297</v>
      </c>
    </row>
    <row r="48" spans="1:32" x14ac:dyDescent="0.3">
      <c r="A48" t="s">
        <v>67</v>
      </c>
      <c r="B48" t="s">
        <v>292</v>
      </c>
      <c r="C48" t="s">
        <v>200</v>
      </c>
      <c r="D48" t="s">
        <v>293</v>
      </c>
      <c r="E48" t="s">
        <v>201</v>
      </c>
      <c r="F48">
        <v>14978.1553398058</v>
      </c>
      <c r="G48">
        <v>15473.300970873801</v>
      </c>
      <c r="H48">
        <v>14730.5825242718</v>
      </c>
      <c r="I48">
        <v>10769.4174757282</v>
      </c>
      <c r="J48">
        <v>11759.708737864101</v>
      </c>
      <c r="K48">
        <v>8169.90291262136</v>
      </c>
      <c r="L48">
        <v>7179.6116504854399</v>
      </c>
      <c r="M48">
        <v>6436.8932038835001</v>
      </c>
      <c r="N48">
        <v>3218.44660194175</v>
      </c>
      <c r="O48">
        <v>6436.8932038835001</v>
      </c>
      <c r="P48">
        <v>4580.09708737864</v>
      </c>
      <c r="Q48">
        <v>4332.5242718446598</v>
      </c>
      <c r="R48">
        <v>6808.2524271844704</v>
      </c>
      <c r="S48">
        <v>20672.330097087401</v>
      </c>
      <c r="T48">
        <v>27233.0097087379</v>
      </c>
      <c r="U48">
        <v>21291.262135922301</v>
      </c>
      <c r="V48">
        <v>20548.543689320399</v>
      </c>
      <c r="W48">
        <v>21910.1941747573</v>
      </c>
      <c r="X48">
        <v>28966.019417475702</v>
      </c>
      <c r="Y48">
        <v>26490.291262135899</v>
      </c>
      <c r="Z48">
        <v>18691.7475728155</v>
      </c>
      <c r="AA48">
        <v>23395.6310679612</v>
      </c>
      <c r="AB48">
        <v>35898.058252427203</v>
      </c>
      <c r="AC48">
        <v>37135.922330097099</v>
      </c>
      <c r="AD48">
        <v>32803.398058252402</v>
      </c>
      <c r="AE48">
        <v>25500</v>
      </c>
      <c r="AF48">
        <v>34907.766990291297</v>
      </c>
    </row>
    <row r="49" spans="1:32" x14ac:dyDescent="0.3">
      <c r="A49" t="s">
        <v>67</v>
      </c>
      <c r="B49" t="s">
        <v>294</v>
      </c>
      <c r="C49" t="s">
        <v>200</v>
      </c>
      <c r="D49" t="s">
        <v>295</v>
      </c>
      <c r="E49" t="s">
        <v>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67</v>
      </c>
      <c r="B50" t="s">
        <v>296</v>
      </c>
      <c r="C50" t="s">
        <v>200</v>
      </c>
      <c r="D50" t="s">
        <v>297</v>
      </c>
      <c r="E50" t="s">
        <v>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67</v>
      </c>
      <c r="B51" t="s">
        <v>298</v>
      </c>
      <c r="C51" t="s">
        <v>200</v>
      </c>
      <c r="D51" t="s">
        <v>299</v>
      </c>
      <c r="E51" t="s">
        <v>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67</v>
      </c>
      <c r="B52" t="s">
        <v>300</v>
      </c>
      <c r="C52" t="s">
        <v>200</v>
      </c>
      <c r="D52" t="s">
        <v>301</v>
      </c>
      <c r="E52" t="s">
        <v>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67</v>
      </c>
      <c r="B53" t="s">
        <v>302</v>
      </c>
      <c r="C53" t="s">
        <v>200</v>
      </c>
      <c r="D53" t="s">
        <v>303</v>
      </c>
      <c r="E53" t="s">
        <v>201</v>
      </c>
      <c r="F53">
        <v>175421.491895329</v>
      </c>
      <c r="G53">
        <v>187528.479354929</v>
      </c>
      <c r="H53">
        <v>196825.799786321</v>
      </c>
      <c r="I53">
        <v>195055.62392733799</v>
      </c>
      <c r="J53">
        <v>190343.31192880799</v>
      </c>
      <c r="K53">
        <v>185936.26771144799</v>
      </c>
      <c r="L53">
        <v>189935.54312922899</v>
      </c>
      <c r="M53">
        <v>189936.172531444</v>
      </c>
      <c r="N53">
        <v>189371.41215896301</v>
      </c>
      <c r="O53">
        <v>192305.35601129901</v>
      </c>
      <c r="P53">
        <v>189640.818470773</v>
      </c>
      <c r="Q53">
        <v>189884.71007970601</v>
      </c>
      <c r="R53">
        <v>191385.94229999601</v>
      </c>
      <c r="S53">
        <v>196337.89372477899</v>
      </c>
      <c r="T53">
        <v>190188.55666526599</v>
      </c>
      <c r="U53">
        <v>182393.539901362</v>
      </c>
      <c r="V53">
        <v>180963.020504488</v>
      </c>
      <c r="W53">
        <v>185443.76536015901</v>
      </c>
      <c r="X53">
        <v>187832.27025134201</v>
      </c>
      <c r="Y53">
        <v>188901.27643818301</v>
      </c>
      <c r="Z53">
        <v>190274.09599794101</v>
      </c>
      <c r="AA53">
        <v>198338.484113238</v>
      </c>
      <c r="AB53">
        <v>193137.68832989701</v>
      </c>
      <c r="AC53">
        <v>196971.19904412201</v>
      </c>
      <c r="AD53">
        <v>209300.98175071401</v>
      </c>
      <c r="AE53">
        <v>216700</v>
      </c>
      <c r="AF53">
        <v>225377.03716937499</v>
      </c>
    </row>
    <row r="54" spans="1:32" x14ac:dyDescent="0.3">
      <c r="A54" t="s">
        <v>67</v>
      </c>
      <c r="B54" t="s">
        <v>304</v>
      </c>
      <c r="C54" t="s">
        <v>200</v>
      </c>
      <c r="D54" t="s">
        <v>305</v>
      </c>
      <c r="E54" t="s">
        <v>201</v>
      </c>
      <c r="F54">
        <v>175421.491895329</v>
      </c>
      <c r="G54">
        <v>187528.479354929</v>
      </c>
      <c r="H54">
        <v>196825.799786321</v>
      </c>
      <c r="I54">
        <v>195055.62392733799</v>
      </c>
      <c r="J54">
        <v>190343.31192880799</v>
      </c>
      <c r="K54">
        <v>185936.26771144799</v>
      </c>
      <c r="L54">
        <v>189935.54312922899</v>
      </c>
      <c r="M54">
        <v>189936.172531444</v>
      </c>
      <c r="N54">
        <v>189371.41215896301</v>
      </c>
      <c r="O54">
        <v>192305.35601129901</v>
      </c>
      <c r="P54">
        <v>189640.818470773</v>
      </c>
      <c r="Q54">
        <v>189884.71007970601</v>
      </c>
      <c r="R54">
        <v>191385.94229999601</v>
      </c>
      <c r="S54">
        <v>196337.89372477899</v>
      </c>
      <c r="T54">
        <v>190188.55666526599</v>
      </c>
      <c r="U54">
        <v>182393.539901362</v>
      </c>
      <c r="V54">
        <v>180963.020504488</v>
      </c>
      <c r="W54">
        <v>185443.76536015901</v>
      </c>
      <c r="X54">
        <v>187832.27025134201</v>
      </c>
      <c r="Y54">
        <v>188901.27643818301</v>
      </c>
      <c r="Z54">
        <v>190274.09599794101</v>
      </c>
      <c r="AA54">
        <v>198338.484113238</v>
      </c>
      <c r="AB54">
        <v>193137.68832989701</v>
      </c>
      <c r="AC54">
        <v>196971.19904412201</v>
      </c>
      <c r="AD54">
        <v>209300.98175071401</v>
      </c>
      <c r="AE54">
        <v>216700</v>
      </c>
      <c r="AF54">
        <v>225377.03716937499</v>
      </c>
    </row>
    <row r="55" spans="1:32" x14ac:dyDescent="0.3">
      <c r="A55" t="s">
        <v>67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67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67</v>
      </c>
      <c r="B57" t="s">
        <v>310</v>
      </c>
      <c r="C57" t="s">
        <v>200</v>
      </c>
      <c r="D57" t="s">
        <v>311</v>
      </c>
      <c r="E57" t="s">
        <v>201</v>
      </c>
      <c r="F57">
        <v>718147.17312272801</v>
      </c>
      <c r="G57">
        <v>743391.75128494401</v>
      </c>
      <c r="H57">
        <v>756319.41832769196</v>
      </c>
      <c r="I57">
        <v>752858.468095775</v>
      </c>
      <c r="J57">
        <v>753571.01667293499</v>
      </c>
      <c r="K57">
        <v>807113.95261376502</v>
      </c>
      <c r="L57">
        <v>804467.34361288697</v>
      </c>
      <c r="M57">
        <v>821364.92415695102</v>
      </c>
      <c r="N57">
        <v>827676.06869750505</v>
      </c>
      <c r="O57">
        <v>838567.88266265497</v>
      </c>
      <c r="P57">
        <v>855872.04683913197</v>
      </c>
      <c r="Q57">
        <v>867884.16698006797</v>
      </c>
      <c r="R57">
        <v>858926.41343863599</v>
      </c>
      <c r="S57">
        <v>876841.92052150005</v>
      </c>
      <c r="T57">
        <v>867069.82574902801</v>
      </c>
      <c r="U57">
        <v>876740.12786761997</v>
      </c>
      <c r="V57">
        <v>856788.767707158</v>
      </c>
      <c r="W57">
        <v>854753.82683969196</v>
      </c>
      <c r="X57">
        <v>848238.184781246</v>
      </c>
      <c r="Y57">
        <v>893535.91575780394</v>
      </c>
      <c r="Z57">
        <v>882236.93117713404</v>
      </c>
      <c r="AA57">
        <v>899236.30437507795</v>
      </c>
      <c r="AB57">
        <v>867986.15695433295</v>
      </c>
      <c r="AC57">
        <v>867884.16698006797</v>
      </c>
      <c r="AD57">
        <v>887733.73448664905</v>
      </c>
      <c r="AE57">
        <v>812000</v>
      </c>
      <c r="AF57">
        <v>860351.51059295505</v>
      </c>
    </row>
    <row r="58" spans="1:32" x14ac:dyDescent="0.3">
      <c r="A58" t="s">
        <v>67</v>
      </c>
      <c r="B58" t="s">
        <v>312</v>
      </c>
      <c r="C58" t="s">
        <v>200</v>
      </c>
      <c r="D58" t="s">
        <v>313</v>
      </c>
      <c r="E58" t="s">
        <v>201</v>
      </c>
      <c r="F58">
        <v>718147.17312272801</v>
      </c>
      <c r="G58">
        <v>743391.75128494401</v>
      </c>
      <c r="H58">
        <v>756319.41832769196</v>
      </c>
      <c r="I58">
        <v>752858.468095775</v>
      </c>
      <c r="J58">
        <v>753571.01667293499</v>
      </c>
      <c r="K58">
        <v>807113.95261376502</v>
      </c>
      <c r="L58">
        <v>804467.34361288697</v>
      </c>
      <c r="M58">
        <v>821364.92415695102</v>
      </c>
      <c r="N58">
        <v>827676.06869750505</v>
      </c>
      <c r="O58">
        <v>838567.88266265497</v>
      </c>
      <c r="P58">
        <v>855872.04683913197</v>
      </c>
      <c r="Q58">
        <v>867884.16698006797</v>
      </c>
      <c r="R58">
        <v>858926.41343863599</v>
      </c>
      <c r="S58">
        <v>876841.92052150005</v>
      </c>
      <c r="T58">
        <v>867069.82574902801</v>
      </c>
      <c r="U58">
        <v>876740.12786761997</v>
      </c>
      <c r="V58">
        <v>856788.767707158</v>
      </c>
      <c r="W58">
        <v>854753.82683969196</v>
      </c>
      <c r="X58">
        <v>848238.184781246</v>
      </c>
      <c r="Y58">
        <v>893535.91575780394</v>
      </c>
      <c r="Z58">
        <v>882236.93117713404</v>
      </c>
      <c r="AA58">
        <v>899236.30437507795</v>
      </c>
      <c r="AB58">
        <v>867986.15695433295</v>
      </c>
      <c r="AC58">
        <v>867884.16698006797</v>
      </c>
      <c r="AD58">
        <v>887733.73448664905</v>
      </c>
      <c r="AE58">
        <v>812000</v>
      </c>
      <c r="AF58">
        <v>860351.51059295505</v>
      </c>
    </row>
    <row r="59" spans="1:32" x14ac:dyDescent="0.3">
      <c r="A59" t="s">
        <v>67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69</v>
      </c>
      <c r="B2" t="s">
        <v>197</v>
      </c>
      <c r="C2" t="s">
        <v>200</v>
      </c>
      <c r="D2" t="s">
        <v>198</v>
      </c>
      <c r="E2" t="s">
        <v>201</v>
      </c>
      <c r="F2">
        <v>3751785.63803192</v>
      </c>
      <c r="G2">
        <v>3404268.6613369901</v>
      </c>
      <c r="H2">
        <v>3397776.2577398401</v>
      </c>
      <c r="I2">
        <v>3474463.1370779299</v>
      </c>
      <c r="J2">
        <v>3185471.7666469198</v>
      </c>
      <c r="K2">
        <v>2709567.9653147398</v>
      </c>
      <c r="L2">
        <v>2576297.5231123702</v>
      </c>
      <c r="M2">
        <v>2339245.3153768601</v>
      </c>
      <c r="N2">
        <v>2297360.7951976699</v>
      </c>
      <c r="O2">
        <v>2284256.1167455702</v>
      </c>
      <c r="P2">
        <v>2210604.5731863198</v>
      </c>
      <c r="Q2">
        <v>1766044.4951026901</v>
      </c>
      <c r="R2">
        <v>1663295.7328004499</v>
      </c>
      <c r="S2">
        <v>1651752.77964746</v>
      </c>
      <c r="T2">
        <v>1530089.05035507</v>
      </c>
      <c r="U2">
        <v>1537826.13119985</v>
      </c>
      <c r="V2">
        <v>1427542.2216549199</v>
      </c>
      <c r="W2">
        <v>1613592.0385022601</v>
      </c>
      <c r="X2">
        <v>1785854.3655685999</v>
      </c>
      <c r="Y2">
        <v>1586628.6329540999</v>
      </c>
      <c r="Z2">
        <v>1756059.56641975</v>
      </c>
      <c r="AA2">
        <v>1527769.2608436299</v>
      </c>
      <c r="AB2">
        <v>2099093.2516502598</v>
      </c>
      <c r="AC2">
        <v>1676056.22923584</v>
      </c>
      <c r="AD2">
        <v>1483600.6777963899</v>
      </c>
      <c r="AE2">
        <v>1491405.4484906299</v>
      </c>
    </row>
    <row r="3" spans="1:32" x14ac:dyDescent="0.3">
      <c r="A3" t="s">
        <v>69</v>
      </c>
      <c r="B3" t="s">
        <v>202</v>
      </c>
      <c r="C3" t="s">
        <v>200</v>
      </c>
      <c r="D3" t="s">
        <v>203</v>
      </c>
      <c r="E3" t="s">
        <v>201</v>
      </c>
      <c r="F3">
        <v>231376.76309437299</v>
      </c>
      <c r="G3">
        <v>164839.27007835399</v>
      </c>
      <c r="H3">
        <v>163741.340685606</v>
      </c>
      <c r="I3">
        <v>167046.71665530399</v>
      </c>
      <c r="J3">
        <v>130605.298798388</v>
      </c>
      <c r="K3">
        <v>166043.90644406999</v>
      </c>
      <c r="L3">
        <v>143009.71302261599</v>
      </c>
      <c r="M3">
        <v>179537.79824274199</v>
      </c>
      <c r="N3">
        <v>118194.019743977</v>
      </c>
      <c r="O3">
        <v>112228.454228498</v>
      </c>
      <c r="P3">
        <v>115755.38937996099</v>
      </c>
      <c r="Q3">
        <v>129935.294026107</v>
      </c>
      <c r="R3">
        <v>154224.44009789699</v>
      </c>
      <c r="S3">
        <v>170056.20610312599</v>
      </c>
      <c r="T3">
        <v>142912.610502486</v>
      </c>
      <c r="U3">
        <v>119427.923672879</v>
      </c>
      <c r="V3">
        <v>128808.98996657001</v>
      </c>
      <c r="W3">
        <v>123585.30681666599</v>
      </c>
      <c r="X3">
        <v>199769.12399415701</v>
      </c>
      <c r="Y3">
        <v>218044.97781470101</v>
      </c>
      <c r="Z3">
        <v>215207.35469354599</v>
      </c>
      <c r="AA3">
        <v>192967.699120356</v>
      </c>
      <c r="AB3">
        <v>256247.816470953</v>
      </c>
      <c r="AC3">
        <v>142603.469956374</v>
      </c>
      <c r="AD3">
        <v>115691.34564977</v>
      </c>
      <c r="AE3">
        <v>89900</v>
      </c>
    </row>
    <row r="4" spans="1:32" x14ac:dyDescent="0.3">
      <c r="A4" t="s">
        <v>69</v>
      </c>
      <c r="B4" t="s">
        <v>204</v>
      </c>
      <c r="C4" t="s">
        <v>200</v>
      </c>
      <c r="D4" t="s">
        <v>205</v>
      </c>
      <c r="E4" t="s">
        <v>201</v>
      </c>
      <c r="F4">
        <v>28302651.430097099</v>
      </c>
      <c r="G4">
        <v>30074620.260432001</v>
      </c>
      <c r="H4">
        <v>31672559.107620701</v>
      </c>
      <c r="I4">
        <v>33187611.939854</v>
      </c>
      <c r="J4">
        <v>29869352.601218801</v>
      </c>
      <c r="K4">
        <v>32111785.9229175</v>
      </c>
      <c r="L4">
        <v>33137280.100409701</v>
      </c>
      <c r="M4">
        <v>29701191.5898697</v>
      </c>
      <c r="N4">
        <v>30470108.490838502</v>
      </c>
      <c r="O4">
        <v>31755136.306030098</v>
      </c>
      <c r="P4">
        <v>35927652.367922597</v>
      </c>
      <c r="Q4">
        <v>36260519.559427597</v>
      </c>
      <c r="R4">
        <v>39036172.298785798</v>
      </c>
      <c r="S4">
        <v>38401374.277846001</v>
      </c>
      <c r="T4">
        <v>30383230.2762792</v>
      </c>
      <c r="U4">
        <v>28737212.863817502</v>
      </c>
      <c r="V4">
        <v>30925559.598471899</v>
      </c>
      <c r="W4">
        <v>31468226.554747399</v>
      </c>
      <c r="X4">
        <v>30928894.0491236</v>
      </c>
      <c r="Y4">
        <v>32275950.337440498</v>
      </c>
      <c r="Z4">
        <v>34667940.005952701</v>
      </c>
      <c r="AA4">
        <v>35461040.065515399</v>
      </c>
      <c r="AB4">
        <v>35675240.855141997</v>
      </c>
      <c r="AC4">
        <v>37436335.363788404</v>
      </c>
      <c r="AD4">
        <v>36095770.339539602</v>
      </c>
      <c r="AE4">
        <v>34024200</v>
      </c>
    </row>
    <row r="5" spans="1:32" x14ac:dyDescent="0.3">
      <c r="A5" t="s">
        <v>69</v>
      </c>
      <c r="B5" t="s">
        <v>206</v>
      </c>
      <c r="C5" t="s">
        <v>200</v>
      </c>
      <c r="D5" t="s">
        <v>207</v>
      </c>
      <c r="E5" t="s">
        <v>201</v>
      </c>
      <c r="F5">
        <v>2021504.9471183999</v>
      </c>
      <c r="G5">
        <v>2100475.1232116302</v>
      </c>
      <c r="H5">
        <v>2182709.46694736</v>
      </c>
      <c r="I5">
        <v>2283046.7420607898</v>
      </c>
      <c r="J5">
        <v>2114901.62232727</v>
      </c>
      <c r="K5">
        <v>2200296.3247038899</v>
      </c>
      <c r="L5">
        <v>2238839.8236350301</v>
      </c>
      <c r="M5">
        <v>2197281.01571362</v>
      </c>
      <c r="N5">
        <v>2008693.6787300601</v>
      </c>
      <c r="O5">
        <v>2058919.17904413</v>
      </c>
      <c r="P5">
        <v>2362768.3950159498</v>
      </c>
      <c r="Q5">
        <v>2333011.0109376898</v>
      </c>
      <c r="R5">
        <v>2396146.21351384</v>
      </c>
      <c r="S5">
        <v>2065254.9700632</v>
      </c>
      <c r="T5">
        <v>1953509.3588058201</v>
      </c>
      <c r="U5">
        <v>1939506.8484676599</v>
      </c>
      <c r="V5">
        <v>2311891.1684259898</v>
      </c>
      <c r="W5">
        <v>2183117.7264738302</v>
      </c>
      <c r="X5">
        <v>1973730.1766160999</v>
      </c>
      <c r="Y5">
        <v>2076166.44460392</v>
      </c>
      <c r="Z5">
        <v>2043269.28229282</v>
      </c>
      <c r="AA5">
        <v>2285810.5482872901</v>
      </c>
      <c r="AB5">
        <v>2506260.2172109899</v>
      </c>
      <c r="AC5">
        <v>2512293.2478678799</v>
      </c>
      <c r="AD5">
        <v>2377541.9600696499</v>
      </c>
      <c r="AE5">
        <v>2066700</v>
      </c>
    </row>
    <row r="6" spans="1:32" x14ac:dyDescent="0.3">
      <c r="A6" t="s">
        <v>69</v>
      </c>
      <c r="B6" t="s">
        <v>208</v>
      </c>
      <c r="C6" t="s">
        <v>200</v>
      </c>
      <c r="D6" t="s">
        <v>209</v>
      </c>
      <c r="E6" t="s">
        <v>201</v>
      </c>
      <c r="F6">
        <v>498810.34255980601</v>
      </c>
      <c r="G6">
        <v>479361.51816040499</v>
      </c>
      <c r="H6">
        <v>516589.882960697</v>
      </c>
      <c r="I6">
        <v>504078.66880495602</v>
      </c>
      <c r="J6">
        <v>392260.06311174302</v>
      </c>
      <c r="K6">
        <v>369740.47779109201</v>
      </c>
      <c r="L6">
        <v>372223.24588350003</v>
      </c>
      <c r="M6">
        <v>332881.45142171398</v>
      </c>
      <c r="N6">
        <v>270068.07564894401</v>
      </c>
      <c r="O6">
        <v>284112.89110746299</v>
      </c>
      <c r="P6">
        <v>354537.55376688798</v>
      </c>
      <c r="Q6">
        <v>300791.66941287101</v>
      </c>
      <c r="R6">
        <v>350498.459898523</v>
      </c>
      <c r="S6">
        <v>344519.89562776202</v>
      </c>
      <c r="T6">
        <v>225430.72545173799</v>
      </c>
      <c r="U6">
        <v>234831.62906045999</v>
      </c>
      <c r="V6">
        <v>294299.70435580303</v>
      </c>
      <c r="W6">
        <v>239328.21907822799</v>
      </c>
      <c r="X6">
        <v>265601.55973683199</v>
      </c>
      <c r="Y6">
        <v>259087.60478744001</v>
      </c>
      <c r="Z6">
        <v>290281.128723923</v>
      </c>
      <c r="AA6">
        <v>273599.01265558199</v>
      </c>
      <c r="AB6">
        <v>271047.708013981</v>
      </c>
      <c r="AC6">
        <v>254219.68651992199</v>
      </c>
      <c r="AD6">
        <v>281136.437520943</v>
      </c>
      <c r="AE6">
        <v>211346.801968546</v>
      </c>
    </row>
    <row r="7" spans="1:32" x14ac:dyDescent="0.3">
      <c r="A7" t="s">
        <v>69</v>
      </c>
      <c r="B7" t="s">
        <v>210</v>
      </c>
      <c r="C7" t="s">
        <v>200</v>
      </c>
      <c r="D7" t="s">
        <v>211</v>
      </c>
      <c r="E7" t="s">
        <v>201</v>
      </c>
      <c r="F7">
        <v>1281228.91964441</v>
      </c>
      <c r="G7">
        <v>1389527.40118712</v>
      </c>
      <c r="H7">
        <v>1509329.0307974401</v>
      </c>
      <c r="I7">
        <v>1470445.0154285501</v>
      </c>
      <c r="J7">
        <v>1196654.02800441</v>
      </c>
      <c r="K7">
        <v>1264280.83358612</v>
      </c>
      <c r="L7">
        <v>1245895.91150185</v>
      </c>
      <c r="M7">
        <v>1126948.75381923</v>
      </c>
      <c r="N7">
        <v>1092371.44173571</v>
      </c>
      <c r="O7">
        <v>1049793.76196652</v>
      </c>
      <c r="P7">
        <v>1340205.99156197</v>
      </c>
      <c r="Q7">
        <v>1339218.1832970099</v>
      </c>
      <c r="R7">
        <v>1487227.7022315401</v>
      </c>
      <c r="S7">
        <v>1250725.7636935499</v>
      </c>
      <c r="T7">
        <v>952258.91448673804</v>
      </c>
      <c r="U7">
        <v>971903.37923115306</v>
      </c>
      <c r="V7">
        <v>967828.91774310404</v>
      </c>
      <c r="W7">
        <v>894613.60551640403</v>
      </c>
      <c r="X7">
        <v>1016897.26517035</v>
      </c>
      <c r="Y7">
        <v>1026818.72645199</v>
      </c>
      <c r="Z7">
        <v>1033134.8410929299</v>
      </c>
      <c r="AA7">
        <v>1067360.9188121301</v>
      </c>
      <c r="AB7">
        <v>955637.14895617205</v>
      </c>
      <c r="AC7">
        <v>975180.55196987104</v>
      </c>
      <c r="AD7">
        <v>916595.57635273505</v>
      </c>
      <c r="AE7">
        <v>941561.38716450799</v>
      </c>
    </row>
    <row r="8" spans="1:32" x14ac:dyDescent="0.3">
      <c r="A8" t="s">
        <v>69</v>
      </c>
      <c r="B8" t="s">
        <v>212</v>
      </c>
      <c r="C8" t="s">
        <v>200</v>
      </c>
      <c r="D8" t="s">
        <v>213</v>
      </c>
      <c r="E8" t="s">
        <v>201</v>
      </c>
      <c r="F8">
        <v>674842.00170013402</v>
      </c>
      <c r="G8">
        <v>582665.95378645998</v>
      </c>
      <c r="H8">
        <v>407226.02626446099</v>
      </c>
      <c r="I8">
        <v>448405.39829266502</v>
      </c>
      <c r="J8">
        <v>343924.00324999302</v>
      </c>
      <c r="K8">
        <v>266912.09497774002</v>
      </c>
      <c r="L8">
        <v>257113.49761432799</v>
      </c>
      <c r="M8">
        <v>339265.24566978501</v>
      </c>
      <c r="N8">
        <v>339990.33965083299</v>
      </c>
      <c r="O8">
        <v>383625.858883104</v>
      </c>
      <c r="P8">
        <v>388135.52585829701</v>
      </c>
      <c r="Q8">
        <v>509916.48828724597</v>
      </c>
      <c r="R8">
        <v>476713.27493449702</v>
      </c>
      <c r="S8">
        <v>551117.22505714197</v>
      </c>
      <c r="T8">
        <v>465002.20827750501</v>
      </c>
      <c r="U8">
        <v>354788.15226836602</v>
      </c>
      <c r="V8">
        <v>246331.761942282</v>
      </c>
      <c r="W8">
        <v>309535.85504654999</v>
      </c>
      <c r="X8">
        <v>339425.23449189699</v>
      </c>
      <c r="Y8">
        <v>347834.86407436902</v>
      </c>
      <c r="Z8">
        <v>362752.04622067901</v>
      </c>
      <c r="AA8">
        <v>305033.03551368299</v>
      </c>
      <c r="AB8">
        <v>340430.96493557602</v>
      </c>
      <c r="AC8">
        <v>306159.81212432601</v>
      </c>
      <c r="AD8">
        <v>270885.34583834501</v>
      </c>
      <c r="AE8">
        <v>329100</v>
      </c>
    </row>
    <row r="9" spans="1:32" x14ac:dyDescent="0.3">
      <c r="A9" t="s">
        <v>69</v>
      </c>
      <c r="B9" t="s">
        <v>214</v>
      </c>
      <c r="C9" t="s">
        <v>200</v>
      </c>
      <c r="D9" t="s">
        <v>215</v>
      </c>
      <c r="E9" t="s">
        <v>201</v>
      </c>
      <c r="F9">
        <v>2593408.2934419299</v>
      </c>
      <c r="G9">
        <v>2785164.7038930198</v>
      </c>
      <c r="H9">
        <v>2894482.3988749301</v>
      </c>
      <c r="I9">
        <v>3022806.5528957401</v>
      </c>
      <c r="J9">
        <v>2699978.7866342999</v>
      </c>
      <c r="K9">
        <v>2596236.4024888598</v>
      </c>
      <c r="L9">
        <v>2857505.8346556998</v>
      </c>
      <c r="M9">
        <v>2722590.0012667901</v>
      </c>
      <c r="N9">
        <v>2698511.27720602</v>
      </c>
      <c r="O9">
        <v>2513730.6518474598</v>
      </c>
      <c r="P9">
        <v>3029182.7783978502</v>
      </c>
      <c r="Q9">
        <v>2836288.02000139</v>
      </c>
      <c r="R9">
        <v>3193774.7054866301</v>
      </c>
      <c r="S9">
        <v>3541786.9600090398</v>
      </c>
      <c r="T9">
        <v>2864320.2451973301</v>
      </c>
      <c r="U9">
        <v>2732860.8907743702</v>
      </c>
      <c r="V9">
        <v>2815059.0598625899</v>
      </c>
      <c r="W9">
        <v>2597822.76303851</v>
      </c>
      <c r="X9">
        <v>2546712.3740270501</v>
      </c>
      <c r="Y9">
        <v>2633015.7338590301</v>
      </c>
      <c r="Z9">
        <v>2620341.1412033602</v>
      </c>
      <c r="AA9">
        <v>2616335.9200982698</v>
      </c>
      <c r="AB9">
        <v>2745650.0202558399</v>
      </c>
      <c r="AC9">
        <v>3090826.3198151402</v>
      </c>
      <c r="AD9">
        <v>3260851.0186041999</v>
      </c>
      <c r="AE9">
        <v>3029602.9905911898</v>
      </c>
    </row>
    <row r="10" spans="1:32" x14ac:dyDescent="0.3">
      <c r="A10" t="s">
        <v>69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69</v>
      </c>
      <c r="B11" t="s">
        <v>218</v>
      </c>
      <c r="C11" t="s">
        <v>200</v>
      </c>
      <c r="D11" t="s">
        <v>219</v>
      </c>
      <c r="E11" t="s">
        <v>201</v>
      </c>
      <c r="F11">
        <v>1086485.1652953201</v>
      </c>
      <c r="G11">
        <v>1114018.48768175</v>
      </c>
      <c r="H11">
        <v>1263093.3124365199</v>
      </c>
      <c r="I11">
        <v>1351756.4072018501</v>
      </c>
      <c r="J11">
        <v>1247102.03037909</v>
      </c>
      <c r="K11">
        <v>1530398.9561604599</v>
      </c>
      <c r="L11">
        <v>1576395.6741940801</v>
      </c>
      <c r="M11">
        <v>1681817.18792737</v>
      </c>
      <c r="N11">
        <v>1683085.3368037799</v>
      </c>
      <c r="O11">
        <v>1595773.88059523</v>
      </c>
      <c r="P11">
        <v>1692940.2993260301</v>
      </c>
      <c r="Q11">
        <v>1864576.1913094099</v>
      </c>
      <c r="R11">
        <v>1799473.73137344</v>
      </c>
      <c r="S11">
        <v>1759316.901903</v>
      </c>
      <c r="T11">
        <v>1820096.72994255</v>
      </c>
      <c r="U11">
        <v>1772691.0873809599</v>
      </c>
      <c r="V11">
        <v>1872890.44983014</v>
      </c>
      <c r="W11">
        <v>2322308.6130989799</v>
      </c>
      <c r="X11">
        <v>2410088.8513191398</v>
      </c>
      <c r="Y11">
        <v>2302730.4379254198</v>
      </c>
      <c r="Z11">
        <v>2181228.6659423201</v>
      </c>
      <c r="AA11">
        <v>2565344.29391196</v>
      </c>
      <c r="AB11">
        <v>2444355.50157132</v>
      </c>
      <c r="AC11">
        <v>2361487.4856578801</v>
      </c>
      <c r="AD11">
        <v>2228166.2241795501</v>
      </c>
      <c r="AE11">
        <v>2256155.6940959902</v>
      </c>
    </row>
    <row r="12" spans="1:32" x14ac:dyDescent="0.3">
      <c r="A12" t="s">
        <v>69</v>
      </c>
      <c r="B12" t="s">
        <v>220</v>
      </c>
      <c r="C12" t="s">
        <v>200</v>
      </c>
      <c r="D12" t="s">
        <v>221</v>
      </c>
      <c r="E12" t="s">
        <v>201</v>
      </c>
      <c r="F12">
        <v>2003786.8230316101</v>
      </c>
      <c r="G12">
        <v>2109991.3800318302</v>
      </c>
      <c r="H12">
        <v>2188811.8129132199</v>
      </c>
      <c r="I12">
        <v>2206731.4792204499</v>
      </c>
      <c r="J12">
        <v>1858582.2254184701</v>
      </c>
      <c r="K12">
        <v>2063673.8258974401</v>
      </c>
      <c r="L12">
        <v>2144804.5833516801</v>
      </c>
      <c r="M12">
        <v>1708837.5223077</v>
      </c>
      <c r="N12">
        <v>2053230.60975769</v>
      </c>
      <c r="O12">
        <v>2136417.1683576698</v>
      </c>
      <c r="P12">
        <v>2311257.8888944401</v>
      </c>
      <c r="Q12">
        <v>2502475.2273985902</v>
      </c>
      <c r="R12">
        <v>2485641.1337409499</v>
      </c>
      <c r="S12">
        <v>2306089.4488585098</v>
      </c>
      <c r="T12">
        <v>1881648.4496736701</v>
      </c>
      <c r="U12">
        <v>1776346.22621995</v>
      </c>
      <c r="V12">
        <v>1864337.52959723</v>
      </c>
      <c r="W12">
        <v>1928761.1990697901</v>
      </c>
      <c r="X12">
        <v>1969113.1231990601</v>
      </c>
      <c r="Y12">
        <v>2032800.29001306</v>
      </c>
      <c r="Z12">
        <v>2139736.7759313602</v>
      </c>
      <c r="AA12">
        <v>2078816.5765454799</v>
      </c>
      <c r="AB12">
        <v>2137694.65817186</v>
      </c>
      <c r="AC12">
        <v>2338138.3230358302</v>
      </c>
      <c r="AD12">
        <v>2220884.9829354901</v>
      </c>
      <c r="AE12">
        <v>2143379.6661046199</v>
      </c>
    </row>
    <row r="13" spans="1:32" x14ac:dyDescent="0.3">
      <c r="A13" t="s">
        <v>69</v>
      </c>
      <c r="B13" t="s">
        <v>222</v>
      </c>
      <c r="C13" t="s">
        <v>200</v>
      </c>
      <c r="D13" t="s">
        <v>223</v>
      </c>
      <c r="E13" t="s">
        <v>201</v>
      </c>
      <c r="F13">
        <v>3157486.1691006101</v>
      </c>
      <c r="G13">
        <v>3186094.4546789699</v>
      </c>
      <c r="H13">
        <v>3087310.9568744898</v>
      </c>
      <c r="I13">
        <v>2972607.0045806998</v>
      </c>
      <c r="J13">
        <v>2651266.91397729</v>
      </c>
      <c r="K13">
        <v>2966714.4371046498</v>
      </c>
      <c r="L13">
        <v>3025886.2038879199</v>
      </c>
      <c r="M13">
        <v>2436897.4249663502</v>
      </c>
      <c r="N13">
        <v>2114803.3422963098</v>
      </c>
      <c r="O13">
        <v>2381844.9362865202</v>
      </c>
      <c r="P13">
        <v>2807722.54816833</v>
      </c>
      <c r="Q13">
        <v>3091951.2583704698</v>
      </c>
      <c r="R13">
        <v>3620845.5679795998</v>
      </c>
      <c r="S13">
        <v>3642829.0963937799</v>
      </c>
      <c r="T13">
        <v>2898098.0009024902</v>
      </c>
      <c r="U13">
        <v>2801159.3519581198</v>
      </c>
      <c r="V13">
        <v>2912784.0957111302</v>
      </c>
      <c r="W13">
        <v>2910837.68003737</v>
      </c>
      <c r="X13">
        <v>2560710.2897689398</v>
      </c>
      <c r="Y13">
        <v>2815043.8118678601</v>
      </c>
      <c r="Z13">
        <v>2974741.1360954</v>
      </c>
      <c r="AA13">
        <v>3022247.6841956</v>
      </c>
      <c r="AB13">
        <v>3541582.3797730901</v>
      </c>
      <c r="AC13">
        <v>3277885.6989134802</v>
      </c>
      <c r="AD13">
        <v>3388287.2278847401</v>
      </c>
      <c r="AE13">
        <v>2986318.3102650498</v>
      </c>
    </row>
    <row r="14" spans="1:32" x14ac:dyDescent="0.3">
      <c r="A14" t="s">
        <v>69</v>
      </c>
      <c r="B14" t="s">
        <v>224</v>
      </c>
      <c r="C14" t="s">
        <v>200</v>
      </c>
      <c r="D14" t="s">
        <v>225</v>
      </c>
      <c r="E14" t="s">
        <v>201</v>
      </c>
      <c r="F14">
        <v>5589957.5450821295</v>
      </c>
      <c r="G14">
        <v>5904376.8142071897</v>
      </c>
      <c r="H14">
        <v>6104043.0254952097</v>
      </c>
      <c r="I14">
        <v>6640449.0469276402</v>
      </c>
      <c r="J14">
        <v>6116168.3390950896</v>
      </c>
      <c r="K14">
        <v>7175102.54343089</v>
      </c>
      <c r="L14">
        <v>7188918.0546064796</v>
      </c>
      <c r="M14">
        <v>5896775.1495992299</v>
      </c>
      <c r="N14">
        <v>5944270.5037906095</v>
      </c>
      <c r="O14">
        <v>6646664.03562178</v>
      </c>
      <c r="P14">
        <v>6785751.5905742403</v>
      </c>
      <c r="Q14">
        <v>7228372.28603731</v>
      </c>
      <c r="R14">
        <v>7425917.3257821798</v>
      </c>
      <c r="S14">
        <v>7621086.0728358803</v>
      </c>
      <c r="T14">
        <v>5702486.2887861701</v>
      </c>
      <c r="U14">
        <v>5352033.4223589897</v>
      </c>
      <c r="V14">
        <v>5769139.9743021699</v>
      </c>
      <c r="W14">
        <v>5722116.8827540902</v>
      </c>
      <c r="X14">
        <v>5203959.4890345596</v>
      </c>
      <c r="Y14">
        <v>5451330.0713174697</v>
      </c>
      <c r="Z14">
        <v>6116380.4319101796</v>
      </c>
      <c r="AA14">
        <v>5796593.9272792796</v>
      </c>
      <c r="AB14">
        <v>5692917.0394405797</v>
      </c>
      <c r="AC14">
        <v>6564213.9057854302</v>
      </c>
      <c r="AD14">
        <v>5999772.0797963198</v>
      </c>
      <c r="AE14">
        <v>6043436.7018047199</v>
      </c>
    </row>
    <row r="15" spans="1:32" x14ac:dyDescent="0.3">
      <c r="A15" t="s">
        <v>69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69</v>
      </c>
      <c r="B16" t="s">
        <v>228</v>
      </c>
      <c r="C16" t="s">
        <v>200</v>
      </c>
      <c r="D16" t="s">
        <v>229</v>
      </c>
      <c r="E16" t="s">
        <v>201</v>
      </c>
      <c r="F16">
        <v>2820871.5912117199</v>
      </c>
      <c r="G16">
        <v>3106485.6001166501</v>
      </c>
      <c r="H16">
        <v>3365518.8863319699</v>
      </c>
      <c r="I16">
        <v>3383078.6781433099</v>
      </c>
      <c r="J16">
        <v>3339618.9320859099</v>
      </c>
      <c r="K16">
        <v>3758211.3907850399</v>
      </c>
      <c r="L16">
        <v>3810812.1927930401</v>
      </c>
      <c r="M16">
        <v>3345383.8361946298</v>
      </c>
      <c r="N16">
        <v>3418505.72170171</v>
      </c>
      <c r="O16">
        <v>3593763.9505480402</v>
      </c>
      <c r="P16">
        <v>3819559.5909818499</v>
      </c>
      <c r="Q16">
        <v>3893951.3628928</v>
      </c>
      <c r="R16">
        <v>4042065.5426405701</v>
      </c>
      <c r="S16">
        <v>3688460.8042507502</v>
      </c>
      <c r="T16">
        <v>2957109.3891856899</v>
      </c>
      <c r="U16">
        <v>3049685.4152466301</v>
      </c>
      <c r="V16">
        <v>3292849.6268922398</v>
      </c>
      <c r="W16">
        <v>3270714.3499185299</v>
      </c>
      <c r="X16">
        <v>3282568.7302487702</v>
      </c>
      <c r="Y16">
        <v>3400122.1369834999</v>
      </c>
      <c r="Z16">
        <v>3513894.88152869</v>
      </c>
      <c r="AA16">
        <v>3674670.97291813</v>
      </c>
      <c r="AB16">
        <v>3829944.7296721898</v>
      </c>
      <c r="AC16">
        <v>3831785.056012</v>
      </c>
      <c r="AD16">
        <v>3671794.7031875299</v>
      </c>
      <c r="AE16">
        <v>3190400</v>
      </c>
    </row>
    <row r="17" spans="1:31" x14ac:dyDescent="0.3">
      <c r="A17" t="s">
        <v>69</v>
      </c>
      <c r="B17" t="s">
        <v>230</v>
      </c>
      <c r="C17" t="s">
        <v>200</v>
      </c>
      <c r="D17" t="s">
        <v>231</v>
      </c>
      <c r="E17" t="s">
        <v>201</v>
      </c>
      <c r="F17">
        <v>2395183.5485048802</v>
      </c>
      <c r="G17">
        <v>2564267.0253608199</v>
      </c>
      <c r="H17">
        <v>2711885.4721071101</v>
      </c>
      <c r="I17">
        <v>3006119.8607393499</v>
      </c>
      <c r="J17">
        <v>2700042.9303072598</v>
      </c>
      <c r="K17">
        <v>2884547.59812896</v>
      </c>
      <c r="L17">
        <v>2871512.34056248</v>
      </c>
      <c r="M17">
        <v>2591733.6507193302</v>
      </c>
      <c r="N17">
        <v>2785513.55409816</v>
      </c>
      <c r="O17">
        <v>3267529.6302526901</v>
      </c>
      <c r="P17">
        <v>3852137.2953572599</v>
      </c>
      <c r="Q17">
        <v>3418542.1641275501</v>
      </c>
      <c r="R17">
        <v>4222400.7455278197</v>
      </c>
      <c r="S17">
        <v>4317177.9429023797</v>
      </c>
      <c r="T17">
        <v>3172641.0557440799</v>
      </c>
      <c r="U17">
        <v>2682642.30718832</v>
      </c>
      <c r="V17">
        <v>3076784.2185852602</v>
      </c>
      <c r="W17">
        <v>3294514.8745832802</v>
      </c>
      <c r="X17">
        <v>3060654.2429417302</v>
      </c>
      <c r="Y17">
        <v>3203285.87590292</v>
      </c>
      <c r="Z17">
        <v>3654413.49676697</v>
      </c>
      <c r="AA17">
        <v>3485739.27432389</v>
      </c>
      <c r="AB17">
        <v>3158431.5258037099</v>
      </c>
      <c r="AC17">
        <v>3693865.6723263501</v>
      </c>
      <c r="AD17">
        <v>3557827.3272167598</v>
      </c>
      <c r="AE17">
        <v>2912188.1429156298</v>
      </c>
    </row>
    <row r="18" spans="1:31" x14ac:dyDescent="0.3">
      <c r="A18" t="s">
        <v>69</v>
      </c>
      <c r="B18" t="s">
        <v>232</v>
      </c>
      <c r="C18" t="s">
        <v>200</v>
      </c>
      <c r="D18" t="s">
        <v>233</v>
      </c>
      <c r="E18" t="s">
        <v>201</v>
      </c>
      <c r="F18">
        <v>3642702.10021492</v>
      </c>
      <c r="G18">
        <v>4118612.8024628502</v>
      </c>
      <c r="H18">
        <v>4785257.43761048</v>
      </c>
      <c r="I18">
        <v>5193242.5618826803</v>
      </c>
      <c r="J18">
        <v>4584890.8973872</v>
      </c>
      <c r="K18">
        <v>4462909.2261238396</v>
      </c>
      <c r="L18">
        <v>4880124.6842447203</v>
      </c>
      <c r="M18">
        <v>4801601.7023158697</v>
      </c>
      <c r="N18">
        <v>5418619.8440608596</v>
      </c>
      <c r="O18">
        <v>5258515.7041509803</v>
      </c>
      <c r="P18">
        <v>6461620.9497185601</v>
      </c>
      <c r="Q18">
        <v>6215016.0268387599</v>
      </c>
      <c r="R18">
        <v>6786756.30583933</v>
      </c>
      <c r="S18">
        <v>6656424.6778943902</v>
      </c>
      <c r="T18">
        <v>4920292.7549343798</v>
      </c>
      <c r="U18">
        <v>4469434.8027097099</v>
      </c>
      <c r="V18">
        <v>4840808.7163150096</v>
      </c>
      <c r="W18">
        <v>5213995.1514978297</v>
      </c>
      <c r="X18">
        <v>5661040.6988110999</v>
      </c>
      <c r="Y18">
        <v>6121332.1712990198</v>
      </c>
      <c r="Z18">
        <v>7057003.3812750904</v>
      </c>
      <c r="AA18">
        <v>7659625.5591793898</v>
      </c>
      <c r="AB18">
        <v>7536366.4771294901</v>
      </c>
      <c r="AC18">
        <v>7688988.35074626</v>
      </c>
      <c r="AD18">
        <v>7341738.3032752797</v>
      </c>
      <c r="AE18">
        <v>7364100</v>
      </c>
    </row>
    <row r="19" spans="1:31" x14ac:dyDescent="0.3">
      <c r="A19" t="s">
        <v>69</v>
      </c>
      <c r="B19" t="s">
        <v>234</v>
      </c>
      <c r="C19" t="s">
        <v>200</v>
      </c>
      <c r="D19" t="s">
        <v>235</v>
      </c>
      <c r="E19" t="s">
        <v>201</v>
      </c>
      <c r="F19">
        <v>498191.54645035299</v>
      </c>
      <c r="G19">
        <v>590754.71113100206</v>
      </c>
      <c r="H19">
        <v>618498.63762474305</v>
      </c>
      <c r="I19">
        <v>676027.396516621</v>
      </c>
      <c r="J19">
        <v>599774.376006115</v>
      </c>
      <c r="K19">
        <v>545486.959426646</v>
      </c>
      <c r="L19">
        <v>643058.93232665595</v>
      </c>
      <c r="M19">
        <v>520124.309680623</v>
      </c>
      <c r="N19">
        <v>640027.15234217502</v>
      </c>
      <c r="O19">
        <v>572162.606484722</v>
      </c>
      <c r="P19">
        <v>719440.77900364797</v>
      </c>
      <c r="Q19">
        <v>720258.24460897502</v>
      </c>
      <c r="R19">
        <v>749367.35081427905</v>
      </c>
      <c r="S19">
        <v>660206.23904067394</v>
      </c>
      <c r="T19">
        <v>579469.640686978</v>
      </c>
      <c r="U19">
        <v>607333.42237735295</v>
      </c>
      <c r="V19">
        <v>668005.83920138702</v>
      </c>
      <c r="W19">
        <v>587450.07822544198</v>
      </c>
      <c r="X19">
        <v>645566.67951410799</v>
      </c>
      <c r="Y19">
        <v>612557.63881906902</v>
      </c>
      <c r="Z19">
        <v>681418.054697379</v>
      </c>
      <c r="AA19">
        <v>634123.83799588296</v>
      </c>
      <c r="AB19">
        <v>520985.09580831602</v>
      </c>
      <c r="AC19">
        <v>543158.78103525401</v>
      </c>
      <c r="AD19">
        <v>583137.27680903696</v>
      </c>
      <c r="AE19">
        <v>549910.30508975103</v>
      </c>
    </row>
    <row r="20" spans="1:31" x14ac:dyDescent="0.3">
      <c r="A20" t="s">
        <v>69</v>
      </c>
      <c r="B20" t="s">
        <v>236</v>
      </c>
      <c r="C20" t="s">
        <v>200</v>
      </c>
      <c r="D20" t="s">
        <v>237</v>
      </c>
      <c r="E20" t="s">
        <v>201</v>
      </c>
      <c r="F20">
        <v>10053903.7227486</v>
      </c>
      <c r="G20">
        <v>10120283.855876001</v>
      </c>
      <c r="H20">
        <v>9522175.6360656507</v>
      </c>
      <c r="I20">
        <v>9355115.6785917897</v>
      </c>
      <c r="J20">
        <v>9359612.5984271001</v>
      </c>
      <c r="K20">
        <v>8480505.67112666</v>
      </c>
      <c r="L20">
        <v>8062128.5627793698</v>
      </c>
      <c r="M20">
        <v>7194753.3571167802</v>
      </c>
      <c r="N20">
        <v>6801716.0210962901</v>
      </c>
      <c r="O20">
        <v>5622672.02982256</v>
      </c>
      <c r="P20">
        <v>5706189.5672317799</v>
      </c>
      <c r="Q20">
        <v>5173027.3539145999</v>
      </c>
      <c r="R20">
        <v>5286692.8537296401</v>
      </c>
      <c r="S20">
        <v>5483266.88841243</v>
      </c>
      <c r="T20">
        <v>5197130.7706376603</v>
      </c>
      <c r="U20">
        <v>5067357.6681097597</v>
      </c>
      <c r="V20">
        <v>4842836.7705802796</v>
      </c>
      <c r="W20">
        <v>4922286.4250846896</v>
      </c>
      <c r="X20">
        <v>4839494.0423404099</v>
      </c>
      <c r="Y20">
        <v>4844178.3855221001</v>
      </c>
      <c r="Z20">
        <v>5149574.6102188705</v>
      </c>
      <c r="AA20">
        <v>5199636.4943167605</v>
      </c>
      <c r="AB20">
        <v>5066026.2709563598</v>
      </c>
      <c r="AC20">
        <v>5351490.6762477998</v>
      </c>
      <c r="AD20">
        <v>4667691.8538710596</v>
      </c>
      <c r="AE20">
        <v>4462536.4482784001</v>
      </c>
    </row>
    <row r="21" spans="1:31" x14ac:dyDescent="0.3">
      <c r="A21" t="s">
        <v>69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69</v>
      </c>
      <c r="B22" t="s">
        <v>240</v>
      </c>
      <c r="C22" t="s">
        <v>200</v>
      </c>
      <c r="D22" t="s">
        <v>241</v>
      </c>
      <c r="E22" t="s">
        <v>201</v>
      </c>
      <c r="F22">
        <v>5075312.6147874203</v>
      </c>
      <c r="G22">
        <v>5300613.2675288403</v>
      </c>
      <c r="H22">
        <v>5016519.3504499504</v>
      </c>
      <c r="I22">
        <v>5254771.5530578503</v>
      </c>
      <c r="J22">
        <v>5189773.1761724604</v>
      </c>
      <c r="K22">
        <v>4582550.2043343699</v>
      </c>
      <c r="L22">
        <v>4365914.7169456296</v>
      </c>
      <c r="M22">
        <v>4218940.6408331096</v>
      </c>
      <c r="N22">
        <v>3804547.6101213298</v>
      </c>
      <c r="O22">
        <v>3072776.0328012099</v>
      </c>
      <c r="P22">
        <v>2655048.55656518</v>
      </c>
      <c r="Q22">
        <v>2373289.9581391602</v>
      </c>
      <c r="R22">
        <v>1960803.5048126599</v>
      </c>
      <c r="S22">
        <v>1937312.4997173599</v>
      </c>
      <c r="T22">
        <v>2127987.79993062</v>
      </c>
      <c r="U22">
        <v>2045401.3261691099</v>
      </c>
      <c r="V22">
        <v>2249510.2246881598</v>
      </c>
      <c r="W22">
        <v>2351828.0116565898</v>
      </c>
      <c r="X22">
        <v>2773579.8527066</v>
      </c>
      <c r="Y22">
        <v>2620233.2767962599</v>
      </c>
      <c r="Z22">
        <v>2695064.0770548</v>
      </c>
      <c r="AA22">
        <v>3044193.868183</v>
      </c>
      <c r="AB22">
        <v>2822853.7009390201</v>
      </c>
      <c r="AC22">
        <v>2814277.1940821102</v>
      </c>
      <c r="AD22">
        <v>2946686.7259135498</v>
      </c>
      <c r="AE22">
        <v>3349363.5517215999</v>
      </c>
    </row>
    <row r="23" spans="1:31" x14ac:dyDescent="0.3">
      <c r="A23" t="s">
        <v>69</v>
      </c>
      <c r="B23" t="s">
        <v>242</v>
      </c>
      <c r="C23" t="s">
        <v>200</v>
      </c>
      <c r="D23" t="s">
        <v>243</v>
      </c>
      <c r="E23" t="s">
        <v>201</v>
      </c>
      <c r="F23">
        <v>3807616.8084448702</v>
      </c>
      <c r="G23">
        <v>3360230.0676901601</v>
      </c>
      <c r="H23">
        <v>3078968.6001867601</v>
      </c>
      <c r="I23">
        <v>2821836.2389836502</v>
      </c>
      <c r="J23">
        <v>2777279.4407469002</v>
      </c>
      <c r="K23">
        <v>3091920.1085130498</v>
      </c>
      <c r="L23">
        <v>2726488.2280869102</v>
      </c>
      <c r="M23">
        <v>2515740.4660254801</v>
      </c>
      <c r="N23">
        <v>2034115.5406851701</v>
      </c>
      <c r="O23">
        <v>2054784.4350479499</v>
      </c>
      <c r="P23">
        <v>2076010.61808719</v>
      </c>
      <c r="Q23">
        <v>2019552.8631871201</v>
      </c>
      <c r="R23">
        <v>2833607.7305546901</v>
      </c>
      <c r="S23">
        <v>2193426.3428187999</v>
      </c>
      <c r="T23">
        <v>1894261.8417551999</v>
      </c>
      <c r="U23">
        <v>2303095.6400074102</v>
      </c>
      <c r="V23">
        <v>2261353.9495973</v>
      </c>
      <c r="W23">
        <v>2323590.6239688201</v>
      </c>
      <c r="X23">
        <v>2820093.0409921599</v>
      </c>
      <c r="Y23">
        <v>2861625.35213194</v>
      </c>
      <c r="Z23">
        <v>2844707.4301918</v>
      </c>
      <c r="AA23">
        <v>2786113.4224268198</v>
      </c>
      <c r="AB23">
        <v>3329931.3472643299</v>
      </c>
      <c r="AC23">
        <v>3143982.9643164198</v>
      </c>
      <c r="AD23">
        <v>3188403.4063765402</v>
      </c>
      <c r="AE23">
        <v>3405400</v>
      </c>
    </row>
    <row r="24" spans="1:31" x14ac:dyDescent="0.3">
      <c r="A24" t="s">
        <v>69</v>
      </c>
      <c r="B24" t="s">
        <v>244</v>
      </c>
      <c r="C24" t="s">
        <v>200</v>
      </c>
      <c r="D24" t="s">
        <v>245</v>
      </c>
      <c r="E24" t="s">
        <v>201</v>
      </c>
      <c r="F24">
        <v>8091218.7732346104</v>
      </c>
      <c r="G24">
        <v>8366836.8661727104</v>
      </c>
      <c r="H24">
        <v>8493014.7328741103</v>
      </c>
      <c r="I24">
        <v>7721696.4142233096</v>
      </c>
      <c r="J24">
        <v>7551303.49418878</v>
      </c>
      <c r="K24">
        <v>8857046.97549963</v>
      </c>
      <c r="L24">
        <v>7690123.7448853897</v>
      </c>
      <c r="M24">
        <v>7523861.08079533</v>
      </c>
      <c r="N24">
        <v>7364926.8484116904</v>
      </c>
      <c r="O24">
        <v>8306269.1006354699</v>
      </c>
      <c r="P24">
        <v>8700586.3532180507</v>
      </c>
      <c r="Q24">
        <v>9159089.4460730907</v>
      </c>
      <c r="R24">
        <v>8687080.2024537604</v>
      </c>
      <c r="S24">
        <v>8661232.0654430892</v>
      </c>
      <c r="T24">
        <v>8021417.9703377504</v>
      </c>
      <c r="U24">
        <v>7860010.9616717501</v>
      </c>
      <c r="V24">
        <v>8296383.23740377</v>
      </c>
      <c r="W24">
        <v>8719988.8172750995</v>
      </c>
      <c r="X24">
        <v>9219620.2032457907</v>
      </c>
      <c r="Y24">
        <v>9513152.9667407498</v>
      </c>
      <c r="Z24">
        <v>9859745.3724666703</v>
      </c>
      <c r="AA24">
        <v>9796267.07109816</v>
      </c>
      <c r="AB24">
        <v>9661063.7706276495</v>
      </c>
      <c r="AC24">
        <v>8935767.0995027907</v>
      </c>
      <c r="AD24">
        <v>9476958.3002051208</v>
      </c>
      <c r="AE24">
        <v>8928244.8201189693</v>
      </c>
    </row>
    <row r="25" spans="1:31" x14ac:dyDescent="0.3">
      <c r="A25" t="s">
        <v>69</v>
      </c>
      <c r="B25" t="s">
        <v>246</v>
      </c>
      <c r="C25" t="s">
        <v>200</v>
      </c>
      <c r="D25" t="s">
        <v>247</v>
      </c>
      <c r="E25" t="s">
        <v>201</v>
      </c>
      <c r="F25">
        <v>377375.43927444902</v>
      </c>
      <c r="G25">
        <v>503863.62008044298</v>
      </c>
      <c r="H25">
        <v>503262.75577377999</v>
      </c>
      <c r="I25">
        <v>253445.97712866499</v>
      </c>
      <c r="J25">
        <v>411161.30805245897</v>
      </c>
      <c r="K25">
        <v>536685.27852306503</v>
      </c>
      <c r="L25">
        <v>475323.94428769301</v>
      </c>
      <c r="M25">
        <v>346386.101523794</v>
      </c>
      <c r="N25">
        <v>410180.50777416298</v>
      </c>
      <c r="O25">
        <v>495310.082457677</v>
      </c>
      <c r="P25">
        <v>552718.64608686697</v>
      </c>
      <c r="Q25">
        <v>498490.52239839098</v>
      </c>
      <c r="R25">
        <v>374760.81670554099</v>
      </c>
      <c r="S25">
        <v>607560.33630473295</v>
      </c>
      <c r="T25">
        <v>423129.208839047</v>
      </c>
      <c r="U25">
        <v>181855.42065459001</v>
      </c>
      <c r="V25">
        <v>156200.348817772</v>
      </c>
      <c r="W25">
        <v>149426.728010116</v>
      </c>
      <c r="X25">
        <v>185479.86593836901</v>
      </c>
      <c r="Y25">
        <v>294191.21497260203</v>
      </c>
      <c r="Z25">
        <v>222993.75589600299</v>
      </c>
      <c r="AA25">
        <v>175651.669724832</v>
      </c>
      <c r="AB25">
        <v>204459.359222122</v>
      </c>
      <c r="AC25">
        <v>144310.75270916501</v>
      </c>
      <c r="AD25">
        <v>387906.90532611398</v>
      </c>
      <c r="AE25">
        <v>217844.82011896599</v>
      </c>
    </row>
    <row r="26" spans="1:31" x14ac:dyDescent="0.3">
      <c r="A26" t="s">
        <v>69</v>
      </c>
      <c r="B26" t="s">
        <v>248</v>
      </c>
      <c r="C26" t="s">
        <v>200</v>
      </c>
      <c r="D26" t="s">
        <v>249</v>
      </c>
      <c r="E26" t="s">
        <v>201</v>
      </c>
      <c r="F26">
        <v>4181671.5343105998</v>
      </c>
      <c r="G26">
        <v>4135852.6503058402</v>
      </c>
      <c r="H26">
        <v>4630779.4679827299</v>
      </c>
      <c r="I26">
        <v>3942144.9037782899</v>
      </c>
      <c r="J26">
        <v>3598013.8048789301</v>
      </c>
      <c r="K26">
        <v>3755734.3215507399</v>
      </c>
      <c r="L26">
        <v>3173847.3458228898</v>
      </c>
      <c r="M26">
        <v>3362152.5367742302</v>
      </c>
      <c r="N26">
        <v>3127730.0976066398</v>
      </c>
      <c r="O26">
        <v>3216861.4208828802</v>
      </c>
      <c r="P26">
        <v>3496995.2264603102</v>
      </c>
      <c r="Q26">
        <v>3870198.74321678</v>
      </c>
      <c r="R26">
        <v>3872373.4041848602</v>
      </c>
      <c r="S26">
        <v>3964302.3457711702</v>
      </c>
      <c r="T26">
        <v>3654326.7358067501</v>
      </c>
      <c r="U26">
        <v>3534803.5766932899</v>
      </c>
      <c r="V26">
        <v>3680080.3598845</v>
      </c>
      <c r="W26">
        <v>3792351.6068406301</v>
      </c>
      <c r="X26">
        <v>3871976.34064173</v>
      </c>
      <c r="Y26">
        <v>3838237.46052199</v>
      </c>
      <c r="Z26">
        <v>3995070.1287644398</v>
      </c>
      <c r="AA26">
        <v>3903903.8070239802</v>
      </c>
      <c r="AB26">
        <v>3972597.1319311699</v>
      </c>
      <c r="AC26">
        <v>3440374.2198752901</v>
      </c>
      <c r="AD26">
        <v>3355405.0300570801</v>
      </c>
      <c r="AE26">
        <v>3368582.0246474701</v>
      </c>
    </row>
    <row r="27" spans="1:31" x14ac:dyDescent="0.3">
      <c r="A27" t="s">
        <v>69</v>
      </c>
      <c r="B27" t="s">
        <v>250</v>
      </c>
      <c r="C27" t="s">
        <v>200</v>
      </c>
      <c r="D27" t="s">
        <v>251</v>
      </c>
      <c r="E27" t="s">
        <v>201</v>
      </c>
      <c r="F27">
        <v>3564335.3078652099</v>
      </c>
      <c r="G27">
        <v>3748203.0180840301</v>
      </c>
      <c r="H27">
        <v>3407780.86576524</v>
      </c>
      <c r="I27">
        <v>3557193.8640341698</v>
      </c>
      <c r="J27">
        <v>3555199.1931586699</v>
      </c>
      <c r="K27">
        <v>4554724.6121412599</v>
      </c>
      <c r="L27">
        <v>4028119.58035021</v>
      </c>
      <c r="M27">
        <v>3816661.4681270998</v>
      </c>
      <c r="N27">
        <v>3819825.4420058099</v>
      </c>
      <c r="O27">
        <v>4573735.9259663904</v>
      </c>
      <c r="P27">
        <v>4632354.8245934201</v>
      </c>
      <c r="Q27">
        <v>4778808.2296739696</v>
      </c>
      <c r="R27">
        <v>4437141.9357682299</v>
      </c>
      <c r="S27">
        <v>4079835.0698197698</v>
      </c>
      <c r="T27">
        <v>3939702.5759224598</v>
      </c>
      <c r="U27">
        <v>4148214.4531602599</v>
      </c>
      <c r="V27">
        <v>4466063.0851192698</v>
      </c>
      <c r="W27">
        <v>4784179.33776516</v>
      </c>
      <c r="X27">
        <v>5166530.8679152401</v>
      </c>
      <c r="Y27">
        <v>5380810.6468880996</v>
      </c>
      <c r="Z27">
        <v>5643768.4243610799</v>
      </c>
      <c r="AA27">
        <v>5719222.5016932096</v>
      </c>
      <c r="AB27">
        <v>5486665.59116075</v>
      </c>
      <c r="AC27">
        <v>5353043.7889710898</v>
      </c>
      <c r="AD27">
        <v>5733058.6165338103</v>
      </c>
      <c r="AE27">
        <v>5341817.9753525304</v>
      </c>
    </row>
    <row r="28" spans="1:31" x14ac:dyDescent="0.3">
      <c r="A28" t="s">
        <v>69</v>
      </c>
      <c r="B28" t="s">
        <v>252</v>
      </c>
      <c r="C28" t="s">
        <v>200</v>
      </c>
      <c r="D28" t="s">
        <v>253</v>
      </c>
      <c r="E28" t="s">
        <v>201</v>
      </c>
      <c r="F28">
        <v>10121470.634277301</v>
      </c>
      <c r="G28">
        <v>9960906.6841104105</v>
      </c>
      <c r="H28">
        <v>10129249.9255851</v>
      </c>
      <c r="I28">
        <v>8395929.4216183499</v>
      </c>
      <c r="J28">
        <v>8767336.9892805703</v>
      </c>
      <c r="K28">
        <v>7973161.6101740403</v>
      </c>
      <c r="L28">
        <v>7644095.7487841398</v>
      </c>
      <c r="M28">
        <v>7277027.1845352203</v>
      </c>
      <c r="N28">
        <v>8207153.4188363403</v>
      </c>
      <c r="O28">
        <v>7555602.3658149196</v>
      </c>
      <c r="P28">
        <v>6691766.7293692501</v>
      </c>
      <c r="Q28">
        <v>6559241.8466662802</v>
      </c>
      <c r="R28">
        <v>7639943.2404507799</v>
      </c>
      <c r="S28">
        <v>7473852.8313977802</v>
      </c>
      <c r="T28">
        <v>7339589.1305356603</v>
      </c>
      <c r="U28">
        <v>6968530.2753116405</v>
      </c>
      <c r="V28">
        <v>6613784.3452883996</v>
      </c>
      <c r="W28">
        <v>7526470.8766093599</v>
      </c>
      <c r="X28">
        <v>7338681.56193454</v>
      </c>
      <c r="Y28">
        <v>7776357.9857594799</v>
      </c>
      <c r="Z28">
        <v>7734699.2241995102</v>
      </c>
      <c r="AA28">
        <v>7959467.55427323</v>
      </c>
      <c r="AB28">
        <v>8404018.4185613897</v>
      </c>
      <c r="AC28">
        <v>9295677.8713723794</v>
      </c>
      <c r="AD28">
        <v>9263894.9897396509</v>
      </c>
      <c r="AE28">
        <v>9026500</v>
      </c>
    </row>
    <row r="29" spans="1:31" x14ac:dyDescent="0.3">
      <c r="A29" t="s">
        <v>69</v>
      </c>
      <c r="B29" t="s">
        <v>254</v>
      </c>
      <c r="C29" t="s">
        <v>200</v>
      </c>
      <c r="D29" t="s">
        <v>255</v>
      </c>
      <c r="E29" t="s">
        <v>201</v>
      </c>
      <c r="F29">
        <v>5087295.0914881397</v>
      </c>
      <c r="G29">
        <v>4731689.9727520403</v>
      </c>
      <c r="H29">
        <v>5378117.9064928601</v>
      </c>
      <c r="I29">
        <v>3672069.9143080702</v>
      </c>
      <c r="J29">
        <v>3484429.2197952801</v>
      </c>
      <c r="K29">
        <v>3608297.5472249598</v>
      </c>
      <c r="L29">
        <v>3057883.1144493101</v>
      </c>
      <c r="M29">
        <v>3155744.19094942</v>
      </c>
      <c r="N29">
        <v>3619311.69223129</v>
      </c>
      <c r="O29">
        <v>3449326.4857283998</v>
      </c>
      <c r="P29">
        <v>3345501.8508928302</v>
      </c>
      <c r="Q29">
        <v>3097166.0553369401</v>
      </c>
      <c r="R29">
        <v>3047773.3885606402</v>
      </c>
      <c r="S29">
        <v>3237150.95282161</v>
      </c>
      <c r="T29">
        <v>2923811.8180086398</v>
      </c>
      <c r="U29">
        <v>3188591.8836605502</v>
      </c>
      <c r="V29">
        <v>3272486.4424205399</v>
      </c>
      <c r="W29">
        <v>3503304.8553815698</v>
      </c>
      <c r="X29">
        <v>3703151.6384899099</v>
      </c>
      <c r="Y29">
        <v>3790859.0923428098</v>
      </c>
      <c r="Z29">
        <v>3763958.8534856299</v>
      </c>
      <c r="AA29">
        <v>3834287.24554173</v>
      </c>
      <c r="AB29">
        <v>3808983.4207887901</v>
      </c>
      <c r="AC29">
        <v>4560344.3739316501</v>
      </c>
      <c r="AD29">
        <v>5060000.4435379999</v>
      </c>
      <c r="AE29">
        <v>4675379.2008479303</v>
      </c>
    </row>
    <row r="30" spans="1:31" x14ac:dyDescent="0.3">
      <c r="A30" t="s">
        <v>69</v>
      </c>
      <c r="B30" t="s">
        <v>256</v>
      </c>
      <c r="C30" t="s">
        <v>200</v>
      </c>
      <c r="D30" t="s">
        <v>257</v>
      </c>
      <c r="E30" t="s">
        <v>201</v>
      </c>
      <c r="F30">
        <v>675676.061114465</v>
      </c>
      <c r="G30">
        <v>860325.48336906696</v>
      </c>
      <c r="H30">
        <v>553702.30507258105</v>
      </c>
      <c r="I30">
        <v>719173.53092861001</v>
      </c>
      <c r="J30">
        <v>651510.06345176103</v>
      </c>
      <c r="K30">
        <v>555444.71024500602</v>
      </c>
      <c r="L30">
        <v>752116.19123693404</v>
      </c>
      <c r="M30">
        <v>984792.83141060302</v>
      </c>
      <c r="N30">
        <v>1101619.01548555</v>
      </c>
      <c r="O30">
        <v>955966.75346723106</v>
      </c>
      <c r="P30">
        <v>439202.54262926203</v>
      </c>
      <c r="Q30">
        <v>436314.66813125001</v>
      </c>
      <c r="R30">
        <v>369771.220088128</v>
      </c>
      <c r="S30">
        <v>572437.14574108506</v>
      </c>
      <c r="T30">
        <v>735644.28813139</v>
      </c>
      <c r="U30">
        <v>474809.59632218297</v>
      </c>
      <c r="V30">
        <v>594581.030964287</v>
      </c>
      <c r="W30">
        <v>575389.57810582197</v>
      </c>
      <c r="X30">
        <v>608455.43587798404</v>
      </c>
      <c r="Y30">
        <v>562984.97679748805</v>
      </c>
      <c r="Z30">
        <v>651602.82708066597</v>
      </c>
      <c r="AA30">
        <v>898519.52729674499</v>
      </c>
      <c r="AB30">
        <v>997792.17726307199</v>
      </c>
      <c r="AC30">
        <v>929645.04582001094</v>
      </c>
      <c r="AD30">
        <v>700403.76806353801</v>
      </c>
      <c r="AE30">
        <v>536581.28069586097</v>
      </c>
    </row>
    <row r="31" spans="1:31" x14ac:dyDescent="0.3">
      <c r="A31" t="s">
        <v>69</v>
      </c>
      <c r="B31" t="s">
        <v>258</v>
      </c>
      <c r="C31" t="s">
        <v>200</v>
      </c>
      <c r="D31" t="s">
        <v>259</v>
      </c>
      <c r="E31" t="s">
        <v>201</v>
      </c>
      <c r="F31">
        <v>467674.957255074</v>
      </c>
      <c r="G31">
        <v>458133.04167526501</v>
      </c>
      <c r="H31">
        <v>759309.402523892</v>
      </c>
      <c r="I31">
        <v>526718.98902217799</v>
      </c>
      <c r="J31">
        <v>398626.80177436402</v>
      </c>
      <c r="K31">
        <v>433737.80349785398</v>
      </c>
      <c r="L31">
        <v>400066.01246780599</v>
      </c>
      <c r="M31">
        <v>360472.70571882802</v>
      </c>
      <c r="N31">
        <v>516935.59685620799</v>
      </c>
      <c r="O31">
        <v>518919.89390849601</v>
      </c>
      <c r="P31">
        <v>659780.02129348705</v>
      </c>
      <c r="Q31">
        <v>654727.78455576103</v>
      </c>
      <c r="R31">
        <v>992973.90843917895</v>
      </c>
      <c r="S31">
        <v>1476486.3287740201</v>
      </c>
      <c r="T31">
        <v>1218261.7185549999</v>
      </c>
      <c r="U31">
        <v>966658.42522092001</v>
      </c>
      <c r="V31">
        <v>538970.694741752</v>
      </c>
      <c r="W31">
        <v>888868.55513556197</v>
      </c>
      <c r="X31">
        <v>985156.55879258004</v>
      </c>
      <c r="Y31">
        <v>870250.13530136703</v>
      </c>
      <c r="Z31">
        <v>826747.74581034598</v>
      </c>
      <c r="AA31">
        <v>932539.64646127506</v>
      </c>
      <c r="AB31">
        <v>1130511.2274726101</v>
      </c>
      <c r="AC31">
        <v>1018488.20791113</v>
      </c>
      <c r="AD31">
        <v>962223.43690435705</v>
      </c>
      <c r="AE31">
        <v>1468652.3606921199</v>
      </c>
    </row>
    <row r="32" spans="1:31" x14ac:dyDescent="0.3">
      <c r="A32" t="s">
        <v>69</v>
      </c>
      <c r="B32" t="s">
        <v>260</v>
      </c>
      <c r="C32" t="s">
        <v>200</v>
      </c>
      <c r="D32" t="s">
        <v>261</v>
      </c>
      <c r="E32" t="s">
        <v>201</v>
      </c>
      <c r="F32">
        <v>3383027.9437523801</v>
      </c>
      <c r="G32">
        <v>3379257.2020711801</v>
      </c>
      <c r="H32">
        <v>2630988.9193694601</v>
      </c>
      <c r="I32">
        <v>2944262.0972183002</v>
      </c>
      <c r="J32">
        <v>3573534.8339470802</v>
      </c>
      <c r="K32">
        <v>2914749.1082363399</v>
      </c>
      <c r="L32">
        <v>2876361.2897884399</v>
      </c>
      <c r="M32">
        <v>2376344.4614732</v>
      </c>
      <c r="N32">
        <v>2736026.0538404998</v>
      </c>
      <c r="O32">
        <v>2437256.2790058702</v>
      </c>
      <c r="P32">
        <v>1976509.0183424</v>
      </c>
      <c r="Q32">
        <v>1820219.07840818</v>
      </c>
      <c r="R32">
        <v>1908424.98909848</v>
      </c>
      <c r="S32">
        <v>2053628.01239867</v>
      </c>
      <c r="T32">
        <v>2340169.7692456301</v>
      </c>
      <c r="U32">
        <v>2201414.6215666598</v>
      </c>
      <c r="V32">
        <v>2146051.2147088102</v>
      </c>
      <c r="W32">
        <v>2344843.4318493102</v>
      </c>
      <c r="X32">
        <v>1943797.34915169</v>
      </c>
      <c r="Y32">
        <v>2442040.2247647401</v>
      </c>
      <c r="Z32">
        <v>2268913.2330090599</v>
      </c>
      <c r="AA32">
        <v>2129273.86894956</v>
      </c>
      <c r="AB32">
        <v>2329203.0220220601</v>
      </c>
      <c r="AC32">
        <v>2722596.9346093601</v>
      </c>
      <c r="AD32">
        <v>2494468.4865437499</v>
      </c>
      <c r="AE32">
        <v>2312808.88896542</v>
      </c>
    </row>
    <row r="33" spans="1:31" x14ac:dyDescent="0.3">
      <c r="A33" t="s">
        <v>69</v>
      </c>
      <c r="B33" t="s">
        <v>262</v>
      </c>
      <c r="C33" t="s">
        <v>200</v>
      </c>
      <c r="D33" t="s">
        <v>263</v>
      </c>
      <c r="E33" t="s">
        <v>201</v>
      </c>
      <c r="F33">
        <v>502393.26645812101</v>
      </c>
      <c r="G33">
        <v>529341.68796342495</v>
      </c>
      <c r="H33">
        <v>675953.02449127799</v>
      </c>
      <c r="I33">
        <v>516933.05617117003</v>
      </c>
      <c r="J33">
        <v>655762.83308225404</v>
      </c>
      <c r="K33">
        <v>457606.16185745102</v>
      </c>
      <c r="L33">
        <v>543555.77854025201</v>
      </c>
      <c r="M33">
        <v>393028.067008215</v>
      </c>
      <c r="N33">
        <v>270677.01553289598</v>
      </c>
      <c r="O33">
        <v>225908.17401729699</v>
      </c>
      <c r="P33">
        <v>262155.21235049103</v>
      </c>
      <c r="Q33">
        <v>486464.18677637703</v>
      </c>
      <c r="R33">
        <v>1128764.6082333799</v>
      </c>
      <c r="S33">
        <v>131721.02988825299</v>
      </c>
      <c r="T33">
        <v>130920.17644188501</v>
      </c>
      <c r="U33">
        <v>139774.13495390999</v>
      </c>
      <c r="V33">
        <v>73173.748104172802</v>
      </c>
      <c r="W33">
        <v>214960.911666175</v>
      </c>
      <c r="X33">
        <v>93064.538658920996</v>
      </c>
      <c r="Y33">
        <v>117823.23243657</v>
      </c>
      <c r="Z33">
        <v>225371.23266539999</v>
      </c>
      <c r="AA33">
        <v>160671.61231931599</v>
      </c>
      <c r="AB33">
        <v>133137.940882144</v>
      </c>
      <c r="AC33">
        <v>65228.089078602301</v>
      </c>
      <c r="AD33">
        <v>46695.434942819498</v>
      </c>
      <c r="AE33">
        <v>33078.268798663703</v>
      </c>
    </row>
    <row r="34" spans="1:31" x14ac:dyDescent="0.3">
      <c r="A34" t="s">
        <v>69</v>
      </c>
      <c r="B34" t="s">
        <v>264</v>
      </c>
      <c r="C34" t="s">
        <v>200</v>
      </c>
      <c r="D34" t="s">
        <v>265</v>
      </c>
      <c r="E34" t="s">
        <v>201</v>
      </c>
      <c r="F34">
        <v>1866392.8416092</v>
      </c>
      <c r="G34">
        <v>2219989.5807806901</v>
      </c>
      <c r="H34">
        <v>2079458.22326568</v>
      </c>
      <c r="I34">
        <v>1809671.4810250101</v>
      </c>
      <c r="J34">
        <v>1987681.96019055</v>
      </c>
      <c r="K34">
        <v>2080374.6050100501</v>
      </c>
      <c r="L34">
        <v>2114124.0780068799</v>
      </c>
      <c r="M34">
        <v>1880750.42982899</v>
      </c>
      <c r="N34">
        <v>1507865.44938006</v>
      </c>
      <c r="O34">
        <v>1639927.81708478</v>
      </c>
      <c r="P34">
        <v>1463148.1426912199</v>
      </c>
      <c r="Q34">
        <v>2676208.29719985</v>
      </c>
      <c r="R34">
        <v>2739788.2507748101</v>
      </c>
      <c r="S34">
        <v>2077048.2016495799</v>
      </c>
      <c r="T34">
        <v>1561833.7564467301</v>
      </c>
      <c r="U34">
        <v>1489921.20371498</v>
      </c>
      <c r="V34">
        <v>1486693.51246668</v>
      </c>
      <c r="W34">
        <v>1732166.9605348499</v>
      </c>
      <c r="X34">
        <v>1256504.2053449301</v>
      </c>
      <c r="Y34">
        <v>1584204.4020619299</v>
      </c>
      <c r="Z34">
        <v>1589776.91195333</v>
      </c>
      <c r="AA34">
        <v>1319875.3712426401</v>
      </c>
      <c r="AB34">
        <v>1411352.532747</v>
      </c>
      <c r="AC34">
        <v>1365046.5913694</v>
      </c>
      <c r="AD34">
        <v>1210161.7565761199</v>
      </c>
      <c r="AE34">
        <v>1003700</v>
      </c>
    </row>
    <row r="35" spans="1:31" x14ac:dyDescent="0.3">
      <c r="A35" t="s">
        <v>69</v>
      </c>
      <c r="B35" t="s">
        <v>266</v>
      </c>
      <c r="C35" t="s">
        <v>200</v>
      </c>
      <c r="D35" t="s">
        <v>267</v>
      </c>
      <c r="E35" t="s">
        <v>201</v>
      </c>
      <c r="F35">
        <v>5036507.5386918001</v>
      </c>
      <c r="G35">
        <v>6149158.1842306303</v>
      </c>
      <c r="H35">
        <v>6296975.8131698901</v>
      </c>
      <c r="I35">
        <v>6819779.1585267</v>
      </c>
      <c r="J35">
        <v>7006509.6215116596</v>
      </c>
      <c r="K35">
        <v>7662704.0640393104</v>
      </c>
      <c r="L35">
        <v>7163928.6547559202</v>
      </c>
      <c r="M35">
        <v>6884243.4826675002</v>
      </c>
      <c r="N35">
        <v>7012093.68418187</v>
      </c>
      <c r="O35">
        <v>6748756.9605842996</v>
      </c>
      <c r="P35">
        <v>6697701.0587095004</v>
      </c>
      <c r="Q35">
        <v>7129020.29116512</v>
      </c>
      <c r="R35">
        <v>6537328.3370667202</v>
      </c>
      <c r="S35">
        <v>6553932.1531789601</v>
      </c>
      <c r="T35">
        <v>6569940.1046329103</v>
      </c>
      <c r="U35">
        <v>6504060.9783866601</v>
      </c>
      <c r="V35">
        <v>6757374.5954096904</v>
      </c>
      <c r="W35">
        <v>7257427.4308370799</v>
      </c>
      <c r="X35">
        <v>7248510.4396974901</v>
      </c>
      <c r="Y35">
        <v>7068421.4142795699</v>
      </c>
      <c r="Z35">
        <v>7150725.5361435004</v>
      </c>
      <c r="AA35">
        <v>7083307.12903383</v>
      </c>
      <c r="AB35">
        <v>7025197.6572973495</v>
      </c>
      <c r="AC35">
        <v>6961701.1146341497</v>
      </c>
      <c r="AD35">
        <v>7073572.2036572304</v>
      </c>
      <c r="AE35">
        <v>6877900</v>
      </c>
    </row>
    <row r="36" spans="1:31" x14ac:dyDescent="0.3">
      <c r="A36" t="s">
        <v>69</v>
      </c>
      <c r="B36" t="s">
        <v>268</v>
      </c>
      <c r="C36" t="s">
        <v>200</v>
      </c>
      <c r="D36" t="s">
        <v>269</v>
      </c>
      <c r="E36" t="s">
        <v>201</v>
      </c>
      <c r="F36">
        <v>1071938.69573993</v>
      </c>
      <c r="G36">
        <v>1691444.2623348101</v>
      </c>
      <c r="H36">
        <v>1441126.6468940601</v>
      </c>
      <c r="I36">
        <v>1294124.9500315201</v>
      </c>
      <c r="J36">
        <v>1412910.16734877</v>
      </c>
      <c r="K36">
        <v>1317708.1793557301</v>
      </c>
      <c r="L36">
        <v>1381824.2355658601</v>
      </c>
      <c r="M36">
        <v>1378535.05293795</v>
      </c>
      <c r="N36">
        <v>1686488.1836489399</v>
      </c>
      <c r="O36">
        <v>1401953.2488588099</v>
      </c>
      <c r="P36">
        <v>1517291.3069420401</v>
      </c>
      <c r="Q36">
        <v>1557750.30817627</v>
      </c>
      <c r="R36">
        <v>1356061.8768100301</v>
      </c>
      <c r="S36">
        <v>1213728.97992018</v>
      </c>
      <c r="T36">
        <v>1317933.51916767</v>
      </c>
      <c r="U36">
        <v>1346495.03641664</v>
      </c>
      <c r="V36">
        <v>1334000.2047465299</v>
      </c>
      <c r="W36">
        <v>1303232.13472596</v>
      </c>
      <c r="X36">
        <v>1313194.4956422399</v>
      </c>
      <c r="Y36">
        <v>1335304.52579211</v>
      </c>
      <c r="Z36">
        <v>1226293.100297</v>
      </c>
      <c r="AA36">
        <v>1238153.3006646801</v>
      </c>
      <c r="AB36">
        <v>1194598.2263471</v>
      </c>
      <c r="AC36">
        <v>1138192.4078788999</v>
      </c>
      <c r="AD36">
        <v>1390927.97887817</v>
      </c>
      <c r="AE36">
        <v>1092304.8348224601</v>
      </c>
    </row>
    <row r="37" spans="1:31" x14ac:dyDescent="0.3">
      <c r="A37" t="s">
        <v>69</v>
      </c>
      <c r="B37" t="s">
        <v>270</v>
      </c>
      <c r="C37" t="s">
        <v>200</v>
      </c>
      <c r="D37" t="s">
        <v>271</v>
      </c>
      <c r="E37" t="s">
        <v>201</v>
      </c>
      <c r="F37">
        <v>2718433.2333293501</v>
      </c>
      <c r="G37">
        <v>3164925.2460018601</v>
      </c>
      <c r="H37">
        <v>3427684.2872623201</v>
      </c>
      <c r="I37">
        <v>3825205.8882463002</v>
      </c>
      <c r="J37">
        <v>3911323.5121027199</v>
      </c>
      <c r="K37">
        <v>4418732.6591961598</v>
      </c>
      <c r="L37">
        <v>3744608.4906379799</v>
      </c>
      <c r="M37">
        <v>3217404.4579998502</v>
      </c>
      <c r="N37">
        <v>2861120.6259952602</v>
      </c>
      <c r="O37">
        <v>2488854.5658481498</v>
      </c>
      <c r="P37">
        <v>2459650.44217483</v>
      </c>
      <c r="Q37">
        <v>2900223.1198301101</v>
      </c>
      <c r="R37">
        <v>2827818.0766262002</v>
      </c>
      <c r="S37">
        <v>2824060.39222854</v>
      </c>
      <c r="T37">
        <v>3015697.49800961</v>
      </c>
      <c r="U37">
        <v>2678652.7205868</v>
      </c>
      <c r="V37">
        <v>3057169.0663819499</v>
      </c>
      <c r="W37">
        <v>3561296.2866747198</v>
      </c>
      <c r="X37">
        <v>3451972.09957527</v>
      </c>
      <c r="Y37">
        <v>3150583.0034654401</v>
      </c>
      <c r="Z37">
        <v>3029370.1277423101</v>
      </c>
      <c r="AA37">
        <v>3190126.2479770398</v>
      </c>
      <c r="AB37">
        <v>3186065.3203032999</v>
      </c>
      <c r="AC37">
        <v>2772636.1221094099</v>
      </c>
      <c r="AD37">
        <v>2924085.1758502899</v>
      </c>
      <c r="AE37">
        <v>3232830.3139166101</v>
      </c>
    </row>
    <row r="38" spans="1:31" x14ac:dyDescent="0.3">
      <c r="A38" t="s">
        <v>69</v>
      </c>
      <c r="B38" t="s">
        <v>272</v>
      </c>
      <c r="C38" t="s">
        <v>200</v>
      </c>
      <c r="D38" t="s">
        <v>273</v>
      </c>
      <c r="E38" t="s">
        <v>201</v>
      </c>
      <c r="F38">
        <v>1180937.4707682801</v>
      </c>
      <c r="G38">
        <v>1227992.46128202</v>
      </c>
      <c r="H38">
        <v>1321571.7493392299</v>
      </c>
      <c r="I38">
        <v>1561843.31757042</v>
      </c>
      <c r="J38">
        <v>1544148.0657756601</v>
      </c>
      <c r="K38">
        <v>1747656.4275141901</v>
      </c>
      <c r="L38">
        <v>1938755.3215991999</v>
      </c>
      <c r="M38">
        <v>2264965.6885667099</v>
      </c>
      <c r="N38">
        <v>2521479.1514399298</v>
      </c>
      <c r="O38">
        <v>2972652.8539668899</v>
      </c>
      <c r="P38">
        <v>2836043.2431940599</v>
      </c>
      <c r="Q38">
        <v>2725704.86331939</v>
      </c>
      <c r="R38">
        <v>2370663.4992330601</v>
      </c>
      <c r="S38">
        <v>2535791.4337476501</v>
      </c>
      <c r="T38">
        <v>2230996.6832333701</v>
      </c>
      <c r="U38">
        <v>2514840.56381776</v>
      </c>
      <c r="V38">
        <v>2373390.9495090102</v>
      </c>
      <c r="W38">
        <v>2378959.7517679799</v>
      </c>
      <c r="X38">
        <v>2473496.7207640298</v>
      </c>
      <c r="Y38">
        <v>2578594.9962266302</v>
      </c>
      <c r="Z38">
        <v>2899424.66315248</v>
      </c>
      <c r="AA38">
        <v>2652810.87441365</v>
      </c>
      <c r="AB38">
        <v>2642499.8087991602</v>
      </c>
      <c r="AC38">
        <v>3053785.6498042201</v>
      </c>
      <c r="AD38">
        <v>2759111.27558268</v>
      </c>
      <c r="AE38">
        <v>2552764.8512609298</v>
      </c>
    </row>
    <row r="39" spans="1:31" x14ac:dyDescent="0.3">
      <c r="A39" t="s">
        <v>69</v>
      </c>
      <c r="B39" t="s">
        <v>274</v>
      </c>
      <c r="C39" t="s">
        <v>200</v>
      </c>
      <c r="D39" t="s">
        <v>275</v>
      </c>
      <c r="E39" t="s">
        <v>201</v>
      </c>
      <c r="F39">
        <v>1218895.6386222199</v>
      </c>
      <c r="G39">
        <v>1468123.25976493</v>
      </c>
      <c r="H39">
        <v>1509714.26707628</v>
      </c>
      <c r="I39">
        <v>1745591.1028102301</v>
      </c>
      <c r="J39">
        <v>1620025.18115355</v>
      </c>
      <c r="K39">
        <v>1692014.9116414399</v>
      </c>
      <c r="L39">
        <v>2025037.9360549501</v>
      </c>
      <c r="M39">
        <v>2095388.40712265</v>
      </c>
      <c r="N39">
        <v>2375737.1350598698</v>
      </c>
      <c r="O39">
        <v>2533207.35321214</v>
      </c>
      <c r="P39">
        <v>2205652.5459526102</v>
      </c>
      <c r="Q39">
        <v>2192803.0610155598</v>
      </c>
      <c r="R39">
        <v>2220909.1209501601</v>
      </c>
      <c r="S39">
        <v>2316906.2777030501</v>
      </c>
      <c r="T39">
        <v>2760606.8689713799</v>
      </c>
      <c r="U39">
        <v>2612109.8628520402</v>
      </c>
      <c r="V39">
        <v>2317691.1192753399</v>
      </c>
      <c r="W39">
        <v>2382014.4071044102</v>
      </c>
      <c r="X39">
        <v>2487772.88716267</v>
      </c>
      <c r="Y39">
        <v>2698700.2136311098</v>
      </c>
      <c r="Z39">
        <v>2681131.3429300701</v>
      </c>
      <c r="AA39">
        <v>2579987.3450976298</v>
      </c>
      <c r="AB39">
        <v>2612473.2574512698</v>
      </c>
      <c r="AC39">
        <v>2551490.5741694998</v>
      </c>
      <c r="AD39">
        <v>2552085.42778076</v>
      </c>
      <c r="AE39">
        <v>2522900</v>
      </c>
    </row>
    <row r="40" spans="1:31" x14ac:dyDescent="0.3">
      <c r="A40" t="s">
        <v>69</v>
      </c>
      <c r="B40" t="s">
        <v>276</v>
      </c>
      <c r="C40" t="s">
        <v>200</v>
      </c>
      <c r="D40" t="s">
        <v>277</v>
      </c>
      <c r="E40" t="s">
        <v>201</v>
      </c>
      <c r="F40">
        <v>40138399.644422799</v>
      </c>
      <c r="G40">
        <v>43810392.883623399</v>
      </c>
      <c r="H40">
        <v>39568733.640217699</v>
      </c>
      <c r="I40">
        <v>34864793.956696697</v>
      </c>
      <c r="J40">
        <v>34707459.201081298</v>
      </c>
      <c r="K40">
        <v>35015652.011691302</v>
      </c>
      <c r="L40">
        <v>33756893.468147799</v>
      </c>
      <c r="M40">
        <v>32533285.1465903</v>
      </c>
      <c r="N40">
        <v>31586038.5718714</v>
      </c>
      <c r="O40">
        <v>31902823.281010199</v>
      </c>
      <c r="P40">
        <v>33585845.331279501</v>
      </c>
      <c r="Q40">
        <v>32527049.803115301</v>
      </c>
      <c r="R40">
        <v>29218838.7567611</v>
      </c>
      <c r="S40">
        <v>27680256.8016221</v>
      </c>
      <c r="T40">
        <v>23466855.767140001</v>
      </c>
      <c r="U40">
        <v>23425070.215443201</v>
      </c>
      <c r="V40">
        <v>23838909.359793998</v>
      </c>
      <c r="W40">
        <v>24243436.9079386</v>
      </c>
      <c r="X40">
        <v>26500229.062084101</v>
      </c>
      <c r="Y40">
        <v>27157386.958480898</v>
      </c>
      <c r="Z40">
        <v>27535664.419217199</v>
      </c>
      <c r="AA40">
        <v>27845271.579774301</v>
      </c>
      <c r="AB40">
        <v>27691073.7152928</v>
      </c>
      <c r="AC40">
        <v>27621135.1383765</v>
      </c>
      <c r="AD40">
        <v>29065553.0452164</v>
      </c>
      <c r="AE40">
        <v>27599700</v>
      </c>
    </row>
    <row r="41" spans="1:31" x14ac:dyDescent="0.3">
      <c r="A41" t="s">
        <v>69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69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69</v>
      </c>
      <c r="B43" t="s">
        <v>282</v>
      </c>
      <c r="C43" t="s">
        <v>200</v>
      </c>
      <c r="D43" t="s">
        <v>283</v>
      </c>
      <c r="E43" t="s">
        <v>201</v>
      </c>
      <c r="F43">
        <v>3368370.0834129802</v>
      </c>
      <c r="G43">
        <v>3904178.5913865599</v>
      </c>
      <c r="H43">
        <v>5035225.2216744898</v>
      </c>
      <c r="I43">
        <v>4342104.2445014101</v>
      </c>
      <c r="J43">
        <v>3711233.3849824201</v>
      </c>
      <c r="K43">
        <v>3716471.2806657902</v>
      </c>
      <c r="L43">
        <v>4128709.4311607098</v>
      </c>
      <c r="M43">
        <v>5186460.1343158605</v>
      </c>
      <c r="N43">
        <v>5506694.0492634103</v>
      </c>
      <c r="O43">
        <v>5862698.7932601403</v>
      </c>
      <c r="P43">
        <v>6224250.3289252697</v>
      </c>
      <c r="Q43">
        <v>8178757.3439576104</v>
      </c>
      <c r="R43">
        <v>6977849.0212663896</v>
      </c>
      <c r="S43">
        <v>5910377.3218868496</v>
      </c>
      <c r="T43">
        <v>5571686.5302443504</v>
      </c>
      <c r="U43">
        <v>5614082.9596176203</v>
      </c>
      <c r="V43">
        <v>5910513.9161124397</v>
      </c>
      <c r="W43">
        <v>6030319.2997387201</v>
      </c>
      <c r="X43">
        <v>6572345.4999004696</v>
      </c>
      <c r="Y43">
        <v>6289040.1933126496</v>
      </c>
      <c r="Z43">
        <v>7111982.5161857996</v>
      </c>
      <c r="AA43">
        <v>7439032.8587289704</v>
      </c>
      <c r="AB43">
        <v>7955458.0441179797</v>
      </c>
      <c r="AC43">
        <v>7995795.3041357799</v>
      </c>
      <c r="AD43">
        <v>8354917.9559913203</v>
      </c>
      <c r="AE43">
        <v>7486494.5515093701</v>
      </c>
    </row>
    <row r="44" spans="1:31" x14ac:dyDescent="0.3">
      <c r="A44" t="s">
        <v>69</v>
      </c>
      <c r="B44" t="s">
        <v>284</v>
      </c>
      <c r="C44" t="s">
        <v>200</v>
      </c>
      <c r="D44" t="s">
        <v>285</v>
      </c>
      <c r="E44" t="s">
        <v>201</v>
      </c>
      <c r="F44">
        <v>82539909.216495693</v>
      </c>
      <c r="G44">
        <v>86720211.721135497</v>
      </c>
      <c r="H44">
        <v>89207347.023164093</v>
      </c>
      <c r="I44">
        <v>87583175.397568807</v>
      </c>
      <c r="J44">
        <v>83973742.763156801</v>
      </c>
      <c r="K44">
        <v>86875024.847908005</v>
      </c>
      <c r="L44">
        <v>85964920.151565894</v>
      </c>
      <c r="M44">
        <v>80572275.798616096</v>
      </c>
      <c r="N44">
        <v>81941058.6554005</v>
      </c>
      <c r="O44">
        <v>82975258.154196307</v>
      </c>
      <c r="P44">
        <v>85890995.153850406</v>
      </c>
      <c r="Q44">
        <v>88707648.5758719</v>
      </c>
      <c r="R44">
        <v>89900248.468904406</v>
      </c>
      <c r="S44">
        <v>87632965.721214607</v>
      </c>
      <c r="T44">
        <v>76729729.282543302</v>
      </c>
      <c r="U44">
        <v>74382945.207838401</v>
      </c>
      <c r="V44">
        <v>76549857.907290906</v>
      </c>
      <c r="W44">
        <v>79648039.469534695</v>
      </c>
      <c r="X44">
        <v>81107534.465347007</v>
      </c>
      <c r="Y44">
        <v>82857103.351376504</v>
      </c>
      <c r="Z44">
        <v>87078382.072174594</v>
      </c>
      <c r="AA44">
        <v>87622243.658080593</v>
      </c>
      <c r="AB44">
        <v>89611711.8987239</v>
      </c>
      <c r="AC44">
        <v>91286355.597400606</v>
      </c>
      <c r="AD44">
        <v>89817689.432496399</v>
      </c>
      <c r="AE44">
        <v>85395100</v>
      </c>
    </row>
    <row r="45" spans="1:31" x14ac:dyDescent="0.3">
      <c r="A45" t="s">
        <v>69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69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69</v>
      </c>
      <c r="B47" t="s">
        <v>290</v>
      </c>
      <c r="C47" t="s">
        <v>200</v>
      </c>
      <c r="D47" t="s">
        <v>291</v>
      </c>
      <c r="E47" t="s">
        <v>201</v>
      </c>
      <c r="F47">
        <v>23213911.5248756</v>
      </c>
      <c r="G47">
        <v>25176195.612956099</v>
      </c>
      <c r="H47">
        <v>22927407.9121022</v>
      </c>
      <c r="I47">
        <v>22001255.717856999</v>
      </c>
      <c r="J47">
        <v>23993157.560632501</v>
      </c>
      <c r="K47">
        <v>21588238.924437299</v>
      </c>
      <c r="L47">
        <v>20769440.096956201</v>
      </c>
      <c r="M47">
        <v>19888046.408361599</v>
      </c>
      <c r="N47">
        <v>18115530.634999398</v>
      </c>
      <c r="O47">
        <v>16212062.427099699</v>
      </c>
      <c r="P47">
        <v>15147700.3788806</v>
      </c>
      <c r="Q47">
        <v>14180251.7108109</v>
      </c>
      <c r="R47">
        <v>13316479.400573401</v>
      </c>
      <c r="S47">
        <v>12175163.9988217</v>
      </c>
      <c r="T47">
        <v>13085117.739210799</v>
      </c>
      <c r="U47">
        <v>12984826.7410514</v>
      </c>
      <c r="V47">
        <v>12334862.050190801</v>
      </c>
      <c r="W47">
        <v>12415765.797621701</v>
      </c>
      <c r="X47">
        <v>13220516.058373701</v>
      </c>
      <c r="Y47">
        <v>13842591.6223804</v>
      </c>
      <c r="Z47">
        <v>13173653.5293741</v>
      </c>
      <c r="AA47">
        <v>13902357.231373999</v>
      </c>
      <c r="AB47">
        <v>14219072.3039557</v>
      </c>
      <c r="AC47">
        <v>14284246.848002</v>
      </c>
      <c r="AD47">
        <v>14754882.8126036</v>
      </c>
      <c r="AE47">
        <v>15388000</v>
      </c>
    </row>
    <row r="48" spans="1:31" x14ac:dyDescent="0.3">
      <c r="A48" t="s">
        <v>69</v>
      </c>
      <c r="B48" t="s">
        <v>292</v>
      </c>
      <c r="C48" t="s">
        <v>200</v>
      </c>
      <c r="D48" t="s">
        <v>293</v>
      </c>
      <c r="E48" t="s">
        <v>201</v>
      </c>
      <c r="F48">
        <v>31409069.7375912</v>
      </c>
      <c r="G48">
        <v>33890860.020900398</v>
      </c>
      <c r="H48">
        <v>31445696.004019398</v>
      </c>
      <c r="I48">
        <v>30930307.2878768</v>
      </c>
      <c r="J48">
        <v>33291455.732942302</v>
      </c>
      <c r="K48">
        <v>30475126.735828899</v>
      </c>
      <c r="L48">
        <v>29638503.0834768</v>
      </c>
      <c r="M48">
        <v>29190402.649520501</v>
      </c>
      <c r="N48">
        <v>26964213.970545501</v>
      </c>
      <c r="O48">
        <v>25621568.9173299</v>
      </c>
      <c r="P48">
        <v>24836998.2231072</v>
      </c>
      <c r="Q48">
        <v>23360506.767858401</v>
      </c>
      <c r="R48">
        <v>22062311.207164001</v>
      </c>
      <c r="S48">
        <v>20460355.592252199</v>
      </c>
      <c r="T48">
        <v>21901888.124104399</v>
      </c>
      <c r="U48">
        <v>22739865.9156892</v>
      </c>
      <c r="V48">
        <v>22369334.736157399</v>
      </c>
      <c r="W48">
        <v>22492351.1695222</v>
      </c>
      <c r="X48">
        <v>24132834.355146799</v>
      </c>
      <c r="Y48">
        <v>24482894.1969992</v>
      </c>
      <c r="Z48">
        <v>23127876.154531799</v>
      </c>
      <c r="AA48">
        <v>23625813.3414343</v>
      </c>
      <c r="AB48">
        <v>24082092.8910162</v>
      </c>
      <c r="AC48">
        <v>23302106.4145041</v>
      </c>
      <c r="AD48">
        <v>24045334.168384101</v>
      </c>
      <c r="AE48">
        <v>24565300</v>
      </c>
    </row>
    <row r="49" spans="1:31" x14ac:dyDescent="0.3">
      <c r="A49" t="s">
        <v>69</v>
      </c>
      <c r="B49" t="s">
        <v>294</v>
      </c>
      <c r="C49" t="s">
        <v>200</v>
      </c>
      <c r="D49" t="s">
        <v>295</v>
      </c>
      <c r="E49" t="s">
        <v>201</v>
      </c>
      <c r="F49">
        <v>4691531.6824652897</v>
      </c>
      <c r="G49">
        <v>4640312.2642996702</v>
      </c>
      <c r="H49">
        <v>4477850.05959264</v>
      </c>
      <c r="I49">
        <v>4589042.3134287596</v>
      </c>
      <c r="J49">
        <v>4591580.3966494696</v>
      </c>
      <c r="K49">
        <v>4312915.2755819298</v>
      </c>
      <c r="L49">
        <v>4442567.4984002896</v>
      </c>
      <c r="M49">
        <v>4432479.6259284699</v>
      </c>
      <c r="N49">
        <v>4365299.6832453804</v>
      </c>
      <c r="O49">
        <v>4385301.2733261297</v>
      </c>
      <c r="P49">
        <v>4565095.6332444903</v>
      </c>
      <c r="Q49">
        <v>4453439.1170007596</v>
      </c>
      <c r="R49">
        <v>4319584.82363619</v>
      </c>
      <c r="S49">
        <v>4263655.9624957098</v>
      </c>
      <c r="T49">
        <v>4787975.09555321</v>
      </c>
      <c r="U49">
        <v>4789070.8956682598</v>
      </c>
      <c r="V49">
        <v>4516007.8247297704</v>
      </c>
      <c r="W49">
        <v>4584898.3271709504</v>
      </c>
      <c r="X49">
        <v>5053793.8673778502</v>
      </c>
      <c r="Y49">
        <v>4880895.6794351898</v>
      </c>
      <c r="Z49">
        <v>4624743.5383096803</v>
      </c>
      <c r="AA49">
        <v>4390891.3310525697</v>
      </c>
      <c r="AB49">
        <v>4205611.6931913402</v>
      </c>
      <c r="AC49">
        <v>4123351.6372144599</v>
      </c>
      <c r="AD49">
        <v>4322270.6209089505</v>
      </c>
      <c r="AE49">
        <v>4479200</v>
      </c>
    </row>
    <row r="50" spans="1:31" x14ac:dyDescent="0.3">
      <c r="A50" t="s">
        <v>69</v>
      </c>
      <c r="B50" t="s">
        <v>296</v>
      </c>
      <c r="C50" t="s">
        <v>200</v>
      </c>
      <c r="D50" t="s">
        <v>297</v>
      </c>
      <c r="E50" t="s">
        <v>201</v>
      </c>
      <c r="F50">
        <v>4043934.2760349698</v>
      </c>
      <c r="G50">
        <v>4647053.2684294498</v>
      </c>
      <c r="H50">
        <v>4519049.5125807403</v>
      </c>
      <c r="I50">
        <v>4743847.6524697198</v>
      </c>
      <c r="J50">
        <v>5166329.9389891401</v>
      </c>
      <c r="K50">
        <v>4945690.2760015</v>
      </c>
      <c r="L50">
        <v>4768418.6592161199</v>
      </c>
      <c r="M50">
        <v>5134107.8929828703</v>
      </c>
      <c r="N50">
        <v>4703450.9956330098</v>
      </c>
      <c r="O50">
        <v>5124891.2461627098</v>
      </c>
      <c r="P50">
        <v>5167837.5087490296</v>
      </c>
      <c r="Q50">
        <v>4762387.1519441996</v>
      </c>
      <c r="R50">
        <v>4453679.1418641303</v>
      </c>
      <c r="S50">
        <v>4034214.23780039</v>
      </c>
      <c r="T50">
        <v>4043768.1778665502</v>
      </c>
      <c r="U50">
        <v>4948838.7140081003</v>
      </c>
      <c r="V50">
        <v>5482818.0065395404</v>
      </c>
      <c r="W50">
        <v>5456255.8896739399</v>
      </c>
      <c r="X50">
        <v>5815733.8541917996</v>
      </c>
      <c r="Y50">
        <v>5733849.9835352898</v>
      </c>
      <c r="Z50">
        <v>5308432.6437626202</v>
      </c>
      <c r="AA50">
        <v>5321504.0361567196</v>
      </c>
      <c r="AB50">
        <v>5645685.4135056604</v>
      </c>
      <c r="AC50">
        <v>4893028.1977467304</v>
      </c>
      <c r="AD50">
        <v>4966606.8322761497</v>
      </c>
      <c r="AE50">
        <v>4698100</v>
      </c>
    </row>
    <row r="51" spans="1:31" x14ac:dyDescent="0.3">
      <c r="A51" t="s">
        <v>69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69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69</v>
      </c>
      <c r="B53" t="s">
        <v>302</v>
      </c>
      <c r="C53" t="s">
        <v>200</v>
      </c>
      <c r="D53" t="s">
        <v>303</v>
      </c>
      <c r="E53" t="s">
        <v>201</v>
      </c>
      <c r="F53">
        <v>2593790.8317588898</v>
      </c>
      <c r="G53">
        <v>2740319.9472043398</v>
      </c>
      <c r="H53">
        <v>3054461.8096573302</v>
      </c>
      <c r="I53">
        <v>2667604.2543414501</v>
      </c>
      <c r="J53">
        <v>2634170.9333462901</v>
      </c>
      <c r="K53">
        <v>3034923.3325635102</v>
      </c>
      <c r="L53">
        <v>3582264.0533179198</v>
      </c>
      <c r="M53">
        <v>3081901.03375998</v>
      </c>
      <c r="N53">
        <v>3474335.7361792298</v>
      </c>
      <c r="O53">
        <v>3783466.0631378298</v>
      </c>
      <c r="P53">
        <v>3642694.6513990099</v>
      </c>
      <c r="Q53">
        <v>3596746.5884564798</v>
      </c>
      <c r="R53">
        <v>2808195.20582694</v>
      </c>
      <c r="S53">
        <v>3182648.5200811601</v>
      </c>
      <c r="T53">
        <v>2456219.3520281198</v>
      </c>
      <c r="U53">
        <v>2338715.5881599202</v>
      </c>
      <c r="V53">
        <v>2253638.5760826198</v>
      </c>
      <c r="W53">
        <v>2236426.0895785899</v>
      </c>
      <c r="X53">
        <v>2405615.8258887501</v>
      </c>
      <c r="Y53">
        <v>2363097.9667090601</v>
      </c>
      <c r="Z53">
        <v>2481645.57613937</v>
      </c>
      <c r="AA53">
        <v>2168284.4172878698</v>
      </c>
      <c r="AB53">
        <v>2085952.6089202201</v>
      </c>
      <c r="AC53">
        <v>2401747.6065902598</v>
      </c>
      <c r="AD53">
        <v>2279434.1891958402</v>
      </c>
      <c r="AE53">
        <v>1423120.4965704801</v>
      </c>
    </row>
    <row r="54" spans="1:31" x14ac:dyDescent="0.3">
      <c r="A54" t="s">
        <v>69</v>
      </c>
      <c r="B54" t="s">
        <v>304</v>
      </c>
      <c r="C54" t="s">
        <v>200</v>
      </c>
      <c r="D54" t="s">
        <v>305</v>
      </c>
      <c r="E54" t="s">
        <v>201</v>
      </c>
      <c r="F54">
        <v>3750812.7137200302</v>
      </c>
      <c r="G54">
        <v>4072822.7408860298</v>
      </c>
      <c r="H54">
        <v>4456181.1419954002</v>
      </c>
      <c r="I54">
        <v>3918467.68530651</v>
      </c>
      <c r="J54">
        <v>4266357.83326416</v>
      </c>
      <c r="K54">
        <v>4732647.2275650501</v>
      </c>
      <c r="L54">
        <v>5085004.7243828001</v>
      </c>
      <c r="M54">
        <v>4197750.7873007199</v>
      </c>
      <c r="N54">
        <v>4928589.6963181598</v>
      </c>
      <c r="O54">
        <v>5672590.4302084101</v>
      </c>
      <c r="P54">
        <v>5373390.1811263096</v>
      </c>
      <c r="Q54">
        <v>5063713.1888174899</v>
      </c>
      <c r="R54">
        <v>4239310.1656760396</v>
      </c>
      <c r="S54">
        <v>4886999.4774165498</v>
      </c>
      <c r="T54">
        <v>3671925.3130546999</v>
      </c>
      <c r="U54">
        <v>3547314.33587255</v>
      </c>
      <c r="V54">
        <v>3321588.3888393799</v>
      </c>
      <c r="W54">
        <v>3204651.7766314298</v>
      </c>
      <c r="X54">
        <v>3659372.5353673701</v>
      </c>
      <c r="Y54">
        <v>3541510.2823639</v>
      </c>
      <c r="Z54">
        <v>3621574.0708891898</v>
      </c>
      <c r="AA54">
        <v>3234214.7212171201</v>
      </c>
      <c r="AB54">
        <v>3271730.3549342798</v>
      </c>
      <c r="AC54">
        <v>3602503.86158016</v>
      </c>
      <c r="AD54">
        <v>3381641.2558861398</v>
      </c>
      <c r="AE54">
        <v>2726555.1798810302</v>
      </c>
    </row>
    <row r="55" spans="1:31" x14ac:dyDescent="0.3">
      <c r="A55" t="s">
        <v>69</v>
      </c>
      <c r="B55" t="s">
        <v>306</v>
      </c>
      <c r="C55" t="s">
        <v>200</v>
      </c>
      <c r="D55" t="s">
        <v>307</v>
      </c>
      <c r="E55" t="s">
        <v>201</v>
      </c>
      <c r="F55">
        <v>1157212.38426822</v>
      </c>
      <c r="G55">
        <v>1332626.7404739801</v>
      </c>
      <c r="H55">
        <v>1401719.87296412</v>
      </c>
      <c r="I55">
        <v>1251006.978294</v>
      </c>
      <c r="J55">
        <v>1636854.7476852499</v>
      </c>
      <c r="K55">
        <v>1700710.264549</v>
      </c>
      <c r="L55">
        <v>1499469.7891400901</v>
      </c>
      <c r="M55">
        <v>1110523.67119489</v>
      </c>
      <c r="N55">
        <v>1452268.0004151301</v>
      </c>
      <c r="O55">
        <v>1892473.1152971101</v>
      </c>
      <c r="P55">
        <v>1732514.4835807499</v>
      </c>
      <c r="Q55">
        <v>1465399.37558137</v>
      </c>
      <c r="R55">
        <v>1433827.2268183101</v>
      </c>
      <c r="S55">
        <v>1708615.26817893</v>
      </c>
      <c r="T55">
        <v>1217524.9297652701</v>
      </c>
      <c r="U55">
        <v>1211372.2962547699</v>
      </c>
      <c r="V55">
        <v>1068665.37818718</v>
      </c>
      <c r="W55">
        <v>967530.14011959801</v>
      </c>
      <c r="X55">
        <v>1257290.0199774101</v>
      </c>
      <c r="Y55">
        <v>1180999.11378889</v>
      </c>
      <c r="Z55">
        <v>1141478.55231743</v>
      </c>
      <c r="AA55">
        <v>1067858.1468869799</v>
      </c>
      <c r="AB55">
        <v>1188037.1740425499</v>
      </c>
      <c r="AC55">
        <v>1203377.16615875</v>
      </c>
      <c r="AD55">
        <v>1104771.78891747</v>
      </c>
      <c r="AE55">
        <v>1303434.6833105499</v>
      </c>
    </row>
    <row r="56" spans="1:31" x14ac:dyDescent="0.3">
      <c r="A56" t="s">
        <v>69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69</v>
      </c>
      <c r="B57" t="s">
        <v>310</v>
      </c>
      <c r="C57" t="s">
        <v>200</v>
      </c>
      <c r="D57" t="s">
        <v>311</v>
      </c>
      <c r="E57" t="s">
        <v>201</v>
      </c>
      <c r="F57">
        <v>152023758.266395</v>
      </c>
      <c r="G57">
        <v>161957295.66915599</v>
      </c>
      <c r="H57">
        <v>158664954.52990299</v>
      </c>
      <c r="I57">
        <v>152284428.542263</v>
      </c>
      <c r="J57">
        <v>150455624.07433701</v>
      </c>
      <c r="K57">
        <v>151252275.30160999</v>
      </c>
      <c r="L57">
        <v>148397599.837735</v>
      </c>
      <c r="M57">
        <v>141182576.619591</v>
      </c>
      <c r="N57">
        <v>139728183.49331701</v>
      </c>
      <c r="O57">
        <v>139859342.386843</v>
      </c>
      <c r="P57">
        <v>143717739.048729</v>
      </c>
      <c r="Q57">
        <v>144293141.80735201</v>
      </c>
      <c r="R57">
        <v>141243937.739315</v>
      </c>
      <c r="S57">
        <v>135935581.73539799</v>
      </c>
      <c r="T57">
        <v>122140896.42024501</v>
      </c>
      <c r="U57">
        <v>120506783.507118</v>
      </c>
      <c r="V57">
        <v>122758829.116981</v>
      </c>
      <c r="W57">
        <v>126425264.173898</v>
      </c>
      <c r="X57">
        <v>131682340.883811</v>
      </c>
      <c r="Y57">
        <v>134437846.958868</v>
      </c>
      <c r="Z57">
        <v>137739610.169029</v>
      </c>
      <c r="AA57">
        <v>139083608.45598599</v>
      </c>
      <c r="AB57">
        <v>141392779.13404</v>
      </c>
      <c r="AC57">
        <v>142236457.869831</v>
      </c>
      <c r="AD57">
        <v>142930643.840069</v>
      </c>
      <c r="AE57">
        <v>137560100</v>
      </c>
    </row>
    <row r="58" spans="1:31" x14ac:dyDescent="0.3">
      <c r="A58" t="s">
        <v>69</v>
      </c>
      <c r="B58" t="s">
        <v>312</v>
      </c>
      <c r="C58" t="s">
        <v>200</v>
      </c>
      <c r="D58" t="s">
        <v>313</v>
      </c>
      <c r="E58" t="s">
        <v>201</v>
      </c>
      <c r="F58">
        <v>152023758.266395</v>
      </c>
      <c r="G58">
        <v>161957295.66915599</v>
      </c>
      <c r="H58">
        <v>158664954.52990299</v>
      </c>
      <c r="I58">
        <v>152284428.542263</v>
      </c>
      <c r="J58">
        <v>150455624.07433701</v>
      </c>
      <c r="K58">
        <v>151252275.30160999</v>
      </c>
      <c r="L58">
        <v>148397599.837735</v>
      </c>
      <c r="M58">
        <v>141182576.619591</v>
      </c>
      <c r="N58">
        <v>139728183.49331701</v>
      </c>
      <c r="O58">
        <v>139859342.386843</v>
      </c>
      <c r="P58">
        <v>143717739.048729</v>
      </c>
      <c r="Q58">
        <v>144293141.80735201</v>
      </c>
      <c r="R58">
        <v>141243937.739315</v>
      </c>
      <c r="S58">
        <v>135935581.73539799</v>
      </c>
      <c r="T58">
        <v>122140896.42024501</v>
      </c>
      <c r="U58">
        <v>120506783.507118</v>
      </c>
      <c r="V58">
        <v>122758829.116981</v>
      </c>
      <c r="W58">
        <v>126425264.173898</v>
      </c>
      <c r="X58">
        <v>131682340.883811</v>
      </c>
      <c r="Y58">
        <v>134437846.958868</v>
      </c>
      <c r="Z58">
        <v>137739610.169029</v>
      </c>
      <c r="AA58">
        <v>139083608.45598599</v>
      </c>
      <c r="AB58">
        <v>141392779.13404</v>
      </c>
      <c r="AC58">
        <v>142236457.869831</v>
      </c>
      <c r="AD58">
        <v>142930643.840069</v>
      </c>
      <c r="AE58">
        <v>137560100</v>
      </c>
    </row>
    <row r="59" spans="1:31" x14ac:dyDescent="0.3">
      <c r="A59" t="s">
        <v>69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141</v>
      </c>
      <c r="B2" t="s">
        <v>197</v>
      </c>
      <c r="C2" t="s">
        <v>200</v>
      </c>
      <c r="D2" t="s">
        <v>198</v>
      </c>
      <c r="E2" t="s">
        <v>201</v>
      </c>
      <c r="F2">
        <v>27555.729606092798</v>
      </c>
      <c r="G2">
        <v>39931.8084539712</v>
      </c>
      <c r="H2">
        <v>51383.703066369802</v>
      </c>
      <c r="I2">
        <v>63026.134663036697</v>
      </c>
      <c r="J2">
        <v>67926.399537929698</v>
      </c>
      <c r="K2">
        <v>62421.035072812803</v>
      </c>
      <c r="L2">
        <v>57665.601710862698</v>
      </c>
      <c r="M2">
        <v>51977.685926930499</v>
      </c>
      <c r="N2">
        <v>45957.5646394754</v>
      </c>
      <c r="O2">
        <v>40566.290817692803</v>
      </c>
      <c r="P2">
        <v>33823.562170423902</v>
      </c>
      <c r="Q2">
        <v>27920.397038831099</v>
      </c>
      <c r="R2">
        <v>24915.7651654689</v>
      </c>
      <c r="S2">
        <v>22500.778548124199</v>
      </c>
      <c r="T2">
        <v>21282.427232231301</v>
      </c>
      <c r="U2">
        <v>22394.296197606898</v>
      </c>
      <c r="V2">
        <v>24518.241897709599</v>
      </c>
      <c r="W2">
        <v>24522.8113914842</v>
      </c>
      <c r="X2">
        <v>26787.188447484899</v>
      </c>
      <c r="Y2">
        <v>27294.4674344624</v>
      </c>
      <c r="Z2">
        <v>29055.989456713301</v>
      </c>
      <c r="AA2">
        <v>25166.100189049499</v>
      </c>
      <c r="AB2">
        <v>28115.1025096747</v>
      </c>
      <c r="AC2">
        <v>26246.923559090701</v>
      </c>
      <c r="AD2">
        <v>24753.251262821701</v>
      </c>
      <c r="AE2">
        <v>26015.447767974802</v>
      </c>
    </row>
    <row r="3" spans="1:32" x14ac:dyDescent="0.3">
      <c r="A3" t="s">
        <v>141</v>
      </c>
      <c r="B3" t="s">
        <v>202</v>
      </c>
      <c r="C3" t="s">
        <v>200</v>
      </c>
      <c r="D3" t="s">
        <v>203</v>
      </c>
      <c r="E3" t="s">
        <v>201</v>
      </c>
      <c r="F3">
        <v>1390.3760134864101</v>
      </c>
      <c r="G3">
        <v>1752.65207503482</v>
      </c>
      <c r="H3">
        <v>2137.9958263784301</v>
      </c>
      <c r="I3">
        <v>2464.1207297924002</v>
      </c>
      <c r="J3">
        <v>2423.0615375356701</v>
      </c>
      <c r="K3">
        <v>2547.6555906581798</v>
      </c>
      <c r="L3">
        <v>2466.6786143111399</v>
      </c>
      <c r="M3">
        <v>2800.4466739729801</v>
      </c>
      <c r="N3">
        <v>2539.7497750811099</v>
      </c>
      <c r="O3">
        <v>2274.98799046455</v>
      </c>
      <c r="P3">
        <v>2101.4352296739298</v>
      </c>
      <c r="Q3">
        <v>2015.70528215431</v>
      </c>
      <c r="R3">
        <v>2616.8935605768902</v>
      </c>
      <c r="S3">
        <v>3015.7410982506799</v>
      </c>
      <c r="T3">
        <v>3307.8934790292701</v>
      </c>
      <c r="U3">
        <v>3383.5142806183999</v>
      </c>
      <c r="V3">
        <v>3069.9017570021902</v>
      </c>
      <c r="W3">
        <v>2603.0438943281201</v>
      </c>
      <c r="X3">
        <v>2697.28732901791</v>
      </c>
      <c r="Y3">
        <v>3126.2154326393102</v>
      </c>
      <c r="Z3">
        <v>3179.60905954298</v>
      </c>
      <c r="AA3">
        <v>2736.7030207026201</v>
      </c>
      <c r="AB3">
        <v>2949.5079774401902</v>
      </c>
      <c r="AC3">
        <v>2588.6502495623899</v>
      </c>
      <c r="AD3">
        <v>2314.2347761301298</v>
      </c>
      <c r="AE3">
        <v>2187.8909517615698</v>
      </c>
    </row>
    <row r="4" spans="1:32" x14ac:dyDescent="0.3">
      <c r="A4" t="s">
        <v>141</v>
      </c>
      <c r="B4" t="s">
        <v>204</v>
      </c>
      <c r="C4" t="s">
        <v>200</v>
      </c>
      <c r="D4" t="s">
        <v>205</v>
      </c>
      <c r="E4" t="s">
        <v>201</v>
      </c>
      <c r="F4">
        <v>744924.54834879201</v>
      </c>
      <c r="G4">
        <v>1009503.63728849</v>
      </c>
      <c r="H4">
        <v>1202577.2758649499</v>
      </c>
      <c r="I4">
        <v>1346920.7245236</v>
      </c>
      <c r="J4">
        <v>1406326.20655817</v>
      </c>
      <c r="K4">
        <v>1481905.3444493299</v>
      </c>
      <c r="L4">
        <v>1558409.42175142</v>
      </c>
      <c r="M4">
        <v>1469880.7868963401</v>
      </c>
      <c r="N4">
        <v>1407210.05378721</v>
      </c>
      <c r="O4">
        <v>1372934.30603548</v>
      </c>
      <c r="P4">
        <v>1435380.23342165</v>
      </c>
      <c r="Q4">
        <v>1337697.7071984999</v>
      </c>
      <c r="R4">
        <v>1519229.29011958</v>
      </c>
      <c r="S4">
        <v>1686357.50552664</v>
      </c>
      <c r="T4">
        <v>1628668.3306229501</v>
      </c>
      <c r="U4">
        <v>1654248.8312900299</v>
      </c>
      <c r="V4">
        <v>1686765.6316035199</v>
      </c>
      <c r="W4">
        <v>1672684.95679337</v>
      </c>
      <c r="X4">
        <v>1634512.5133742399</v>
      </c>
      <c r="Y4">
        <v>1673018.4436347201</v>
      </c>
      <c r="Z4">
        <v>1702433.98893397</v>
      </c>
      <c r="AA4">
        <v>1636728.66723951</v>
      </c>
      <c r="AB4">
        <v>1643062.57028472</v>
      </c>
      <c r="AC4">
        <v>1691942.0218231599</v>
      </c>
      <c r="AD4">
        <v>1743964.0778882401</v>
      </c>
      <c r="AE4">
        <v>1844942.20803948</v>
      </c>
    </row>
    <row r="5" spans="1:32" x14ac:dyDescent="0.3">
      <c r="A5" t="s">
        <v>141</v>
      </c>
      <c r="B5" t="s">
        <v>206</v>
      </c>
      <c r="C5" t="s">
        <v>200</v>
      </c>
      <c r="D5" t="s">
        <v>207</v>
      </c>
      <c r="E5" t="s">
        <v>201</v>
      </c>
      <c r="F5">
        <v>69476.772524774802</v>
      </c>
      <c r="G5">
        <v>84005.743852777305</v>
      </c>
      <c r="H5">
        <v>96432.487869524295</v>
      </c>
      <c r="I5">
        <v>104652.471725079</v>
      </c>
      <c r="J5">
        <v>110438.254383641</v>
      </c>
      <c r="K5">
        <v>114243.933378189</v>
      </c>
      <c r="L5">
        <v>119058.95107094799</v>
      </c>
      <c r="M5">
        <v>127528.869674577</v>
      </c>
      <c r="N5">
        <v>128323.097844495</v>
      </c>
      <c r="O5">
        <v>135891.38679240501</v>
      </c>
      <c r="P5">
        <v>154558.39269458599</v>
      </c>
      <c r="Q5">
        <v>152674.624510483</v>
      </c>
      <c r="R5">
        <v>171106.52650112601</v>
      </c>
      <c r="S5">
        <v>178458.854295458</v>
      </c>
      <c r="T5">
        <v>183013.26516692599</v>
      </c>
      <c r="U5">
        <v>194962.969687276</v>
      </c>
      <c r="V5">
        <v>209224.74702453701</v>
      </c>
      <c r="W5">
        <v>205058.77956806801</v>
      </c>
      <c r="X5">
        <v>196193.15551875599</v>
      </c>
      <c r="Y5">
        <v>200109.36503779801</v>
      </c>
      <c r="Z5">
        <v>198242.82444743399</v>
      </c>
      <c r="AA5">
        <v>194157.67025254801</v>
      </c>
      <c r="AB5">
        <v>208105.90917247799</v>
      </c>
      <c r="AC5">
        <v>216663.00219944</v>
      </c>
      <c r="AD5">
        <v>220140.21749206801</v>
      </c>
      <c r="AE5">
        <v>223191.16312475799</v>
      </c>
    </row>
    <row r="6" spans="1:32" x14ac:dyDescent="0.3">
      <c r="A6" t="s">
        <v>141</v>
      </c>
      <c r="B6" t="s">
        <v>208</v>
      </c>
      <c r="C6" t="s">
        <v>200</v>
      </c>
      <c r="D6" t="s">
        <v>209</v>
      </c>
      <c r="E6" t="s">
        <v>201</v>
      </c>
      <c r="F6">
        <v>14441.9685225376</v>
      </c>
      <c r="G6">
        <v>16019.4155678719</v>
      </c>
      <c r="H6">
        <v>17571.138155551798</v>
      </c>
      <c r="I6">
        <v>18190.640214286701</v>
      </c>
      <c r="J6">
        <v>17683.366748782901</v>
      </c>
      <c r="K6">
        <v>18293.794443499901</v>
      </c>
      <c r="L6">
        <v>19108.243383686498</v>
      </c>
      <c r="M6">
        <v>19093.375901437601</v>
      </c>
      <c r="N6">
        <v>16984.609374613199</v>
      </c>
      <c r="O6">
        <v>15831.9834814732</v>
      </c>
      <c r="P6">
        <v>17018.315687998402</v>
      </c>
      <c r="Q6">
        <v>15430.8832945043</v>
      </c>
      <c r="R6">
        <v>18827.712806964599</v>
      </c>
      <c r="S6">
        <v>24094.766159450301</v>
      </c>
      <c r="T6">
        <v>23313.6303244056</v>
      </c>
      <c r="U6">
        <v>26979.464485938501</v>
      </c>
      <c r="V6">
        <v>29258.506596925301</v>
      </c>
      <c r="W6">
        <v>25020.515299296399</v>
      </c>
      <c r="X6">
        <v>23135.549666977498</v>
      </c>
      <c r="Y6">
        <v>21761.2057913397</v>
      </c>
      <c r="Z6">
        <v>20689.6034400875</v>
      </c>
      <c r="AA6">
        <v>18110.679500718099</v>
      </c>
      <c r="AB6">
        <v>16672.569750913201</v>
      </c>
      <c r="AC6">
        <v>15449.365536993901</v>
      </c>
      <c r="AD6">
        <v>17252.412595882099</v>
      </c>
      <c r="AE6">
        <v>17448.025973533298</v>
      </c>
    </row>
    <row r="7" spans="1:32" x14ac:dyDescent="0.3">
      <c r="A7" t="s">
        <v>141</v>
      </c>
      <c r="B7" t="s">
        <v>210</v>
      </c>
      <c r="C7" t="s">
        <v>200</v>
      </c>
      <c r="D7" t="s">
        <v>211</v>
      </c>
      <c r="E7" t="s">
        <v>201</v>
      </c>
      <c r="F7">
        <v>46927.534395141898</v>
      </c>
      <c r="G7">
        <v>58724.3487066284</v>
      </c>
      <c r="H7">
        <v>68126.342510060305</v>
      </c>
      <c r="I7">
        <v>72885.196069752696</v>
      </c>
      <c r="J7">
        <v>73181.6648494377</v>
      </c>
      <c r="K7">
        <v>74609.488525150504</v>
      </c>
      <c r="L7">
        <v>77987.474628092794</v>
      </c>
      <c r="M7">
        <v>76557.976294641194</v>
      </c>
      <c r="N7">
        <v>75217.302355769498</v>
      </c>
      <c r="O7">
        <v>70742.612414909599</v>
      </c>
      <c r="P7">
        <v>75099.9384935532</v>
      </c>
      <c r="Q7">
        <v>71528.960646998094</v>
      </c>
      <c r="R7">
        <v>82116.834875611195</v>
      </c>
      <c r="S7">
        <v>84823.922721339099</v>
      </c>
      <c r="T7">
        <v>83857.565458648896</v>
      </c>
      <c r="U7">
        <v>90047.960758580404</v>
      </c>
      <c r="V7">
        <v>85877.949461216398</v>
      </c>
      <c r="W7">
        <v>77914.511679592702</v>
      </c>
      <c r="X7">
        <v>75334.945174171997</v>
      </c>
      <c r="Y7">
        <v>73398.587616464094</v>
      </c>
      <c r="Z7">
        <v>72645.3586246263</v>
      </c>
      <c r="AA7">
        <v>65257.670111820698</v>
      </c>
      <c r="AB7">
        <v>59794.992222340603</v>
      </c>
      <c r="AC7">
        <v>57756.2141515978</v>
      </c>
      <c r="AD7">
        <v>56739.201870135199</v>
      </c>
      <c r="AE7">
        <v>62804.454125845201</v>
      </c>
    </row>
    <row r="8" spans="1:32" x14ac:dyDescent="0.3">
      <c r="A8" t="s">
        <v>141</v>
      </c>
      <c r="B8" t="s">
        <v>212</v>
      </c>
      <c r="C8" t="s">
        <v>200</v>
      </c>
      <c r="D8" t="s">
        <v>213</v>
      </c>
      <c r="E8" t="s">
        <v>201</v>
      </c>
      <c r="F8">
        <v>11743.7953195103</v>
      </c>
      <c r="G8">
        <v>16426.726760151199</v>
      </c>
      <c r="H8">
        <v>15945.8083344349</v>
      </c>
      <c r="I8">
        <v>15688.5186489057</v>
      </c>
      <c r="J8">
        <v>16026.842955139</v>
      </c>
      <c r="K8">
        <v>14468.6890534592</v>
      </c>
      <c r="L8">
        <v>12797.0729596116</v>
      </c>
      <c r="M8">
        <v>12923.0429425353</v>
      </c>
      <c r="N8">
        <v>12982.9604840627</v>
      </c>
      <c r="O8">
        <v>13295.9476118984</v>
      </c>
      <c r="P8">
        <v>12989.282737158501</v>
      </c>
      <c r="Q8">
        <v>13114.872182291199</v>
      </c>
      <c r="R8">
        <v>14380.2138564872</v>
      </c>
      <c r="S8">
        <v>17850.701472937999</v>
      </c>
      <c r="T8">
        <v>18341.764397214301</v>
      </c>
      <c r="U8">
        <v>17591.211235412498</v>
      </c>
      <c r="V8">
        <v>14799.869435553101</v>
      </c>
      <c r="W8">
        <v>13893.2043216937</v>
      </c>
      <c r="X8">
        <v>14293.390207254301</v>
      </c>
      <c r="Y8">
        <v>15442.9159038775</v>
      </c>
      <c r="Z8">
        <v>17571.090925762801</v>
      </c>
      <c r="AA8">
        <v>16644.499548094602</v>
      </c>
      <c r="AB8">
        <v>17223.340465724199</v>
      </c>
      <c r="AC8">
        <v>16862.827947510701</v>
      </c>
      <c r="AD8">
        <v>16025.9719012144</v>
      </c>
      <c r="AE8">
        <v>18511.6119573623</v>
      </c>
    </row>
    <row r="9" spans="1:32" x14ac:dyDescent="0.3">
      <c r="A9" t="s">
        <v>141</v>
      </c>
      <c r="B9" t="s">
        <v>214</v>
      </c>
      <c r="C9" t="s">
        <v>200</v>
      </c>
      <c r="D9" t="s">
        <v>215</v>
      </c>
      <c r="E9" t="s">
        <v>201</v>
      </c>
      <c r="F9">
        <v>52735.154351556201</v>
      </c>
      <c r="G9">
        <v>79175.432886662398</v>
      </c>
      <c r="H9">
        <v>98108.175568379898</v>
      </c>
      <c r="I9">
        <v>112850.78815402099</v>
      </c>
      <c r="J9">
        <v>115885.151105942</v>
      </c>
      <c r="K9">
        <v>114909.205104327</v>
      </c>
      <c r="L9">
        <v>117893.65988149001</v>
      </c>
      <c r="M9">
        <v>114453.038879502</v>
      </c>
      <c r="N9">
        <v>111391.30846335999</v>
      </c>
      <c r="O9">
        <v>104691.740591536</v>
      </c>
      <c r="P9">
        <v>108147.979545066</v>
      </c>
      <c r="Q9">
        <v>97157.496253861202</v>
      </c>
      <c r="R9">
        <v>109854.430877604</v>
      </c>
      <c r="S9">
        <v>129413.86136579599</v>
      </c>
      <c r="T9">
        <v>123792.420234316</v>
      </c>
      <c r="U9">
        <v>127484.096888106</v>
      </c>
      <c r="V9">
        <v>131641.90412859499</v>
      </c>
      <c r="W9">
        <v>123148.59622340801</v>
      </c>
      <c r="X9">
        <v>114524.19114982001</v>
      </c>
      <c r="Y9">
        <v>112656.78977382601</v>
      </c>
      <c r="Z9">
        <v>109193.677268902</v>
      </c>
      <c r="AA9">
        <v>98599.763651321002</v>
      </c>
      <c r="AB9">
        <v>95664.816289192298</v>
      </c>
      <c r="AC9">
        <v>102699.80222923501</v>
      </c>
      <c r="AD9">
        <v>121194.668559158</v>
      </c>
      <c r="AE9">
        <v>134508.29986418301</v>
      </c>
    </row>
    <row r="10" spans="1:32" x14ac:dyDescent="0.3">
      <c r="A10" t="s">
        <v>141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141</v>
      </c>
      <c r="B11" t="s">
        <v>218</v>
      </c>
      <c r="C11" t="s">
        <v>200</v>
      </c>
      <c r="D11" t="s">
        <v>219</v>
      </c>
      <c r="E11" t="s">
        <v>201</v>
      </c>
      <c r="F11">
        <v>21169.123939290301</v>
      </c>
      <c r="G11">
        <v>32521.6003643894</v>
      </c>
      <c r="H11">
        <v>43842.7064876644</v>
      </c>
      <c r="I11">
        <v>50401.662131248297</v>
      </c>
      <c r="J11">
        <v>56081.236558108598</v>
      </c>
      <c r="K11">
        <v>60254.643271583896</v>
      </c>
      <c r="L11">
        <v>66171.562752807193</v>
      </c>
      <c r="M11">
        <v>68398.710372664398</v>
      </c>
      <c r="N11">
        <v>71488.923714386896</v>
      </c>
      <c r="O11">
        <v>71123.963249135704</v>
      </c>
      <c r="P11">
        <v>72310.369024347296</v>
      </c>
      <c r="Q11">
        <v>68476.701052268807</v>
      </c>
      <c r="R11">
        <v>72776.274254769596</v>
      </c>
      <c r="S11">
        <v>78542.1298084359</v>
      </c>
      <c r="T11">
        <v>80450.8628698174</v>
      </c>
      <c r="U11">
        <v>82922.690984941801</v>
      </c>
      <c r="V11">
        <v>89147.374078765701</v>
      </c>
      <c r="W11">
        <v>111646.089797298</v>
      </c>
      <c r="X11">
        <v>129193.881570984</v>
      </c>
      <c r="Y11">
        <v>142246.29600898601</v>
      </c>
      <c r="Z11">
        <v>141328.16431790101</v>
      </c>
      <c r="AA11">
        <v>145989.97983760599</v>
      </c>
      <c r="AB11">
        <v>147806.21066996001</v>
      </c>
      <c r="AC11">
        <v>148781.98687537099</v>
      </c>
      <c r="AD11">
        <v>151755.362333522</v>
      </c>
      <c r="AE11">
        <v>166705.913835185</v>
      </c>
    </row>
    <row r="12" spans="1:32" x14ac:dyDescent="0.3">
      <c r="A12" t="s">
        <v>141</v>
      </c>
      <c r="B12" t="s">
        <v>220</v>
      </c>
      <c r="C12" t="s">
        <v>200</v>
      </c>
      <c r="D12" t="s">
        <v>221</v>
      </c>
      <c r="E12" t="s">
        <v>201</v>
      </c>
      <c r="F12">
        <v>27762.689821229898</v>
      </c>
      <c r="G12">
        <v>41710.698742387503</v>
      </c>
      <c r="H12">
        <v>53987.718989224901</v>
      </c>
      <c r="I12">
        <v>63461.708902047802</v>
      </c>
      <c r="J12">
        <v>66159.994357586998</v>
      </c>
      <c r="K12">
        <v>73104.292806292404</v>
      </c>
      <c r="L12">
        <v>81144.154613902501</v>
      </c>
      <c r="M12">
        <v>77542.643938163601</v>
      </c>
      <c r="N12">
        <v>80306.873875561694</v>
      </c>
      <c r="O12">
        <v>82721.765073005197</v>
      </c>
      <c r="P12">
        <v>86684.790931417199</v>
      </c>
      <c r="Q12">
        <v>84539.331198831802</v>
      </c>
      <c r="R12">
        <v>97298.631805201003</v>
      </c>
      <c r="S12">
        <v>105096.162363197</v>
      </c>
      <c r="T12">
        <v>104315.91777562699</v>
      </c>
      <c r="U12">
        <v>107083.784469231</v>
      </c>
      <c r="V12">
        <v>104266.956283778</v>
      </c>
      <c r="W12">
        <v>97140.339659393605</v>
      </c>
      <c r="X12">
        <v>94689.902195808303</v>
      </c>
      <c r="Y12">
        <v>95732.157987968007</v>
      </c>
      <c r="Z12">
        <v>95203.265870690404</v>
      </c>
      <c r="AA12">
        <v>87625.257208951298</v>
      </c>
      <c r="AB12">
        <v>86667.843674588396</v>
      </c>
      <c r="AC12">
        <v>91675.023423393504</v>
      </c>
      <c r="AD12">
        <v>95929.193404089398</v>
      </c>
      <c r="AE12">
        <v>105593.807989758</v>
      </c>
    </row>
    <row r="13" spans="1:32" x14ac:dyDescent="0.3">
      <c r="A13" t="s">
        <v>141</v>
      </c>
      <c r="B13" t="s">
        <v>222</v>
      </c>
      <c r="C13" t="s">
        <v>200</v>
      </c>
      <c r="D13" t="s">
        <v>223</v>
      </c>
      <c r="E13" t="s">
        <v>201</v>
      </c>
      <c r="F13">
        <v>81275.729828928394</v>
      </c>
      <c r="G13">
        <v>103782.898908348</v>
      </c>
      <c r="H13">
        <v>116894.861886193</v>
      </c>
      <c r="I13">
        <v>121109.557379298</v>
      </c>
      <c r="J13">
        <v>124721.790855767</v>
      </c>
      <c r="K13">
        <v>134162.734826959</v>
      </c>
      <c r="L13">
        <v>145071.315711031</v>
      </c>
      <c r="M13">
        <v>137576.867739329</v>
      </c>
      <c r="N13">
        <v>123128.300924682</v>
      </c>
      <c r="O13">
        <v>116465.990674905</v>
      </c>
      <c r="P13">
        <v>116668.525037707</v>
      </c>
      <c r="Q13">
        <v>109169.741903737</v>
      </c>
      <c r="R13">
        <v>133524.10810926801</v>
      </c>
      <c r="S13">
        <v>156583.276201111</v>
      </c>
      <c r="T13">
        <v>155236.63337072599</v>
      </c>
      <c r="U13">
        <v>157900.94967424299</v>
      </c>
      <c r="V13">
        <v>157402.79457390099</v>
      </c>
      <c r="W13">
        <v>150519.34553650499</v>
      </c>
      <c r="X13">
        <v>137487.226463011</v>
      </c>
      <c r="Y13">
        <v>141474.48882327901</v>
      </c>
      <c r="Z13">
        <v>142267.73818962701</v>
      </c>
      <c r="AA13">
        <v>132421.41445909499</v>
      </c>
      <c r="AB13">
        <v>141206.292242975</v>
      </c>
      <c r="AC13">
        <v>142957.04492021399</v>
      </c>
      <c r="AD13">
        <v>150639.16887472</v>
      </c>
      <c r="AE13">
        <v>163764.91142818099</v>
      </c>
    </row>
    <row r="14" spans="1:32" x14ac:dyDescent="0.3">
      <c r="A14" t="s">
        <v>141</v>
      </c>
      <c r="B14" t="s">
        <v>224</v>
      </c>
      <c r="C14" t="s">
        <v>200</v>
      </c>
      <c r="D14" t="s">
        <v>225</v>
      </c>
      <c r="E14" t="s">
        <v>201</v>
      </c>
      <c r="F14">
        <v>168994.71339921601</v>
      </c>
      <c r="G14">
        <v>231577.578156445</v>
      </c>
      <c r="H14">
        <v>270995.53314897098</v>
      </c>
      <c r="I14">
        <v>310021.445586727</v>
      </c>
      <c r="J14">
        <v>324516.88419303601</v>
      </c>
      <c r="K14">
        <v>352147.03460213001</v>
      </c>
      <c r="L14">
        <v>367869.32429750502</v>
      </c>
      <c r="M14">
        <v>317062.137468311</v>
      </c>
      <c r="N14">
        <v>272432.26220018801</v>
      </c>
      <c r="O14">
        <v>252311.454041422</v>
      </c>
      <c r="P14">
        <v>242334.459672786</v>
      </c>
      <c r="Q14">
        <v>215565.71681325501</v>
      </c>
      <c r="R14">
        <v>230976.91651665801</v>
      </c>
      <c r="S14">
        <v>258478.38739422601</v>
      </c>
      <c r="T14">
        <v>241155.82069180199</v>
      </c>
      <c r="U14">
        <v>244472.83593120601</v>
      </c>
      <c r="V14">
        <v>245251.72650285999</v>
      </c>
      <c r="W14">
        <v>242927.00732743199</v>
      </c>
      <c r="X14">
        <v>224315.167118426</v>
      </c>
      <c r="Y14">
        <v>227469.11820689999</v>
      </c>
      <c r="Z14">
        <v>237956.813884228</v>
      </c>
      <c r="AA14">
        <v>220851.21870627999</v>
      </c>
      <c r="AB14">
        <v>213454.25962368501</v>
      </c>
      <c r="AC14">
        <v>228375.25182454099</v>
      </c>
      <c r="AD14">
        <v>236808.39792574401</v>
      </c>
      <c r="AE14">
        <v>254687.660144022</v>
      </c>
    </row>
    <row r="15" spans="1:32" x14ac:dyDescent="0.3">
      <c r="A15" t="s">
        <v>141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141</v>
      </c>
      <c r="B16" t="s">
        <v>228</v>
      </c>
      <c r="C16" t="s">
        <v>200</v>
      </c>
      <c r="D16" t="s">
        <v>229</v>
      </c>
      <c r="E16" t="s">
        <v>201</v>
      </c>
      <c r="F16">
        <v>117272.11224575101</v>
      </c>
      <c r="G16">
        <v>161265.22186404601</v>
      </c>
      <c r="H16">
        <v>194046.789044342</v>
      </c>
      <c r="I16">
        <v>211371.28799157499</v>
      </c>
      <c r="J16">
        <v>220751.73808613501</v>
      </c>
      <c r="K16">
        <v>235787.933868972</v>
      </c>
      <c r="L16">
        <v>240796.46312866799</v>
      </c>
      <c r="M16">
        <v>218604.98278937099</v>
      </c>
      <c r="N16">
        <v>208077.111247358</v>
      </c>
      <c r="O16">
        <v>203057.27980406699</v>
      </c>
      <c r="P16">
        <v>209227.10008901099</v>
      </c>
      <c r="Q16">
        <v>189858.388854566</v>
      </c>
      <c r="R16">
        <v>209648.12025345399</v>
      </c>
      <c r="S16">
        <v>229355.40249490199</v>
      </c>
      <c r="T16">
        <v>210998.10788682199</v>
      </c>
      <c r="U16">
        <v>215359.65867275299</v>
      </c>
      <c r="V16">
        <v>232804.07062158399</v>
      </c>
      <c r="W16">
        <v>249102.263733003</v>
      </c>
      <c r="X16">
        <v>251706.032509713</v>
      </c>
      <c r="Y16">
        <v>263730.489531053</v>
      </c>
      <c r="Z16">
        <v>257733.307531189</v>
      </c>
      <c r="AA16">
        <v>255442.29404219799</v>
      </c>
      <c r="AB16">
        <v>265168.09225164499</v>
      </c>
      <c r="AC16">
        <v>273149.27333414502</v>
      </c>
      <c r="AD16">
        <v>269355.63706703699</v>
      </c>
      <c r="AE16">
        <v>269392.24448576401</v>
      </c>
    </row>
    <row r="17" spans="1:31" x14ac:dyDescent="0.3">
      <c r="A17" t="s">
        <v>141</v>
      </c>
      <c r="B17" t="s">
        <v>230</v>
      </c>
      <c r="C17" t="s">
        <v>200</v>
      </c>
      <c r="D17" t="s">
        <v>231</v>
      </c>
      <c r="E17" t="s">
        <v>201</v>
      </c>
      <c r="F17">
        <v>41222.302641251801</v>
      </c>
      <c r="G17">
        <v>58201.407452948297</v>
      </c>
      <c r="H17">
        <v>69734.378970344405</v>
      </c>
      <c r="I17">
        <v>80457.917828641701</v>
      </c>
      <c r="J17">
        <v>83662.813355785504</v>
      </c>
      <c r="K17">
        <v>89115.825745196504</v>
      </c>
      <c r="L17">
        <v>93188.212500194102</v>
      </c>
      <c r="M17">
        <v>90045.661275828505</v>
      </c>
      <c r="N17">
        <v>87450.422217799496</v>
      </c>
      <c r="O17">
        <v>92014.215899404997</v>
      </c>
      <c r="P17">
        <v>102676.188872117</v>
      </c>
      <c r="Q17">
        <v>93477.553475008404</v>
      </c>
      <c r="R17">
        <v>114105.865257207</v>
      </c>
      <c r="S17">
        <v>135641.105131822</v>
      </c>
      <c r="T17">
        <v>130475.111270553</v>
      </c>
      <c r="U17">
        <v>120980.100797436</v>
      </c>
      <c r="V17">
        <v>118480.33717863999</v>
      </c>
      <c r="W17">
        <v>114664.049940371</v>
      </c>
      <c r="X17">
        <v>106579.753577147</v>
      </c>
      <c r="Y17">
        <v>103048.803374447</v>
      </c>
      <c r="Z17">
        <v>108843.86381812701</v>
      </c>
      <c r="AA17">
        <v>101316.819768645</v>
      </c>
      <c r="AB17">
        <v>92645.607192564799</v>
      </c>
      <c r="AC17">
        <v>94842.347766881401</v>
      </c>
      <c r="AD17">
        <v>97148.309390491093</v>
      </c>
      <c r="AE17">
        <v>95855.442496812393</v>
      </c>
    </row>
    <row r="18" spans="1:31" x14ac:dyDescent="0.3">
      <c r="A18" t="s">
        <v>141</v>
      </c>
      <c r="B18" t="s">
        <v>232</v>
      </c>
      <c r="C18" t="s">
        <v>200</v>
      </c>
      <c r="D18" t="s">
        <v>233</v>
      </c>
      <c r="E18" t="s">
        <v>201</v>
      </c>
      <c r="F18">
        <v>53989.607950666898</v>
      </c>
      <c r="G18">
        <v>79124.116613994702</v>
      </c>
      <c r="H18">
        <v>103903.082450899</v>
      </c>
      <c r="I18">
        <v>126430.79457093</v>
      </c>
      <c r="J18">
        <v>136954.96178260999</v>
      </c>
      <c r="K18">
        <v>142219.11223066499</v>
      </c>
      <c r="L18">
        <v>153142.66938241999</v>
      </c>
      <c r="M18">
        <v>149594.23512729001</v>
      </c>
      <c r="N18">
        <v>154287.16488302199</v>
      </c>
      <c r="O18">
        <v>149424.857440336</v>
      </c>
      <c r="P18">
        <v>163027.07542571001</v>
      </c>
      <c r="Q18">
        <v>151941.51196685201</v>
      </c>
      <c r="R18">
        <v>177207.586513619</v>
      </c>
      <c r="S18">
        <v>197600.20223424901</v>
      </c>
      <c r="T18">
        <v>183842.358895663</v>
      </c>
      <c r="U18">
        <v>169046.98773295799</v>
      </c>
      <c r="V18">
        <v>165359.655146117</v>
      </c>
      <c r="W18">
        <v>165849.309950619</v>
      </c>
      <c r="X18">
        <v>173455.27293547301</v>
      </c>
      <c r="Y18">
        <v>185169.44372670699</v>
      </c>
      <c r="Z18">
        <v>205092.69495294499</v>
      </c>
      <c r="AA18">
        <v>211807.81648423299</v>
      </c>
      <c r="AB18">
        <v>218664.887515902</v>
      </c>
      <c r="AC18">
        <v>227591.205250061</v>
      </c>
      <c r="AD18">
        <v>235091.78350356399</v>
      </c>
      <c r="AE18">
        <v>250937.23554208799</v>
      </c>
    </row>
    <row r="19" spans="1:31" x14ac:dyDescent="0.3">
      <c r="A19" t="s">
        <v>141</v>
      </c>
      <c r="B19" t="s">
        <v>234</v>
      </c>
      <c r="C19" t="s">
        <v>200</v>
      </c>
      <c r="D19" t="s">
        <v>235</v>
      </c>
      <c r="E19" t="s">
        <v>201</v>
      </c>
      <c r="F19">
        <v>37913.043408937199</v>
      </c>
      <c r="G19">
        <v>46968.447411844398</v>
      </c>
      <c r="H19">
        <v>52988.252449358297</v>
      </c>
      <c r="I19">
        <v>59398.735321083201</v>
      </c>
      <c r="J19">
        <v>60261.507326198996</v>
      </c>
      <c r="K19">
        <v>58588.656592902596</v>
      </c>
      <c r="L19">
        <v>64180.317441063104</v>
      </c>
      <c r="M19">
        <v>60499.244492685197</v>
      </c>
      <c r="N19">
        <v>65139.716201908297</v>
      </c>
      <c r="O19">
        <v>65361.108960987003</v>
      </c>
      <c r="P19">
        <v>74637.815210194196</v>
      </c>
      <c r="Q19">
        <v>74761.925045846801</v>
      </c>
      <c r="R19">
        <v>87406.068491609796</v>
      </c>
      <c r="S19">
        <v>90418.733883719397</v>
      </c>
      <c r="T19">
        <v>89874.872280426702</v>
      </c>
      <c r="U19">
        <v>99416.119971947395</v>
      </c>
      <c r="V19">
        <v>103249.740571047</v>
      </c>
      <c r="W19">
        <v>95800.943756690103</v>
      </c>
      <c r="X19">
        <v>93604.045286695604</v>
      </c>
      <c r="Y19">
        <v>90778.781852073196</v>
      </c>
      <c r="Z19">
        <v>95665.585662448095</v>
      </c>
      <c r="AA19">
        <v>88503.583667997998</v>
      </c>
      <c r="AB19">
        <v>79987.749212750699</v>
      </c>
      <c r="AC19">
        <v>75138.676363771607</v>
      </c>
      <c r="AD19">
        <v>75883.752970614296</v>
      </c>
      <c r="AE19">
        <v>81541.437071984299</v>
      </c>
    </row>
    <row r="20" spans="1:31" x14ac:dyDescent="0.3">
      <c r="A20" t="s">
        <v>141</v>
      </c>
      <c r="B20" t="s">
        <v>236</v>
      </c>
      <c r="C20" t="s">
        <v>200</v>
      </c>
      <c r="D20" t="s">
        <v>237</v>
      </c>
      <c r="E20" t="s">
        <v>201</v>
      </c>
      <c r="F20">
        <v>47678.471649681902</v>
      </c>
      <c r="G20">
        <v>73130.625656768098</v>
      </c>
      <c r="H20">
        <v>86784.534127949504</v>
      </c>
      <c r="I20">
        <v>97433.107392180696</v>
      </c>
      <c r="J20">
        <v>99544.692303542804</v>
      </c>
      <c r="K20">
        <v>89954.701800044801</v>
      </c>
      <c r="L20">
        <v>80320.059333269004</v>
      </c>
      <c r="M20">
        <v>66913.610389351801</v>
      </c>
      <c r="N20">
        <v>55098.538869954697</v>
      </c>
      <c r="O20">
        <v>42638.351642941598</v>
      </c>
      <c r="P20">
        <v>34862.992723545001</v>
      </c>
      <c r="Q20">
        <v>25879.126922253301</v>
      </c>
      <c r="R20">
        <v>22007.237868004799</v>
      </c>
      <c r="S20">
        <v>20861.3029733771</v>
      </c>
      <c r="T20">
        <v>19837.489221850501</v>
      </c>
      <c r="U20">
        <v>19658.270282560399</v>
      </c>
      <c r="V20">
        <v>19404.019956976601</v>
      </c>
      <c r="W20">
        <v>17879.503364366999</v>
      </c>
      <c r="X20">
        <v>18011.372828199001</v>
      </c>
      <c r="Y20">
        <v>18569.819800125999</v>
      </c>
      <c r="Z20">
        <v>20408.780054287199</v>
      </c>
      <c r="AA20">
        <v>20513.551566043199</v>
      </c>
      <c r="AB20">
        <v>22425.206652221899</v>
      </c>
      <c r="AC20">
        <v>25423.327453583501</v>
      </c>
      <c r="AD20">
        <v>25725.378528110501</v>
      </c>
      <c r="AE20">
        <v>29965.944338824102</v>
      </c>
    </row>
    <row r="21" spans="1:31" x14ac:dyDescent="0.3">
      <c r="A21" t="s">
        <v>141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141</v>
      </c>
      <c r="B22" t="s">
        <v>240</v>
      </c>
      <c r="C22" t="s">
        <v>200</v>
      </c>
      <c r="D22" t="s">
        <v>241</v>
      </c>
      <c r="E22" t="s">
        <v>201</v>
      </c>
      <c r="F22">
        <v>8678.2472188511492</v>
      </c>
      <c r="G22">
        <v>6345.5982387846998</v>
      </c>
      <c r="H22">
        <v>4724.4303723533703</v>
      </c>
      <c r="I22">
        <v>3615.54032013299</v>
      </c>
      <c r="J22">
        <v>2777.5546665940001</v>
      </c>
      <c r="K22">
        <v>2115.5145726492901</v>
      </c>
      <c r="L22">
        <v>1757.0440096872701</v>
      </c>
      <c r="M22">
        <v>1520.47500589838</v>
      </c>
      <c r="N22">
        <v>1297.2962349335501</v>
      </c>
      <c r="O22">
        <v>1049.4096132826601</v>
      </c>
      <c r="P22">
        <v>969.61801206467896</v>
      </c>
      <c r="Q22">
        <v>773.10123862347496</v>
      </c>
      <c r="R22">
        <v>735.37781259364499</v>
      </c>
      <c r="S22">
        <v>823.31177951687403</v>
      </c>
      <c r="T22">
        <v>1017.0821636606599</v>
      </c>
      <c r="U22">
        <v>1340.29878049033</v>
      </c>
      <c r="V22">
        <v>1844.7466424849799</v>
      </c>
      <c r="W22">
        <v>1975.6621031885099</v>
      </c>
      <c r="X22">
        <v>2475.0608093011301</v>
      </c>
      <c r="Y22">
        <v>2912.8116869526698</v>
      </c>
      <c r="Z22">
        <v>3432.60224560092</v>
      </c>
      <c r="AA22">
        <v>3674.1908717080701</v>
      </c>
      <c r="AB22">
        <v>4139.2933161322799</v>
      </c>
      <c r="AC22">
        <v>4828.03142999795</v>
      </c>
      <c r="AD22">
        <v>5450.4126446318596</v>
      </c>
      <c r="AE22">
        <v>7445.5816022786103</v>
      </c>
    </row>
    <row r="23" spans="1:31" x14ac:dyDescent="0.3">
      <c r="A23" t="s">
        <v>141</v>
      </c>
      <c r="B23" t="s">
        <v>242</v>
      </c>
      <c r="C23" t="s">
        <v>200</v>
      </c>
      <c r="D23" t="s">
        <v>243</v>
      </c>
      <c r="E23" t="s">
        <v>201</v>
      </c>
      <c r="F23">
        <v>140816.668208658</v>
      </c>
      <c r="G23">
        <v>204928.89251425001</v>
      </c>
      <c r="H23">
        <v>241249.047213749</v>
      </c>
      <c r="I23">
        <v>253945.10258230101</v>
      </c>
      <c r="J23">
        <v>263653.60760301002</v>
      </c>
      <c r="K23">
        <v>268757.616132845</v>
      </c>
      <c r="L23">
        <v>262808.65040024801</v>
      </c>
      <c r="M23">
        <v>232756.45155697301</v>
      </c>
      <c r="N23">
        <v>192375.92335015201</v>
      </c>
      <c r="O23">
        <v>162703.665295279</v>
      </c>
      <c r="P23">
        <v>135135.73188840199</v>
      </c>
      <c r="Q23">
        <v>109880.935144353</v>
      </c>
      <c r="R23">
        <v>117937.928224259</v>
      </c>
      <c r="S23">
        <v>108501.018853022</v>
      </c>
      <c r="T23">
        <v>104341.602535067</v>
      </c>
      <c r="U23">
        <v>109282.512542828</v>
      </c>
      <c r="V23">
        <v>106475.674738924</v>
      </c>
      <c r="W23">
        <v>92208.377118181394</v>
      </c>
      <c r="X23">
        <v>91723.906311427098</v>
      </c>
      <c r="Y23">
        <v>98109.596911119399</v>
      </c>
      <c r="Z23">
        <v>100487.22826169401</v>
      </c>
      <c r="AA23">
        <v>89044.076505721794</v>
      </c>
      <c r="AB23">
        <v>95770.793601984202</v>
      </c>
      <c r="AC23">
        <v>96264.577292837901</v>
      </c>
      <c r="AD23">
        <v>101013.30331579399</v>
      </c>
      <c r="AE23">
        <v>126341.449402668</v>
      </c>
    </row>
    <row r="24" spans="1:31" x14ac:dyDescent="0.3">
      <c r="A24" t="s">
        <v>141</v>
      </c>
      <c r="B24" t="s">
        <v>244</v>
      </c>
      <c r="C24" t="s">
        <v>200</v>
      </c>
      <c r="D24" t="s">
        <v>245</v>
      </c>
      <c r="E24" t="s">
        <v>201</v>
      </c>
      <c r="F24">
        <v>552484.330505769</v>
      </c>
      <c r="G24">
        <v>695283.44475809298</v>
      </c>
      <c r="H24">
        <v>795572.96848599403</v>
      </c>
      <c r="I24">
        <v>813010.74475644296</v>
      </c>
      <c r="J24">
        <v>825786.99589237804</v>
      </c>
      <c r="K24">
        <v>843404.21364137903</v>
      </c>
      <c r="L24">
        <v>829486.29006373696</v>
      </c>
      <c r="M24">
        <v>782460.47472390498</v>
      </c>
      <c r="N24">
        <v>709486.00035223202</v>
      </c>
      <c r="O24">
        <v>704250.74548529705</v>
      </c>
      <c r="P24">
        <v>711943.17962767102</v>
      </c>
      <c r="Q24">
        <v>670084.12654784299</v>
      </c>
      <c r="R24">
        <v>720235.55773304205</v>
      </c>
      <c r="S24">
        <v>736103.43062489002</v>
      </c>
      <c r="T24">
        <v>746907.42147238995</v>
      </c>
      <c r="U24">
        <v>747838.85390272795</v>
      </c>
      <c r="V24">
        <v>736958.41397483705</v>
      </c>
      <c r="W24">
        <v>681505.68341260497</v>
      </c>
      <c r="X24">
        <v>664658.09452002496</v>
      </c>
      <c r="Y24">
        <v>712088.67512550706</v>
      </c>
      <c r="Z24">
        <v>750357.22557986598</v>
      </c>
      <c r="AA24">
        <v>680591.38371589105</v>
      </c>
      <c r="AB24">
        <v>673567.83947027195</v>
      </c>
      <c r="AC24">
        <v>645726.17398475902</v>
      </c>
      <c r="AD24">
        <v>666370.60927798797</v>
      </c>
      <c r="AE24">
        <v>732966.78306201706</v>
      </c>
    </row>
    <row r="25" spans="1:31" x14ac:dyDescent="0.3">
      <c r="A25" t="s">
        <v>141</v>
      </c>
      <c r="B25" t="s">
        <v>246</v>
      </c>
      <c r="C25" t="s">
        <v>200</v>
      </c>
      <c r="D25" t="s">
        <v>247</v>
      </c>
      <c r="E25" t="s">
        <v>201</v>
      </c>
      <c r="F25">
        <v>6633.4065268569502</v>
      </c>
      <c r="G25">
        <v>15202.683602949999</v>
      </c>
      <c r="H25">
        <v>22597.834041206701</v>
      </c>
      <c r="I25">
        <v>20908.128919635401</v>
      </c>
      <c r="J25">
        <v>25602.786650464899</v>
      </c>
      <c r="K25">
        <v>32608.641988272801</v>
      </c>
      <c r="L25">
        <v>37656.467679075402</v>
      </c>
      <c r="M25">
        <v>33800.421585466502</v>
      </c>
      <c r="N25">
        <v>33419.550868698097</v>
      </c>
      <c r="O25">
        <v>34967.255424937102</v>
      </c>
      <c r="P25">
        <v>34920.634456467698</v>
      </c>
      <c r="Q25">
        <v>33363.312476838699</v>
      </c>
      <c r="R25">
        <v>32491.442394985701</v>
      </c>
      <c r="S25">
        <v>42797.454454869403</v>
      </c>
      <c r="T25">
        <v>46264.069595654597</v>
      </c>
      <c r="U25">
        <v>40228.8966379864</v>
      </c>
      <c r="V25">
        <v>35376.778850220202</v>
      </c>
      <c r="W25">
        <v>28392.879083906999</v>
      </c>
      <c r="X25">
        <v>25870.025225126199</v>
      </c>
      <c r="Y25">
        <v>30425.489599304899</v>
      </c>
      <c r="Z25">
        <v>31140.8365526909</v>
      </c>
      <c r="AA25">
        <v>26795.272810307601</v>
      </c>
      <c r="AB25">
        <v>26400.762249159001</v>
      </c>
      <c r="AC25">
        <v>25089.215646306599</v>
      </c>
      <c r="AD25">
        <v>37922.906917884</v>
      </c>
      <c r="AE25">
        <v>37119.702873842798</v>
      </c>
    </row>
    <row r="26" spans="1:31" x14ac:dyDescent="0.3">
      <c r="A26" t="s">
        <v>141</v>
      </c>
      <c r="B26" t="s">
        <v>248</v>
      </c>
      <c r="C26" t="s">
        <v>200</v>
      </c>
      <c r="D26" t="s">
        <v>249</v>
      </c>
      <c r="E26" t="s">
        <v>201</v>
      </c>
      <c r="F26">
        <v>206028.61476211</v>
      </c>
      <c r="G26">
        <v>264015.631999604</v>
      </c>
      <c r="H26">
        <v>323760.98063430301</v>
      </c>
      <c r="I26">
        <v>330549.43227691698</v>
      </c>
      <c r="J26">
        <v>332723.27251207299</v>
      </c>
      <c r="K26">
        <v>323882.52427052602</v>
      </c>
      <c r="L26">
        <v>305211.04537837399</v>
      </c>
      <c r="M26">
        <v>283609.19083739701</v>
      </c>
      <c r="N26">
        <v>246242.689419189</v>
      </c>
      <c r="O26">
        <v>226199.00042570001</v>
      </c>
      <c r="P26">
        <v>216559.284498775</v>
      </c>
      <c r="Q26">
        <v>200442.56982764299</v>
      </c>
      <c r="R26">
        <v>220572.04452072299</v>
      </c>
      <c r="S26">
        <v>229448.33652837499</v>
      </c>
      <c r="T26">
        <v>236971.14470222499</v>
      </c>
      <c r="U26">
        <v>236595.73115496701</v>
      </c>
      <c r="V26">
        <v>230335.407740464</v>
      </c>
      <c r="W26">
        <v>210245.371164816</v>
      </c>
      <c r="X26">
        <v>199904.360264124</v>
      </c>
      <c r="Y26">
        <v>207862.11838391999</v>
      </c>
      <c r="Z26">
        <v>216159.284718173</v>
      </c>
      <c r="AA26">
        <v>191899.52263095899</v>
      </c>
      <c r="AB26">
        <v>189626.370584105</v>
      </c>
      <c r="AC26">
        <v>176444.46188162599</v>
      </c>
      <c r="AD26">
        <v>170197.91904253</v>
      </c>
      <c r="AE26">
        <v>187328.851749981</v>
      </c>
    </row>
    <row r="27" spans="1:31" x14ac:dyDescent="0.3">
      <c r="A27" t="s">
        <v>141</v>
      </c>
      <c r="B27" t="s">
        <v>250</v>
      </c>
      <c r="C27" t="s">
        <v>200</v>
      </c>
      <c r="D27" t="s">
        <v>251</v>
      </c>
      <c r="E27" t="s">
        <v>201</v>
      </c>
      <c r="F27">
        <v>339822.309216803</v>
      </c>
      <c r="G27">
        <v>416065.12915554002</v>
      </c>
      <c r="H27">
        <v>449214.15381048498</v>
      </c>
      <c r="I27">
        <v>461553.18355989101</v>
      </c>
      <c r="J27">
        <v>467460.93672984</v>
      </c>
      <c r="K27">
        <v>486913.04738258</v>
      </c>
      <c r="L27">
        <v>486618.77700628899</v>
      </c>
      <c r="M27">
        <v>465050.86230104201</v>
      </c>
      <c r="N27">
        <v>429823.76006434503</v>
      </c>
      <c r="O27">
        <v>443084.489634661</v>
      </c>
      <c r="P27">
        <v>460463.260672428</v>
      </c>
      <c r="Q27">
        <v>436278.244243361</v>
      </c>
      <c r="R27">
        <v>467172.07081733498</v>
      </c>
      <c r="S27">
        <v>463857.63964164699</v>
      </c>
      <c r="T27">
        <v>463672.20717451</v>
      </c>
      <c r="U27">
        <v>471014.22610977502</v>
      </c>
      <c r="V27">
        <v>471246.227384153</v>
      </c>
      <c r="W27">
        <v>442867.433163882</v>
      </c>
      <c r="X27">
        <v>438883.709030775</v>
      </c>
      <c r="Y27">
        <v>473801.06714228302</v>
      </c>
      <c r="Z27">
        <v>503057.104309002</v>
      </c>
      <c r="AA27">
        <v>461896.58827462501</v>
      </c>
      <c r="AB27">
        <v>457540.706637008</v>
      </c>
      <c r="AC27">
        <v>444192.49645682698</v>
      </c>
      <c r="AD27">
        <v>458249.783317575</v>
      </c>
      <c r="AE27">
        <v>508518.22843819298</v>
      </c>
    </row>
    <row r="28" spans="1:31" x14ac:dyDescent="0.3">
      <c r="A28" t="s">
        <v>141</v>
      </c>
      <c r="B28" t="s">
        <v>252</v>
      </c>
      <c r="C28" t="s">
        <v>200</v>
      </c>
      <c r="D28" t="s">
        <v>253</v>
      </c>
      <c r="E28" t="s">
        <v>201</v>
      </c>
      <c r="F28">
        <v>73258.659153893896</v>
      </c>
      <c r="G28">
        <v>88340.176555495505</v>
      </c>
      <c r="H28">
        <v>106185.813570069</v>
      </c>
      <c r="I28">
        <v>108713.514079388</v>
      </c>
      <c r="J28">
        <v>106313.094039319</v>
      </c>
      <c r="K28">
        <v>100832.878729866</v>
      </c>
      <c r="L28">
        <v>92260.7468297163</v>
      </c>
      <c r="M28">
        <v>78296.293304329898</v>
      </c>
      <c r="N28">
        <v>72709.839865260306</v>
      </c>
      <c r="O28">
        <v>70562.764532270201</v>
      </c>
      <c r="P28">
        <v>65839.4672781111</v>
      </c>
      <c r="Q28">
        <v>57892.445349737398</v>
      </c>
      <c r="R28">
        <v>62526.0874737337</v>
      </c>
      <c r="S28">
        <v>83953.342684070594</v>
      </c>
      <c r="T28">
        <v>110640.90913257599</v>
      </c>
      <c r="U28">
        <v>121469.130337971</v>
      </c>
      <c r="V28">
        <v>120506.134014248</v>
      </c>
      <c r="W28">
        <v>117355.26370075899</v>
      </c>
      <c r="X28">
        <v>112023.163893563</v>
      </c>
      <c r="Y28">
        <v>121041.709800875</v>
      </c>
      <c r="Z28">
        <v>116334.227635148</v>
      </c>
      <c r="AA28">
        <v>103253.30865579601</v>
      </c>
      <c r="AB28">
        <v>104952.601264399</v>
      </c>
      <c r="AC28">
        <v>114565.315366098</v>
      </c>
      <c r="AD28">
        <v>118776.714043186</v>
      </c>
      <c r="AE28">
        <v>141554.83856853301</v>
      </c>
    </row>
    <row r="29" spans="1:31" x14ac:dyDescent="0.3">
      <c r="A29" t="s">
        <v>141</v>
      </c>
      <c r="B29" t="s">
        <v>254</v>
      </c>
      <c r="C29" t="s">
        <v>200</v>
      </c>
      <c r="D29" t="s">
        <v>255</v>
      </c>
      <c r="E29" t="s">
        <v>201</v>
      </c>
      <c r="F29">
        <v>28463.731241470599</v>
      </c>
      <c r="G29">
        <v>35820.596901010998</v>
      </c>
      <c r="H29">
        <v>46223.513292112199</v>
      </c>
      <c r="I29">
        <v>47510.279703424101</v>
      </c>
      <c r="J29">
        <v>44474.437599172903</v>
      </c>
      <c r="K29">
        <v>44311.466194033601</v>
      </c>
      <c r="L29">
        <v>40315.686132558003</v>
      </c>
      <c r="M29">
        <v>35215.141989491502</v>
      </c>
      <c r="N29">
        <v>34079.880650447798</v>
      </c>
      <c r="O29">
        <v>34710.8464581714</v>
      </c>
      <c r="P29">
        <v>33222.641258676304</v>
      </c>
      <c r="Q29">
        <v>29048.475146313202</v>
      </c>
      <c r="R29">
        <v>28014.659309651299</v>
      </c>
      <c r="S29">
        <v>41093.250615880199</v>
      </c>
      <c r="T29">
        <v>54922.650807044403</v>
      </c>
      <c r="U29">
        <v>61367.406078762797</v>
      </c>
      <c r="V29">
        <v>62727.102406129401</v>
      </c>
      <c r="W29">
        <v>60616.745289386097</v>
      </c>
      <c r="X29">
        <v>59508.131599417502</v>
      </c>
      <c r="Y29">
        <v>64862.970402877298</v>
      </c>
      <c r="Z29">
        <v>62615.137057932698</v>
      </c>
      <c r="AA29">
        <v>55878.743611075399</v>
      </c>
      <c r="AB29">
        <v>56591.016010548097</v>
      </c>
      <c r="AC29">
        <v>63718.112954204902</v>
      </c>
      <c r="AD29">
        <v>68647.125865155904</v>
      </c>
      <c r="AE29">
        <v>82726.351058250802</v>
      </c>
    </row>
    <row r="30" spans="1:31" x14ac:dyDescent="0.3">
      <c r="A30" t="s">
        <v>141</v>
      </c>
      <c r="B30" t="s">
        <v>256</v>
      </c>
      <c r="C30" t="s">
        <v>200</v>
      </c>
      <c r="D30" t="s">
        <v>257</v>
      </c>
      <c r="E30" t="s">
        <v>201</v>
      </c>
      <c r="F30">
        <v>1647.7519000002601</v>
      </c>
      <c r="G30">
        <v>1517.2583826278201</v>
      </c>
      <c r="H30">
        <v>1302.3905180811</v>
      </c>
      <c r="I30">
        <v>1237.96309345702</v>
      </c>
      <c r="J30">
        <v>1091.56482809716</v>
      </c>
      <c r="K30">
        <v>950.40701695950895</v>
      </c>
      <c r="L30">
        <v>895.66623633441395</v>
      </c>
      <c r="M30">
        <v>855.36825253294001</v>
      </c>
      <c r="N30">
        <v>913.61082665892798</v>
      </c>
      <c r="O30">
        <v>986.11950926146801</v>
      </c>
      <c r="P30">
        <v>818.00705668019498</v>
      </c>
      <c r="Q30">
        <v>651.06996829399304</v>
      </c>
      <c r="R30">
        <v>536.35170632981601</v>
      </c>
      <c r="S30">
        <v>714.10016660507995</v>
      </c>
      <c r="T30">
        <v>1083.7400466679101</v>
      </c>
      <c r="U30">
        <v>1028.9294099758499</v>
      </c>
      <c r="V30">
        <v>1004.13868202231</v>
      </c>
      <c r="W30">
        <v>902.04803447405504</v>
      </c>
      <c r="X30">
        <v>850.08110732459897</v>
      </c>
      <c r="Y30">
        <v>845.55485575195598</v>
      </c>
      <c r="Z30">
        <v>814.54384049052601</v>
      </c>
      <c r="AA30">
        <v>803.46501690452499</v>
      </c>
      <c r="AB30">
        <v>945.95208469680801</v>
      </c>
      <c r="AC30">
        <v>1035.4829059634301</v>
      </c>
      <c r="AD30">
        <v>974.25271380460197</v>
      </c>
      <c r="AE30">
        <v>1016.21340563688</v>
      </c>
    </row>
    <row r="31" spans="1:31" x14ac:dyDescent="0.3">
      <c r="A31" t="s">
        <v>141</v>
      </c>
      <c r="B31" t="s">
        <v>258</v>
      </c>
      <c r="C31" t="s">
        <v>200</v>
      </c>
      <c r="D31" t="s">
        <v>259</v>
      </c>
      <c r="E31" t="s">
        <v>201</v>
      </c>
      <c r="F31">
        <v>2866.3569055685798</v>
      </c>
      <c r="G31">
        <v>3044.4163729443399</v>
      </c>
      <c r="H31">
        <v>4187.0135058035403</v>
      </c>
      <c r="I31">
        <v>4366.06291962672</v>
      </c>
      <c r="J31">
        <v>3788.3678581075901</v>
      </c>
      <c r="K31">
        <v>3680.3135189833602</v>
      </c>
      <c r="L31">
        <v>3303.7804255485498</v>
      </c>
      <c r="M31">
        <v>2812.9223223703202</v>
      </c>
      <c r="N31">
        <v>2879.1828518214002</v>
      </c>
      <c r="O31">
        <v>3175.3425388311698</v>
      </c>
      <c r="P31">
        <v>3306.8852015901298</v>
      </c>
      <c r="Q31">
        <v>3113.4385978168998</v>
      </c>
      <c r="R31">
        <v>3647.4611388304002</v>
      </c>
      <c r="S31">
        <v>9225.8424074919003</v>
      </c>
      <c r="T31">
        <v>13934.466211070099</v>
      </c>
      <c r="U31">
        <v>14073.008518067199</v>
      </c>
      <c r="V31">
        <v>11859.2456707453</v>
      </c>
      <c r="W31">
        <v>10958.822807553701</v>
      </c>
      <c r="X31">
        <v>10765.559338503601</v>
      </c>
      <c r="Y31">
        <v>10777.269503133301</v>
      </c>
      <c r="Z31">
        <v>9797.5715646614099</v>
      </c>
      <c r="AA31">
        <v>8975.1251897393795</v>
      </c>
      <c r="AB31">
        <v>10151.642428798699</v>
      </c>
      <c r="AC31">
        <v>10769.762545572299</v>
      </c>
      <c r="AD31">
        <v>10576.7735601529</v>
      </c>
      <c r="AE31">
        <v>16418.153440775299</v>
      </c>
    </row>
    <row r="32" spans="1:31" x14ac:dyDescent="0.3">
      <c r="A32" t="s">
        <v>141</v>
      </c>
      <c r="B32" t="s">
        <v>260</v>
      </c>
      <c r="C32" t="s">
        <v>200</v>
      </c>
      <c r="D32" t="s">
        <v>261</v>
      </c>
      <c r="E32" t="s">
        <v>201</v>
      </c>
      <c r="F32">
        <v>21925.848666382401</v>
      </c>
      <c r="G32">
        <v>22685.6053336962</v>
      </c>
      <c r="H32">
        <v>22071.946823942599</v>
      </c>
      <c r="I32">
        <v>22778.6474048938</v>
      </c>
      <c r="J32">
        <v>23516.4535443032</v>
      </c>
      <c r="K32">
        <v>23172.7221583471</v>
      </c>
      <c r="L32">
        <v>21578.860393968302</v>
      </c>
      <c r="M32">
        <v>18422.050243886701</v>
      </c>
      <c r="N32">
        <v>18410.807392086899</v>
      </c>
      <c r="O32">
        <v>18656.824985266499</v>
      </c>
      <c r="P32">
        <v>17564.6553865684</v>
      </c>
      <c r="Q32">
        <v>14935.5696600844</v>
      </c>
      <c r="R32">
        <v>14406.585665234899</v>
      </c>
      <c r="S32">
        <v>20603.795117350401</v>
      </c>
      <c r="T32">
        <v>30363.285049715301</v>
      </c>
      <c r="U32">
        <v>36137.927398435299</v>
      </c>
      <c r="V32">
        <v>38072.881401233099</v>
      </c>
      <c r="W32">
        <v>38462.798651242498</v>
      </c>
      <c r="X32">
        <v>35738.877425571402</v>
      </c>
      <c r="Y32">
        <v>39776.704074996</v>
      </c>
      <c r="Z32">
        <v>37660.144575072001</v>
      </c>
      <c r="AA32">
        <v>32842.879166537103</v>
      </c>
      <c r="AB32">
        <v>32847.570123354402</v>
      </c>
      <c r="AC32">
        <v>35467.7036582328</v>
      </c>
      <c r="AD32">
        <v>35747.416583587299</v>
      </c>
      <c r="AE32">
        <v>39049.873713289999</v>
      </c>
    </row>
    <row r="33" spans="1:31" x14ac:dyDescent="0.3">
      <c r="A33" t="s">
        <v>141</v>
      </c>
      <c r="B33" t="s">
        <v>262</v>
      </c>
      <c r="C33" t="s">
        <v>200</v>
      </c>
      <c r="D33" t="s">
        <v>263</v>
      </c>
      <c r="E33" t="s">
        <v>201</v>
      </c>
      <c r="F33">
        <v>18354.970440472</v>
      </c>
      <c r="G33">
        <v>25272.299565216101</v>
      </c>
      <c r="H33">
        <v>32400.94943013</v>
      </c>
      <c r="I33">
        <v>32820.560957986199</v>
      </c>
      <c r="J33">
        <v>33442.270209637798</v>
      </c>
      <c r="K33">
        <v>28717.969841541999</v>
      </c>
      <c r="L33">
        <v>26166.753641306899</v>
      </c>
      <c r="M33">
        <v>20990.810496048402</v>
      </c>
      <c r="N33">
        <v>16426.358144245201</v>
      </c>
      <c r="O33">
        <v>13033.631040739599</v>
      </c>
      <c r="P33">
        <v>10927.278374596101</v>
      </c>
      <c r="Q33">
        <v>10143.891977228801</v>
      </c>
      <c r="R33">
        <v>15921.029653687299</v>
      </c>
      <c r="S33">
        <v>12316.354376743</v>
      </c>
      <c r="T33">
        <v>10336.767018078301</v>
      </c>
      <c r="U33">
        <v>8861.8589327299396</v>
      </c>
      <c r="V33">
        <v>6842.7658541178898</v>
      </c>
      <c r="W33">
        <v>6414.8489181023597</v>
      </c>
      <c r="X33">
        <v>5160.5144227458504</v>
      </c>
      <c r="Y33">
        <v>4779.2109641161996</v>
      </c>
      <c r="Z33">
        <v>5446.8305969917701</v>
      </c>
      <c r="AA33">
        <v>4753.0956715393504</v>
      </c>
      <c r="AB33">
        <v>4416.42061700064</v>
      </c>
      <c r="AC33">
        <v>3574.2533021243098</v>
      </c>
      <c r="AD33">
        <v>2831.14532048503</v>
      </c>
      <c r="AE33">
        <v>2344.2469505795798</v>
      </c>
    </row>
    <row r="34" spans="1:31" x14ac:dyDescent="0.3">
      <c r="A34" t="s">
        <v>141</v>
      </c>
      <c r="B34" t="s">
        <v>264</v>
      </c>
      <c r="C34" t="s">
        <v>200</v>
      </c>
      <c r="D34" t="s">
        <v>265</v>
      </c>
      <c r="E34" t="s">
        <v>201</v>
      </c>
      <c r="F34">
        <v>11339.3155493916</v>
      </c>
      <c r="G34">
        <v>15829.0008843495</v>
      </c>
      <c r="H34">
        <v>19668.8349263362</v>
      </c>
      <c r="I34">
        <v>21113.668524929199</v>
      </c>
      <c r="J34">
        <v>24838.175205983702</v>
      </c>
      <c r="K34">
        <v>27704.527884572999</v>
      </c>
      <c r="L34">
        <v>29969.4504035635</v>
      </c>
      <c r="M34">
        <v>28082.1660478255</v>
      </c>
      <c r="N34">
        <v>23779.998964869999</v>
      </c>
      <c r="O34">
        <v>20666.6643317015</v>
      </c>
      <c r="P34">
        <v>17647.002296836599</v>
      </c>
      <c r="Q34">
        <v>17638.747028739501</v>
      </c>
      <c r="R34">
        <v>22103.325142598002</v>
      </c>
      <c r="S34">
        <v>23057.125458988099</v>
      </c>
      <c r="T34">
        <v>23285.697344976601</v>
      </c>
      <c r="U34">
        <v>24527.990455550698</v>
      </c>
      <c r="V34">
        <v>23261.396647909201</v>
      </c>
      <c r="W34">
        <v>19796.1591915299</v>
      </c>
      <c r="X34">
        <v>16513.663799546699</v>
      </c>
      <c r="Y34">
        <v>16345.285781892901</v>
      </c>
      <c r="Z34">
        <v>16501.903725312201</v>
      </c>
      <c r="AA34">
        <v>13776.301217083799</v>
      </c>
      <c r="AB34">
        <v>13550.826055086</v>
      </c>
      <c r="AC34">
        <v>13033.093409147101</v>
      </c>
      <c r="AD34">
        <v>12147.5916637683</v>
      </c>
      <c r="AE34">
        <v>11915.225004525701</v>
      </c>
    </row>
    <row r="35" spans="1:31" x14ac:dyDescent="0.3">
      <c r="A35" t="s">
        <v>141</v>
      </c>
      <c r="B35" t="s">
        <v>266</v>
      </c>
      <c r="C35" t="s">
        <v>200</v>
      </c>
      <c r="D35" t="s">
        <v>267</v>
      </c>
      <c r="E35" t="s">
        <v>201</v>
      </c>
      <c r="F35">
        <v>257276.884851382</v>
      </c>
      <c r="G35">
        <v>417916.605917148</v>
      </c>
      <c r="H35">
        <v>490063.03912398301</v>
      </c>
      <c r="I35">
        <v>524557.81508630002</v>
      </c>
      <c r="J35">
        <v>572271.05871777399</v>
      </c>
      <c r="K35">
        <v>570343.64710698603</v>
      </c>
      <c r="L35">
        <v>594363.54827661905</v>
      </c>
      <c r="M35">
        <v>599038.76985356002</v>
      </c>
      <c r="N35">
        <v>649798.08076227899</v>
      </c>
      <c r="O35">
        <v>720456.94837151503</v>
      </c>
      <c r="P35">
        <v>767490.53558802302</v>
      </c>
      <c r="Q35">
        <v>782973.80271539802</v>
      </c>
      <c r="R35">
        <v>755836.27256531594</v>
      </c>
      <c r="S35">
        <v>754135.73340065696</v>
      </c>
      <c r="T35">
        <v>747420.08220204397</v>
      </c>
      <c r="U35">
        <v>810247.04972029303</v>
      </c>
      <c r="V35">
        <v>832185.48030503199</v>
      </c>
      <c r="W35">
        <v>813773.66271053697</v>
      </c>
      <c r="X35">
        <v>820123.36925420596</v>
      </c>
      <c r="Y35">
        <v>890768.83351273602</v>
      </c>
      <c r="Z35">
        <v>1005650.21657177</v>
      </c>
      <c r="AA35">
        <v>941302.18570326595</v>
      </c>
      <c r="AB35">
        <v>934176.671930318</v>
      </c>
      <c r="AC35">
        <v>1099365.4046376899</v>
      </c>
      <c r="AD35">
        <v>1162635.1136868701</v>
      </c>
      <c r="AE35">
        <v>1207718.7492620901</v>
      </c>
    </row>
    <row r="36" spans="1:31" x14ac:dyDescent="0.3">
      <c r="A36" t="s">
        <v>141</v>
      </c>
      <c r="B36" t="s">
        <v>268</v>
      </c>
      <c r="C36" t="s">
        <v>200</v>
      </c>
      <c r="D36" t="s">
        <v>269</v>
      </c>
      <c r="E36" t="s">
        <v>201</v>
      </c>
      <c r="F36">
        <v>57600.559321704197</v>
      </c>
      <c r="G36">
        <v>167526.86996679701</v>
      </c>
      <c r="H36">
        <v>204378.81729903401</v>
      </c>
      <c r="I36">
        <v>209084.02896162699</v>
      </c>
      <c r="J36">
        <v>227518.99646561299</v>
      </c>
      <c r="K36">
        <v>217416.49633009901</v>
      </c>
      <c r="L36">
        <v>215368.13688802201</v>
      </c>
      <c r="M36">
        <v>202383.10423818999</v>
      </c>
      <c r="N36">
        <v>214613.31918840401</v>
      </c>
      <c r="O36">
        <v>199083.43888786199</v>
      </c>
      <c r="P36">
        <v>202383.86508516301</v>
      </c>
      <c r="Q36">
        <v>200504.70481513001</v>
      </c>
      <c r="R36">
        <v>200752.00426220699</v>
      </c>
      <c r="S36">
        <v>187564.75925110499</v>
      </c>
      <c r="T36">
        <v>192658.22571802599</v>
      </c>
      <c r="U36">
        <v>205445.85026769101</v>
      </c>
      <c r="V36">
        <v>212365.399656992</v>
      </c>
      <c r="W36">
        <v>221816.893918927</v>
      </c>
      <c r="X36">
        <v>229406.28210317899</v>
      </c>
      <c r="Y36">
        <v>249094.54503190299</v>
      </c>
      <c r="Z36">
        <v>239760.099395155</v>
      </c>
      <c r="AA36">
        <v>216359.809739794</v>
      </c>
      <c r="AB36">
        <v>207025.43951151599</v>
      </c>
      <c r="AC36">
        <v>193249.51688513599</v>
      </c>
      <c r="AD36">
        <v>220415.852286546</v>
      </c>
      <c r="AE36">
        <v>224968.73995666599</v>
      </c>
    </row>
    <row r="37" spans="1:31" x14ac:dyDescent="0.3">
      <c r="A37" t="s">
        <v>141</v>
      </c>
      <c r="B37" t="s">
        <v>270</v>
      </c>
      <c r="C37" t="s">
        <v>200</v>
      </c>
      <c r="D37" t="s">
        <v>271</v>
      </c>
      <c r="E37" t="s">
        <v>201</v>
      </c>
      <c r="F37">
        <v>121232.992265013</v>
      </c>
      <c r="G37">
        <v>172469.44294419</v>
      </c>
      <c r="H37">
        <v>205807.072397665</v>
      </c>
      <c r="I37">
        <v>231921.875622919</v>
      </c>
      <c r="J37">
        <v>259550.57691177601</v>
      </c>
      <c r="K37">
        <v>249815.349667345</v>
      </c>
      <c r="L37">
        <v>245626.723539103</v>
      </c>
      <c r="M37">
        <v>209223.61418697101</v>
      </c>
      <c r="N37">
        <v>169501.83252906299</v>
      </c>
      <c r="O37">
        <v>135331.969482963</v>
      </c>
      <c r="P37">
        <v>113218.80229570399</v>
      </c>
      <c r="Q37">
        <v>102122.582769548</v>
      </c>
      <c r="R37">
        <v>106224.95083856701</v>
      </c>
      <c r="S37">
        <v>104376.167275734</v>
      </c>
      <c r="T37">
        <v>117912.991541617</v>
      </c>
      <c r="U37">
        <v>115537.37814012601</v>
      </c>
      <c r="V37">
        <v>114800.765801188</v>
      </c>
      <c r="W37">
        <v>118215.39181092101</v>
      </c>
      <c r="X37">
        <v>117015.025224242</v>
      </c>
      <c r="Y37">
        <v>119149.201149965</v>
      </c>
      <c r="Z37">
        <v>119598.37989434099</v>
      </c>
      <c r="AA37">
        <v>108077.13014988</v>
      </c>
      <c r="AB37">
        <v>110308.813893685</v>
      </c>
      <c r="AC37">
        <v>102693.735387817</v>
      </c>
      <c r="AD37">
        <v>102427.542927439</v>
      </c>
      <c r="AE37">
        <v>122324.280473605</v>
      </c>
    </row>
    <row r="38" spans="1:31" x14ac:dyDescent="0.3">
      <c r="A38" t="s">
        <v>141</v>
      </c>
      <c r="B38" t="s">
        <v>272</v>
      </c>
      <c r="C38" t="s">
        <v>200</v>
      </c>
      <c r="D38" t="s">
        <v>273</v>
      </c>
      <c r="E38" t="s">
        <v>201</v>
      </c>
      <c r="F38">
        <v>78443.333264664601</v>
      </c>
      <c r="G38">
        <v>77920.2930061605</v>
      </c>
      <c r="H38">
        <v>79877.149427283599</v>
      </c>
      <c r="I38">
        <v>83551.910501753897</v>
      </c>
      <c r="J38">
        <v>85201.485340385203</v>
      </c>
      <c r="K38">
        <v>103111.801109541</v>
      </c>
      <c r="L38">
        <v>133368.687849493</v>
      </c>
      <c r="M38">
        <v>187432.051428398</v>
      </c>
      <c r="N38">
        <v>265682.92904481199</v>
      </c>
      <c r="O38">
        <v>386041.54000068898</v>
      </c>
      <c r="P38">
        <v>451887.86820715503</v>
      </c>
      <c r="Q38">
        <v>480346.51513071998</v>
      </c>
      <c r="R38">
        <v>448859.317464541</v>
      </c>
      <c r="S38">
        <v>462194.80687381898</v>
      </c>
      <c r="T38">
        <v>436848.86494240002</v>
      </c>
      <c r="U38">
        <v>489263.82131247502</v>
      </c>
      <c r="V38">
        <v>505019.31484685099</v>
      </c>
      <c r="W38">
        <v>473741.37698068802</v>
      </c>
      <c r="X38">
        <v>473702.06192678399</v>
      </c>
      <c r="Y38">
        <v>522525.087330868</v>
      </c>
      <c r="Z38">
        <v>646291.73728227697</v>
      </c>
      <c r="AA38">
        <v>616865.24581359106</v>
      </c>
      <c r="AB38">
        <v>616842.41852511605</v>
      </c>
      <c r="AC38">
        <v>803422.152364737</v>
      </c>
      <c r="AD38">
        <v>839791.71847288299</v>
      </c>
      <c r="AE38">
        <v>860425.728831816</v>
      </c>
    </row>
    <row r="39" spans="1:31" x14ac:dyDescent="0.3">
      <c r="A39" t="s">
        <v>141</v>
      </c>
      <c r="B39" t="s">
        <v>274</v>
      </c>
      <c r="C39" t="s">
        <v>200</v>
      </c>
      <c r="D39" t="s">
        <v>275</v>
      </c>
      <c r="E39" t="s">
        <v>201</v>
      </c>
      <c r="F39">
        <v>218731.12120162099</v>
      </c>
      <c r="G39">
        <v>307208.85374367703</v>
      </c>
      <c r="H39">
        <v>375277.90022421</v>
      </c>
      <c r="I39">
        <v>438879.84982265998</v>
      </c>
      <c r="J39">
        <v>461057.03181900003</v>
      </c>
      <c r="K39">
        <v>474153.89043388102</v>
      </c>
      <c r="L39">
        <v>503157.35600988299</v>
      </c>
      <c r="M39">
        <v>514774.30489880301</v>
      </c>
      <c r="N39">
        <v>552951.09507757204</v>
      </c>
      <c r="O39">
        <v>633117.26264689094</v>
      </c>
      <c r="P39">
        <v>655134.27112550102</v>
      </c>
      <c r="Q39">
        <v>660310.30632282502</v>
      </c>
      <c r="R39">
        <v>729605.56601270696</v>
      </c>
      <c r="S39">
        <v>773846.67474216595</v>
      </c>
      <c r="T39">
        <v>841776.51449506497</v>
      </c>
      <c r="U39">
        <v>882585.52374390594</v>
      </c>
      <c r="V39">
        <v>873858.92845817702</v>
      </c>
      <c r="W39">
        <v>835666.05793004006</v>
      </c>
      <c r="X39">
        <v>837004.23380475806</v>
      </c>
      <c r="Y39">
        <v>921199.78351579001</v>
      </c>
      <c r="Z39">
        <v>939780.22977645101</v>
      </c>
      <c r="AA39">
        <v>865431.859156942</v>
      </c>
      <c r="AB39">
        <v>863666.68181350699</v>
      </c>
      <c r="AC39">
        <v>849987.86849526805</v>
      </c>
      <c r="AD39">
        <v>832855.97563292098</v>
      </c>
      <c r="AE39">
        <v>903138.992844639</v>
      </c>
    </row>
    <row r="40" spans="1:31" x14ac:dyDescent="0.3">
      <c r="A40" t="s">
        <v>141</v>
      </c>
      <c r="B40" t="s">
        <v>276</v>
      </c>
      <c r="C40" t="s">
        <v>200</v>
      </c>
      <c r="D40" t="s">
        <v>277</v>
      </c>
      <c r="E40" t="s">
        <v>201</v>
      </c>
      <c r="F40">
        <v>14705.0487954733</v>
      </c>
      <c r="G40">
        <v>22818.951800387498</v>
      </c>
      <c r="H40">
        <v>27877.111463085199</v>
      </c>
      <c r="I40">
        <v>31951.461727625301</v>
      </c>
      <c r="J40">
        <v>45576.899095570603</v>
      </c>
      <c r="K40">
        <v>63824.395685070602</v>
      </c>
      <c r="L40">
        <v>76697.561174156494</v>
      </c>
      <c r="M40">
        <v>82149.362053348494</v>
      </c>
      <c r="N40">
        <v>79128.689043530496</v>
      </c>
      <c r="O40">
        <v>70140.124415155602</v>
      </c>
      <c r="P40">
        <v>68844.0144298386</v>
      </c>
      <c r="Q40">
        <v>59539.344082779498</v>
      </c>
      <c r="R40">
        <v>60362.238586614301</v>
      </c>
      <c r="S40">
        <v>65438.196001547003</v>
      </c>
      <c r="T40">
        <v>77228.0539274896</v>
      </c>
      <c r="U40">
        <v>97512.567187090695</v>
      </c>
      <c r="V40">
        <v>91706.834800907294</v>
      </c>
      <c r="W40">
        <v>72147.352792769801</v>
      </c>
      <c r="X40">
        <v>58948.753420816996</v>
      </c>
      <c r="Y40">
        <v>56245.053046411696</v>
      </c>
      <c r="Z40">
        <v>54698.467305518498</v>
      </c>
      <c r="AA40">
        <v>45650.762835783898</v>
      </c>
      <c r="AB40">
        <v>42768.496208039098</v>
      </c>
      <c r="AC40">
        <v>45190.5073959492</v>
      </c>
      <c r="AD40">
        <v>52496.407735033899</v>
      </c>
      <c r="AE40">
        <v>65019.082067791103</v>
      </c>
    </row>
    <row r="41" spans="1:31" x14ac:dyDescent="0.3">
      <c r="A41" t="s">
        <v>141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141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141</v>
      </c>
      <c r="B43" t="s">
        <v>282</v>
      </c>
      <c r="C43" t="s">
        <v>200</v>
      </c>
      <c r="D43" t="s">
        <v>283</v>
      </c>
      <c r="E43" t="s">
        <v>201</v>
      </c>
      <c r="F43">
        <v>204353.578674825</v>
      </c>
      <c r="G43">
        <v>272605.14522690797</v>
      </c>
      <c r="H43">
        <v>417058.38207086403</v>
      </c>
      <c r="I43">
        <v>445791.189439115</v>
      </c>
      <c r="J43">
        <v>405540.22874450003</v>
      </c>
      <c r="K43">
        <v>365766.50976720202</v>
      </c>
      <c r="L43">
        <v>351491.81151417003</v>
      </c>
      <c r="M43">
        <v>437554.61040713597</v>
      </c>
      <c r="N43">
        <v>522159.57641668798</v>
      </c>
      <c r="O43">
        <v>629632.52564738505</v>
      </c>
      <c r="P43">
        <v>726028.90172773099</v>
      </c>
      <c r="Q43">
        <v>972542.03576325695</v>
      </c>
      <c r="R43">
        <v>1067851.4269466801</v>
      </c>
      <c r="S43">
        <v>1020558.1162970799</v>
      </c>
      <c r="T43">
        <v>992343.84795918397</v>
      </c>
      <c r="U43">
        <v>1043560.1313275601</v>
      </c>
      <c r="V43">
        <v>1105092.75014803</v>
      </c>
      <c r="W43">
        <v>1052555.7133645399</v>
      </c>
      <c r="X43">
        <v>1081780.19029413</v>
      </c>
      <c r="Y43">
        <v>1094973.38079963</v>
      </c>
      <c r="Z43">
        <v>1143371.38027467</v>
      </c>
      <c r="AA43">
        <v>1166175.5872599501</v>
      </c>
      <c r="AB43">
        <v>1275297.78338288</v>
      </c>
      <c r="AC43">
        <v>1330815.9558729499</v>
      </c>
      <c r="AD43">
        <v>1457253.3942076799</v>
      </c>
      <c r="AE43">
        <v>1534348.1227548399</v>
      </c>
    </row>
    <row r="44" spans="1:31" x14ac:dyDescent="0.3">
      <c r="A44" t="s">
        <v>141</v>
      </c>
      <c r="B44" t="s">
        <v>284</v>
      </c>
      <c r="C44" t="s">
        <v>200</v>
      </c>
      <c r="D44" t="s">
        <v>285</v>
      </c>
      <c r="E44" t="s">
        <v>201</v>
      </c>
      <c r="F44">
        <v>2371839.0446905699</v>
      </c>
      <c r="G44">
        <v>3252362.5211873199</v>
      </c>
      <c r="H44">
        <v>3949928.21574846</v>
      </c>
      <c r="I44">
        <v>4285705.4580715699</v>
      </c>
      <c r="J44">
        <v>4429926.6741592297</v>
      </c>
      <c r="K44">
        <v>4503422.1838722499</v>
      </c>
      <c r="L44">
        <v>4605200.4303426901</v>
      </c>
      <c r="M44">
        <v>4483204.8062898898</v>
      </c>
      <c r="N44">
        <v>4445006.5243446603</v>
      </c>
      <c r="O44">
        <v>4609330.6079025902</v>
      </c>
      <c r="P44">
        <v>4775994.6616609003</v>
      </c>
      <c r="Q44">
        <v>4831048.1953080902</v>
      </c>
      <c r="R44">
        <v>5199023.7733351598</v>
      </c>
      <c r="S44">
        <v>5391200.9212319599</v>
      </c>
      <c r="T44">
        <v>5389585.0576571403</v>
      </c>
      <c r="U44">
        <v>5589432.3160922797</v>
      </c>
      <c r="V44">
        <v>5677227.2798857903</v>
      </c>
      <c r="W44">
        <v>5451198.4292665198</v>
      </c>
      <c r="X44">
        <v>5421292.3549513798</v>
      </c>
      <c r="Y44">
        <v>5692423.4328761101</v>
      </c>
      <c r="Z44">
        <v>5948565.1821821602</v>
      </c>
      <c r="AA44">
        <v>5652933.7417139197</v>
      </c>
      <c r="AB44">
        <v>5766732.8718951503</v>
      </c>
      <c r="AC44">
        <v>6020469.2427496603</v>
      </c>
      <c r="AD44">
        <v>6279237.6089453604</v>
      </c>
      <c r="AE44">
        <v>6701641.39518998</v>
      </c>
    </row>
    <row r="45" spans="1:31" x14ac:dyDescent="0.3">
      <c r="A45" t="s">
        <v>141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141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141</v>
      </c>
      <c r="B47" t="s">
        <v>290</v>
      </c>
      <c r="C47" t="s">
        <v>200</v>
      </c>
      <c r="D47" t="s">
        <v>291</v>
      </c>
      <c r="E47" t="s">
        <v>201</v>
      </c>
      <c r="F47">
        <v>122405.065286707</v>
      </c>
      <c r="G47">
        <v>176804.19132363901</v>
      </c>
      <c r="H47">
        <v>211925.32090347499</v>
      </c>
      <c r="I47">
        <v>194471.99699657501</v>
      </c>
      <c r="J47">
        <v>208973.34101981099</v>
      </c>
      <c r="K47">
        <v>202142.44576545499</v>
      </c>
      <c r="L47">
        <v>174564.572055128</v>
      </c>
      <c r="M47">
        <v>149002.271932976</v>
      </c>
      <c r="N47">
        <v>120383.479680991</v>
      </c>
      <c r="O47">
        <v>94102.2620844786</v>
      </c>
      <c r="P47">
        <v>74169.425189754504</v>
      </c>
      <c r="Q47">
        <v>56410.0439118883</v>
      </c>
      <c r="R47">
        <v>47211.964324009197</v>
      </c>
      <c r="S47">
        <v>40642.189734085798</v>
      </c>
      <c r="T47">
        <v>45798.476189655703</v>
      </c>
      <c r="U47">
        <v>54130.658155150901</v>
      </c>
      <c r="V47">
        <v>51182.280803027097</v>
      </c>
      <c r="W47">
        <v>40842.878373559797</v>
      </c>
      <c r="X47">
        <v>44822.956070967703</v>
      </c>
      <c r="Y47">
        <v>71478.158671784302</v>
      </c>
      <c r="Z47">
        <v>99395.039580413097</v>
      </c>
      <c r="AA47">
        <v>103199.685779272</v>
      </c>
      <c r="AB47">
        <v>111933.78838618701</v>
      </c>
      <c r="AC47">
        <v>116364.652022924</v>
      </c>
      <c r="AD47">
        <v>122450.188275878</v>
      </c>
      <c r="AE47">
        <v>149270.311260444</v>
      </c>
    </row>
    <row r="48" spans="1:31" x14ac:dyDescent="0.3">
      <c r="A48" t="s">
        <v>141</v>
      </c>
      <c r="B48" t="s">
        <v>292</v>
      </c>
      <c r="C48" t="s">
        <v>200</v>
      </c>
      <c r="D48" t="s">
        <v>293</v>
      </c>
      <c r="E48" t="s">
        <v>201</v>
      </c>
      <c r="F48">
        <v>239662.396589546</v>
      </c>
      <c r="G48">
        <v>352282.746870459</v>
      </c>
      <c r="H48">
        <v>420688.01001392398</v>
      </c>
      <c r="I48">
        <v>420772.24438519601</v>
      </c>
      <c r="J48">
        <v>455570.752010917</v>
      </c>
      <c r="K48">
        <v>455263.86525001901</v>
      </c>
      <c r="L48">
        <v>428023.61192057701</v>
      </c>
      <c r="M48">
        <v>399516.41833711899</v>
      </c>
      <c r="N48">
        <v>361118.46615399502</v>
      </c>
      <c r="O48">
        <v>344649.61741876003</v>
      </c>
      <c r="P48">
        <v>327214.22502005001</v>
      </c>
      <c r="Q48">
        <v>286324.94807824801</v>
      </c>
      <c r="R48">
        <v>275750.104150725</v>
      </c>
      <c r="S48">
        <v>270905.55864533299</v>
      </c>
      <c r="T48">
        <v>287418.421443436</v>
      </c>
      <c r="U48">
        <v>349395.70141528302</v>
      </c>
      <c r="V48">
        <v>392437.84860457899</v>
      </c>
      <c r="W48">
        <v>389615.66311280901</v>
      </c>
      <c r="X48">
        <v>422778.45837863203</v>
      </c>
      <c r="Y48">
        <v>504188.175543833</v>
      </c>
      <c r="Z48">
        <v>545953.97991589201</v>
      </c>
      <c r="AA48">
        <v>519729.12214485399</v>
      </c>
      <c r="AB48">
        <v>532830.40455085295</v>
      </c>
      <c r="AC48">
        <v>516270.61554220598</v>
      </c>
      <c r="AD48">
        <v>525176.49191167601</v>
      </c>
      <c r="AE48">
        <v>565742.31026363501</v>
      </c>
    </row>
    <row r="49" spans="1:31" x14ac:dyDescent="0.3">
      <c r="A49" t="s">
        <v>141</v>
      </c>
      <c r="B49" t="s">
        <v>294</v>
      </c>
      <c r="C49" t="s">
        <v>200</v>
      </c>
      <c r="D49" t="s">
        <v>295</v>
      </c>
      <c r="E49" t="s">
        <v>201</v>
      </c>
      <c r="F49">
        <v>42976.178506699602</v>
      </c>
      <c r="G49">
        <v>58434.909078806602</v>
      </c>
      <c r="H49">
        <v>66118.439728817102</v>
      </c>
      <c r="I49">
        <v>68172.584960162305</v>
      </c>
      <c r="J49">
        <v>70059.668932053595</v>
      </c>
      <c r="K49">
        <v>66779.224318252804</v>
      </c>
      <c r="L49">
        <v>65910.512629784105</v>
      </c>
      <c r="M49">
        <v>61248.6540327615</v>
      </c>
      <c r="N49">
        <v>55694.6999768967</v>
      </c>
      <c r="O49">
        <v>53359.125629045797</v>
      </c>
      <c r="P49">
        <v>52794.731146845501</v>
      </c>
      <c r="Q49">
        <v>48637.070311456402</v>
      </c>
      <c r="R49">
        <v>54714.482658232897</v>
      </c>
      <c r="S49">
        <v>59893.967506701701</v>
      </c>
      <c r="T49">
        <v>72771.824187728897</v>
      </c>
      <c r="U49">
        <v>89726.916079818999</v>
      </c>
      <c r="V49">
        <v>99100.931626145801</v>
      </c>
      <c r="W49">
        <v>90960.959265960802</v>
      </c>
      <c r="X49">
        <v>90162.6149712716</v>
      </c>
      <c r="Y49">
        <v>94852.246501515401</v>
      </c>
      <c r="Z49">
        <v>93115.486912332795</v>
      </c>
      <c r="AA49">
        <v>78861.344073323402</v>
      </c>
      <c r="AB49">
        <v>72808.849981426407</v>
      </c>
      <c r="AC49">
        <v>65602.2660805942</v>
      </c>
      <c r="AD49">
        <v>65100.011071257002</v>
      </c>
      <c r="AE49">
        <v>74596.494133555694</v>
      </c>
    </row>
    <row r="50" spans="1:31" x14ac:dyDescent="0.3">
      <c r="A50" t="s">
        <v>141</v>
      </c>
      <c r="B50" t="s">
        <v>296</v>
      </c>
      <c r="C50" t="s">
        <v>200</v>
      </c>
      <c r="D50" t="s">
        <v>297</v>
      </c>
      <c r="E50" t="s">
        <v>201</v>
      </c>
      <c r="F50">
        <v>74281.152796138995</v>
      </c>
      <c r="G50">
        <v>117043.64646801401</v>
      </c>
      <c r="H50">
        <v>142644.24938163199</v>
      </c>
      <c r="I50">
        <v>158127.66242845799</v>
      </c>
      <c r="J50">
        <v>176537.74205905301</v>
      </c>
      <c r="K50">
        <v>186342.19516631099</v>
      </c>
      <c r="L50">
        <v>187548.52723566501</v>
      </c>
      <c r="M50">
        <v>189265.492371381</v>
      </c>
      <c r="N50">
        <v>185040.28649610799</v>
      </c>
      <c r="O50">
        <v>197188.22970523499</v>
      </c>
      <c r="P50">
        <v>200250.06868344999</v>
      </c>
      <c r="Q50">
        <v>181277.83385490399</v>
      </c>
      <c r="R50">
        <v>173823.65716848301</v>
      </c>
      <c r="S50">
        <v>170369.40140454599</v>
      </c>
      <c r="T50">
        <v>168848.12106605101</v>
      </c>
      <c r="U50">
        <v>205538.12718031299</v>
      </c>
      <c r="V50">
        <v>242154.63617540599</v>
      </c>
      <c r="W50">
        <v>257811.82547328901</v>
      </c>
      <c r="X50">
        <v>287792.887336393</v>
      </c>
      <c r="Y50">
        <v>337857.77037053299</v>
      </c>
      <c r="Z50">
        <v>353443.45342314598</v>
      </c>
      <c r="AA50">
        <v>337668.09229225799</v>
      </c>
      <c r="AB50">
        <v>348087.766183239</v>
      </c>
      <c r="AC50">
        <v>334303.69743868802</v>
      </c>
      <c r="AD50">
        <v>337626.29256454099</v>
      </c>
      <c r="AE50">
        <v>341875.50486963399</v>
      </c>
    </row>
    <row r="51" spans="1:31" x14ac:dyDescent="0.3">
      <c r="A51" t="s">
        <v>141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141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141</v>
      </c>
      <c r="B53" t="s">
        <v>302</v>
      </c>
      <c r="C53" t="s">
        <v>200</v>
      </c>
      <c r="D53" t="s">
        <v>303</v>
      </c>
      <c r="E53" t="s">
        <v>201</v>
      </c>
      <c r="F53">
        <v>45686.814930229397</v>
      </c>
      <c r="G53">
        <v>64078.121542607303</v>
      </c>
      <c r="H53">
        <v>83726.183968781203</v>
      </c>
      <c r="I53">
        <v>89545.726015311404</v>
      </c>
      <c r="J53">
        <v>98686.481358213699</v>
      </c>
      <c r="K53">
        <v>108223.351362452</v>
      </c>
      <c r="L53">
        <v>128420.797380608</v>
      </c>
      <c r="M53">
        <v>119284.94908747599</v>
      </c>
      <c r="N53">
        <v>118576.768152469</v>
      </c>
      <c r="O53">
        <v>117110.258292648</v>
      </c>
      <c r="P53">
        <v>106146.01180993101</v>
      </c>
      <c r="Q53">
        <v>93136.612095371398</v>
      </c>
      <c r="R53">
        <v>81245.733365671302</v>
      </c>
      <c r="S53">
        <v>79905.043892218397</v>
      </c>
      <c r="T53">
        <v>73089.942275219306</v>
      </c>
      <c r="U53">
        <v>68632.066559429994</v>
      </c>
      <c r="V53">
        <v>63646.679535750001</v>
      </c>
      <c r="W53">
        <v>52587.6740775547</v>
      </c>
      <c r="X53">
        <v>48002.401952674198</v>
      </c>
      <c r="Y53">
        <v>47998.826654118697</v>
      </c>
      <c r="Z53">
        <v>49971.918462884903</v>
      </c>
      <c r="AA53">
        <v>44404.115624866798</v>
      </c>
      <c r="AB53">
        <v>42901.020728873002</v>
      </c>
      <c r="AC53">
        <v>49055.926454931599</v>
      </c>
      <c r="AD53">
        <v>51050.822315511003</v>
      </c>
      <c r="AE53">
        <v>44459.285863945799</v>
      </c>
    </row>
    <row r="54" spans="1:31" x14ac:dyDescent="0.3">
      <c r="A54" t="s">
        <v>141</v>
      </c>
      <c r="B54" t="s">
        <v>304</v>
      </c>
      <c r="C54" t="s">
        <v>200</v>
      </c>
      <c r="D54" t="s">
        <v>305</v>
      </c>
      <c r="E54" t="s">
        <v>201</v>
      </c>
      <c r="F54">
        <v>83351.113708121396</v>
      </c>
      <c r="G54">
        <v>119586.079874342</v>
      </c>
      <c r="H54">
        <v>157244.290875256</v>
      </c>
      <c r="I54">
        <v>166233.94615169501</v>
      </c>
      <c r="J54">
        <v>191468.56753348699</v>
      </c>
      <c r="K54">
        <v>213514.64869002599</v>
      </c>
      <c r="L54">
        <v>241043.77142520199</v>
      </c>
      <c r="M54">
        <v>217148.73060486201</v>
      </c>
      <c r="N54">
        <v>209642.80624894801</v>
      </c>
      <c r="O54">
        <v>208476.685492385</v>
      </c>
      <c r="P54">
        <v>189637.73057125899</v>
      </c>
      <c r="Q54">
        <v>165439.75875557101</v>
      </c>
      <c r="R54">
        <v>153423.04471059801</v>
      </c>
      <c r="S54">
        <v>157486.839245171</v>
      </c>
      <c r="T54">
        <v>148755.75979611001</v>
      </c>
      <c r="U54">
        <v>148895.913230142</v>
      </c>
      <c r="V54">
        <v>143285.95974093201</v>
      </c>
      <c r="W54">
        <v>118671.534291591</v>
      </c>
      <c r="X54">
        <v>112982.31028548301</v>
      </c>
      <c r="Y54">
        <v>112974.409439661</v>
      </c>
      <c r="Z54">
        <v>117571.800607136</v>
      </c>
      <c r="AA54">
        <v>104539.826612263</v>
      </c>
      <c r="AB54">
        <v>105057.99363652</v>
      </c>
      <c r="AC54">
        <v>119681.89917551901</v>
      </c>
      <c r="AD54">
        <v>125977.552017215</v>
      </c>
      <c r="AE54">
        <v>133100.16159036101</v>
      </c>
    </row>
    <row r="55" spans="1:31" x14ac:dyDescent="0.3">
      <c r="A55" t="s">
        <v>141</v>
      </c>
      <c r="B55" t="s">
        <v>306</v>
      </c>
      <c r="C55" t="s">
        <v>200</v>
      </c>
      <c r="D55" t="s">
        <v>307</v>
      </c>
      <c r="E55" t="s">
        <v>201</v>
      </c>
      <c r="F55">
        <v>37664.298777892</v>
      </c>
      <c r="G55">
        <v>55507.9583317344</v>
      </c>
      <c r="H55">
        <v>73518.106906475005</v>
      </c>
      <c r="I55">
        <v>76688.220136383301</v>
      </c>
      <c r="J55">
        <v>92782.086175273304</v>
      </c>
      <c r="K55">
        <v>105291.29732757399</v>
      </c>
      <c r="L55">
        <v>112622.97404459299</v>
      </c>
      <c r="M55">
        <v>97863.781517385796</v>
      </c>
      <c r="N55">
        <v>91066.038096478296</v>
      </c>
      <c r="O55">
        <v>91366.427199736994</v>
      </c>
      <c r="P55">
        <v>83491.7187613274</v>
      </c>
      <c r="Q55">
        <v>72303.146660199898</v>
      </c>
      <c r="R55">
        <v>72177.3113449269</v>
      </c>
      <c r="S55">
        <v>77581.795352952904</v>
      </c>
      <c r="T55">
        <v>75665.817520890501</v>
      </c>
      <c r="U55">
        <v>80263.846670711806</v>
      </c>
      <c r="V55">
        <v>79639.280205182295</v>
      </c>
      <c r="W55">
        <v>66083.8602140359</v>
      </c>
      <c r="X55">
        <v>64979.908332808998</v>
      </c>
      <c r="Y55">
        <v>64975.582785542698</v>
      </c>
      <c r="Z55">
        <v>67599.882144251096</v>
      </c>
      <c r="AA55">
        <v>60135.710987395898</v>
      </c>
      <c r="AB55">
        <v>62156.972907647301</v>
      </c>
      <c r="AC55">
        <v>70625.972720587699</v>
      </c>
      <c r="AD55">
        <v>74926.729701703603</v>
      </c>
      <c r="AE55">
        <v>88640.875726415106</v>
      </c>
    </row>
    <row r="56" spans="1:31" x14ac:dyDescent="0.3">
      <c r="A56" t="s">
        <v>141</v>
      </c>
      <c r="B56" t="s">
        <v>308</v>
      </c>
      <c r="C56" t="s">
        <v>200</v>
      </c>
      <c r="D56" t="s">
        <v>309</v>
      </c>
      <c r="E56" t="s">
        <v>201</v>
      </c>
    </row>
    <row r="57" spans="1:31" x14ac:dyDescent="0.3">
      <c r="A57" t="s">
        <v>141</v>
      </c>
      <c r="B57" t="s">
        <v>310</v>
      </c>
      <c r="C57" t="s">
        <v>200</v>
      </c>
      <c r="D57" t="s">
        <v>311</v>
      </c>
      <c r="E57" t="s">
        <v>201</v>
      </c>
      <c r="F57">
        <v>2626206.4900755901</v>
      </c>
      <c r="G57">
        <v>3627464.21985817</v>
      </c>
      <c r="H57">
        <v>4398493.33722548</v>
      </c>
      <c r="I57">
        <v>4738429.1641843999</v>
      </c>
      <c r="J57">
        <v>4931074.3252657196</v>
      </c>
      <c r="K57">
        <v>5022510.4448073497</v>
      </c>
      <c r="L57">
        <v>5109921.6034374302</v>
      </c>
      <c r="M57">
        <v>4964870.5866803601</v>
      </c>
      <c r="N57">
        <v>4885253.6795421802</v>
      </c>
      <c r="O57">
        <v>5024120.3497365098</v>
      </c>
      <c r="P57">
        <v>5172052.9011107804</v>
      </c>
      <c r="Q57">
        <v>5176912.48746912</v>
      </c>
      <c r="R57">
        <v>5535136.1160725001</v>
      </c>
      <c r="S57">
        <v>5727544.6758788396</v>
      </c>
      <c r="T57">
        <v>5754231.5330280596</v>
      </c>
      <c r="U57">
        <v>6036340.5846946603</v>
      </c>
      <c r="V57">
        <v>6161371.9632912697</v>
      </c>
      <c r="W57">
        <v>5912961.4451721003</v>
      </c>
      <c r="X57">
        <v>5903019.56675083</v>
      </c>
      <c r="Y57">
        <v>6252856.6614663498</v>
      </c>
      <c r="Z57">
        <v>6549217.6294035697</v>
      </c>
      <c r="AA57">
        <v>6218313.6266945601</v>
      </c>
      <c r="AB57">
        <v>6342331.77265405</v>
      </c>
      <c r="AC57">
        <v>6581930.3656878099</v>
      </c>
      <c r="AD57">
        <v>6856910.5085920701</v>
      </c>
      <c r="AE57">
        <v>7332402.7875214098</v>
      </c>
    </row>
    <row r="58" spans="1:31" x14ac:dyDescent="0.3">
      <c r="A58" t="s">
        <v>141</v>
      </c>
      <c r="B58" t="s">
        <v>312</v>
      </c>
      <c r="C58" t="s">
        <v>200</v>
      </c>
      <c r="D58" t="s">
        <v>313</v>
      </c>
      <c r="E58" t="s">
        <v>201</v>
      </c>
      <c r="F58">
        <v>2626206.4900755901</v>
      </c>
      <c r="G58">
        <v>3627464.21985817</v>
      </c>
      <c r="H58">
        <v>4398493.33722548</v>
      </c>
      <c r="I58">
        <v>4738429.1641843999</v>
      </c>
      <c r="J58">
        <v>4931074.3252657196</v>
      </c>
      <c r="K58">
        <v>5022510.4448073497</v>
      </c>
      <c r="L58">
        <v>5109921.6034374302</v>
      </c>
      <c r="M58">
        <v>4964870.5866803601</v>
      </c>
      <c r="N58">
        <v>4885253.6795421802</v>
      </c>
      <c r="O58">
        <v>5024120.3497365098</v>
      </c>
      <c r="P58">
        <v>5172052.9011107804</v>
      </c>
      <c r="Q58">
        <v>5176912.48746912</v>
      </c>
      <c r="R58">
        <v>5535136.1160725001</v>
      </c>
      <c r="S58">
        <v>5727544.6758788396</v>
      </c>
      <c r="T58">
        <v>5754231.5330280596</v>
      </c>
      <c r="U58">
        <v>6036340.5846946603</v>
      </c>
      <c r="V58">
        <v>6161371.9632912697</v>
      </c>
      <c r="W58">
        <v>5912961.4451721003</v>
      </c>
      <c r="X58">
        <v>5903019.56675083</v>
      </c>
      <c r="Y58">
        <v>6252856.6614663498</v>
      </c>
      <c r="Z58">
        <v>6549217.6294035697</v>
      </c>
      <c r="AA58">
        <v>6218313.6266945601</v>
      </c>
      <c r="AB58">
        <v>6342331.77265405</v>
      </c>
      <c r="AC58">
        <v>6581930.3656878099</v>
      </c>
      <c r="AD58">
        <v>6856910.5085920701</v>
      </c>
      <c r="AE58">
        <v>7332402.7875214098</v>
      </c>
    </row>
    <row r="59" spans="1:31" x14ac:dyDescent="0.3">
      <c r="A59" t="s">
        <v>141</v>
      </c>
      <c r="B59" t="s">
        <v>314</v>
      </c>
      <c r="C59" t="s">
        <v>200</v>
      </c>
      <c r="D59" t="s">
        <v>315</v>
      </c>
      <c r="E59" t="s">
        <v>201</v>
      </c>
    </row>
  </sheetData>
  <pageMargins left="0.7" right="0.7" top="0.75" bottom="0.75" header="0.3" footer="0.3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142</v>
      </c>
      <c r="B2" t="s">
        <v>197</v>
      </c>
      <c r="C2" t="s">
        <v>200</v>
      </c>
      <c r="D2" t="s">
        <v>198</v>
      </c>
      <c r="E2" t="s">
        <v>201</v>
      </c>
      <c r="F2">
        <v>19189.663754565299</v>
      </c>
      <c r="G2">
        <v>23342.766165273199</v>
      </c>
      <c r="H2">
        <v>28230.023628743202</v>
      </c>
      <c r="I2">
        <v>31536.8815455115</v>
      </c>
      <c r="J2">
        <v>32744.5428825091</v>
      </c>
      <c r="K2">
        <v>35318.323977588203</v>
      </c>
      <c r="L2">
        <v>37230.968157673</v>
      </c>
      <c r="M2">
        <v>38205.978058859197</v>
      </c>
      <c r="N2">
        <v>38479.240212571902</v>
      </c>
      <c r="O2">
        <v>39657.714083029903</v>
      </c>
      <c r="P2">
        <v>39214.061038384898</v>
      </c>
      <c r="Q2">
        <v>38316.6158079569</v>
      </c>
      <c r="R2">
        <v>36893.110674803902</v>
      </c>
      <c r="S2">
        <v>36118.432841149501</v>
      </c>
      <c r="T2">
        <v>34824.240730374499</v>
      </c>
      <c r="U2">
        <v>35473.234266112398</v>
      </c>
      <c r="V2">
        <v>37012.8789209557</v>
      </c>
      <c r="W2">
        <v>38546.474217170799</v>
      </c>
      <c r="X2">
        <v>41821.533487050401</v>
      </c>
      <c r="Y2">
        <v>42988.892811502599</v>
      </c>
      <c r="Z2">
        <v>44921.207834404202</v>
      </c>
      <c r="AA2">
        <v>45044.190627575503</v>
      </c>
      <c r="AB2">
        <v>49675.637962926201</v>
      </c>
      <c r="AC2">
        <v>50445.048661701199</v>
      </c>
      <c r="AD2">
        <v>50750.586192079099</v>
      </c>
      <c r="AE2">
        <v>50867.106470707004</v>
      </c>
    </row>
    <row r="3" spans="1:32" x14ac:dyDescent="0.3">
      <c r="A3" t="s">
        <v>142</v>
      </c>
      <c r="B3" t="s">
        <v>202</v>
      </c>
      <c r="C3" t="s">
        <v>200</v>
      </c>
      <c r="D3" t="s">
        <v>203</v>
      </c>
      <c r="E3" t="s">
        <v>201</v>
      </c>
      <c r="F3">
        <v>926.84993393977902</v>
      </c>
      <c r="G3">
        <v>1258.00045453808</v>
      </c>
      <c r="H3">
        <v>1662.1856540240401</v>
      </c>
      <c r="I3">
        <v>2077.5598656246402</v>
      </c>
      <c r="J3">
        <v>2317.58247035774</v>
      </c>
      <c r="K3">
        <v>2864.9641354709202</v>
      </c>
      <c r="L3">
        <v>3096.2855283080298</v>
      </c>
      <c r="M3">
        <v>4014.9637771515499</v>
      </c>
      <c r="N3">
        <v>4576.5882672636499</v>
      </c>
      <c r="O3">
        <v>4990.27664284605</v>
      </c>
      <c r="P3">
        <v>5442.0761346548798</v>
      </c>
      <c r="Q3">
        <v>6096.8427008270501</v>
      </c>
      <c r="R3">
        <v>7242.7679796031698</v>
      </c>
      <c r="S3">
        <v>8681.2867704655491</v>
      </c>
      <c r="T3">
        <v>9331.2705304350202</v>
      </c>
      <c r="U3">
        <v>10015.8278072222</v>
      </c>
      <c r="V3">
        <v>10221.418840906899</v>
      </c>
      <c r="W3">
        <v>10182.221873463899</v>
      </c>
      <c r="X3">
        <v>11122.5271546856</v>
      </c>
      <c r="Y3">
        <v>12323.5842379566</v>
      </c>
      <c r="Z3">
        <v>12821.756093522201</v>
      </c>
      <c r="AA3">
        <v>12939.8755116578</v>
      </c>
      <c r="AB3">
        <v>13820.6810251604</v>
      </c>
      <c r="AC3">
        <v>13543.347461747</v>
      </c>
      <c r="AD3">
        <v>13248.233628079701</v>
      </c>
      <c r="AE3">
        <v>12722.046630738099</v>
      </c>
    </row>
    <row r="4" spans="1:32" x14ac:dyDescent="0.3">
      <c r="A4" t="s">
        <v>142</v>
      </c>
      <c r="B4" t="s">
        <v>204</v>
      </c>
      <c r="C4" t="s">
        <v>200</v>
      </c>
      <c r="D4" t="s">
        <v>205</v>
      </c>
      <c r="E4" t="s">
        <v>201</v>
      </c>
      <c r="F4">
        <v>399418.43014579901</v>
      </c>
      <c r="G4">
        <v>565823.88681020797</v>
      </c>
      <c r="H4">
        <v>723036.87812363298</v>
      </c>
      <c r="I4">
        <v>880035.81666142598</v>
      </c>
      <c r="J4">
        <v>1016829.70942975</v>
      </c>
      <c r="K4">
        <v>1271193.11544591</v>
      </c>
      <c r="L4">
        <v>1447301.17933123</v>
      </c>
      <c r="M4">
        <v>1575907.4210799199</v>
      </c>
      <c r="N4">
        <v>1754178.47569658</v>
      </c>
      <c r="O4">
        <v>1952196.4423060101</v>
      </c>
      <c r="P4">
        <v>2214981.8618411999</v>
      </c>
      <c r="Q4">
        <v>2383516.6933984901</v>
      </c>
      <c r="R4">
        <v>2620339.6603343398</v>
      </c>
      <c r="S4">
        <v>2980988.6737571899</v>
      </c>
      <c r="T4">
        <v>2976768.1596977101</v>
      </c>
      <c r="U4">
        <v>3110491.7062991601</v>
      </c>
      <c r="V4">
        <v>3289252.1783541101</v>
      </c>
      <c r="W4">
        <v>3507186.2676079902</v>
      </c>
      <c r="X4">
        <v>3646276.0948518501</v>
      </c>
      <c r="Y4">
        <v>3759753.8611896201</v>
      </c>
      <c r="Z4">
        <v>3859989.05868869</v>
      </c>
      <c r="AA4">
        <v>4058043.9971444202</v>
      </c>
      <c r="AB4">
        <v>4154499.0343920598</v>
      </c>
      <c r="AC4">
        <v>4326022.1817682199</v>
      </c>
      <c r="AD4">
        <v>4483998.2178777</v>
      </c>
      <c r="AE4">
        <v>4501811.60813573</v>
      </c>
    </row>
    <row r="5" spans="1:32" x14ac:dyDescent="0.3">
      <c r="A5" t="s">
        <v>142</v>
      </c>
      <c r="B5" t="s">
        <v>206</v>
      </c>
      <c r="C5" t="s">
        <v>200</v>
      </c>
      <c r="D5" t="s">
        <v>207</v>
      </c>
      <c r="E5" t="s">
        <v>201</v>
      </c>
      <c r="F5">
        <v>18241.6122834321</v>
      </c>
      <c r="G5">
        <v>23608.635946600101</v>
      </c>
      <c r="H5">
        <v>29073.302470976399</v>
      </c>
      <c r="I5">
        <v>34229.570028875198</v>
      </c>
      <c r="J5">
        <v>39306.357915771398</v>
      </c>
      <c r="K5">
        <v>47287.247641947302</v>
      </c>
      <c r="L5">
        <v>53303.970163960497</v>
      </c>
      <c r="M5">
        <v>65219.886659057003</v>
      </c>
      <c r="N5">
        <v>80185.777851052902</v>
      </c>
      <c r="O5">
        <v>98374.448826540494</v>
      </c>
      <c r="P5">
        <v>126243.273384107</v>
      </c>
      <c r="Q5">
        <v>143496.13357667299</v>
      </c>
      <c r="R5">
        <v>159543.804663791</v>
      </c>
      <c r="S5">
        <v>179769.138602775</v>
      </c>
      <c r="T5">
        <v>186175.124145056</v>
      </c>
      <c r="U5">
        <v>201818.10857268699</v>
      </c>
      <c r="V5">
        <v>223971.75942346599</v>
      </c>
      <c r="W5">
        <v>243428.35928908701</v>
      </c>
      <c r="X5">
        <v>256592.22345861999</v>
      </c>
      <c r="Y5">
        <v>269566.91203465802</v>
      </c>
      <c r="Z5">
        <v>275291.31664725603</v>
      </c>
      <c r="AA5">
        <v>292467.19038126798</v>
      </c>
      <c r="AB5">
        <v>308734.085152124</v>
      </c>
      <c r="AC5">
        <v>325036.40745129198</v>
      </c>
      <c r="AD5">
        <v>338236.93731727201</v>
      </c>
      <c r="AE5">
        <v>334744.57538309501</v>
      </c>
    </row>
    <row r="6" spans="1:32" x14ac:dyDescent="0.3">
      <c r="A6" t="s">
        <v>142</v>
      </c>
      <c r="B6" t="s">
        <v>208</v>
      </c>
      <c r="C6" t="s">
        <v>200</v>
      </c>
      <c r="D6" t="s">
        <v>209</v>
      </c>
      <c r="E6" t="s">
        <v>201</v>
      </c>
      <c r="F6">
        <v>4765.1260011504801</v>
      </c>
      <c r="G6">
        <v>5568.8130483383402</v>
      </c>
      <c r="H6">
        <v>6462.4999483198799</v>
      </c>
      <c r="I6">
        <v>7293.6694321013001</v>
      </c>
      <c r="J6">
        <v>7896.9159962981203</v>
      </c>
      <c r="K6">
        <v>9238.9108723406407</v>
      </c>
      <c r="L6">
        <v>10193.497245390099</v>
      </c>
      <c r="M6">
        <v>11767.414588694701</v>
      </c>
      <c r="N6">
        <v>13093.972243333699</v>
      </c>
      <c r="O6">
        <v>14701.338513295201</v>
      </c>
      <c r="P6">
        <v>17804.210635202999</v>
      </c>
      <c r="Q6">
        <v>19338.198780619201</v>
      </c>
      <c r="R6">
        <v>22681.707557565001</v>
      </c>
      <c r="S6">
        <v>28380.012781584199</v>
      </c>
      <c r="T6">
        <v>29024.522799772101</v>
      </c>
      <c r="U6">
        <v>33073.7424660834</v>
      </c>
      <c r="V6">
        <v>37392.9675104286</v>
      </c>
      <c r="W6">
        <v>37897.047419303002</v>
      </c>
      <c r="X6">
        <v>39751.4560791517</v>
      </c>
      <c r="Y6">
        <v>40022.418836942001</v>
      </c>
      <c r="Z6">
        <v>40211.678352371397</v>
      </c>
      <c r="AA6">
        <v>40675.366380850697</v>
      </c>
      <c r="AB6">
        <v>40453.181054228</v>
      </c>
      <c r="AC6">
        <v>39946.086002548502</v>
      </c>
      <c r="AD6">
        <v>42404.732559691998</v>
      </c>
      <c r="AE6">
        <v>41695.905694013403</v>
      </c>
    </row>
    <row r="7" spans="1:32" x14ac:dyDescent="0.3">
      <c r="A7" t="s">
        <v>142</v>
      </c>
      <c r="B7" t="s">
        <v>210</v>
      </c>
      <c r="C7" t="s">
        <v>200</v>
      </c>
      <c r="D7" t="s">
        <v>211</v>
      </c>
      <c r="E7" t="s">
        <v>201</v>
      </c>
      <c r="F7">
        <v>27305.707332794998</v>
      </c>
      <c r="G7">
        <v>36229.579548351503</v>
      </c>
      <c r="H7">
        <v>44791.807748851599</v>
      </c>
      <c r="I7">
        <v>52774.0395704322</v>
      </c>
      <c r="J7">
        <v>58614.719210678901</v>
      </c>
      <c r="K7">
        <v>69740.328853618397</v>
      </c>
      <c r="L7">
        <v>77983.432351982003</v>
      </c>
      <c r="M7">
        <v>88818.131289438199</v>
      </c>
      <c r="N7">
        <v>101653.67573968699</v>
      </c>
      <c r="O7">
        <v>112617.495500184</v>
      </c>
      <c r="P7">
        <v>133652.884405316</v>
      </c>
      <c r="Q7">
        <v>152606.846220776</v>
      </c>
      <c r="R7">
        <v>178338.36569380699</v>
      </c>
      <c r="S7">
        <v>204843.77801957601</v>
      </c>
      <c r="T7">
        <v>208288.18463390099</v>
      </c>
      <c r="U7">
        <v>219547.71447570701</v>
      </c>
      <c r="V7">
        <v>226585.67230064599</v>
      </c>
      <c r="W7">
        <v>229231.98609252099</v>
      </c>
      <c r="X7">
        <v>236535.55524838399</v>
      </c>
      <c r="Y7">
        <v>241020.35963841199</v>
      </c>
      <c r="Z7">
        <v>245137.68623792499</v>
      </c>
      <c r="AA7">
        <v>251787.18534950601</v>
      </c>
      <c r="AB7">
        <v>252096.19398486</v>
      </c>
      <c r="AC7">
        <v>254274.881698254</v>
      </c>
      <c r="AD7">
        <v>256612.99164633101</v>
      </c>
      <c r="AE7">
        <v>260288.49599494401</v>
      </c>
    </row>
    <row r="8" spans="1:32" x14ac:dyDescent="0.3">
      <c r="A8" t="s">
        <v>142</v>
      </c>
      <c r="B8" t="s">
        <v>212</v>
      </c>
      <c r="C8" t="s">
        <v>200</v>
      </c>
      <c r="D8" t="s">
        <v>213</v>
      </c>
      <c r="E8" t="s">
        <v>201</v>
      </c>
      <c r="F8">
        <v>2307.9313831730901</v>
      </c>
      <c r="G8">
        <v>3150.3275950157299</v>
      </c>
      <c r="H8">
        <v>3449.0946030103801</v>
      </c>
      <c r="I8">
        <v>3755.7849463182401</v>
      </c>
      <c r="J8">
        <v>4162.8226445795999</v>
      </c>
      <c r="K8">
        <v>4459.0480180951799</v>
      </c>
      <c r="L8">
        <v>4493.8312808635101</v>
      </c>
      <c r="M8">
        <v>5135.1373181976696</v>
      </c>
      <c r="N8">
        <v>6132.2133474394996</v>
      </c>
      <c r="O8">
        <v>7249.4249015257501</v>
      </c>
      <c r="P8">
        <v>8201.0757038965894</v>
      </c>
      <c r="Q8">
        <v>9570.6713944156199</v>
      </c>
      <c r="R8">
        <v>10381.867042931601</v>
      </c>
      <c r="S8">
        <v>12705.7875627905</v>
      </c>
      <c r="T8">
        <v>13192.7276691225</v>
      </c>
      <c r="U8">
        <v>13523.6734221508</v>
      </c>
      <c r="V8">
        <v>13188.4678933057</v>
      </c>
      <c r="W8">
        <v>13756.2729701235</v>
      </c>
      <c r="X8">
        <v>14877.723100999399</v>
      </c>
      <c r="Y8">
        <v>15813.7439989492</v>
      </c>
      <c r="Z8">
        <v>17149.2350117979</v>
      </c>
      <c r="AA8">
        <v>18375.5609859906</v>
      </c>
      <c r="AB8">
        <v>19389.471693639101</v>
      </c>
      <c r="AC8">
        <v>19925.740267527701</v>
      </c>
      <c r="AD8">
        <v>20143.6731799306</v>
      </c>
      <c r="AE8">
        <v>20793.329559208101</v>
      </c>
    </row>
    <row r="9" spans="1:32" x14ac:dyDescent="0.3">
      <c r="A9" t="s">
        <v>142</v>
      </c>
      <c r="B9" t="s">
        <v>214</v>
      </c>
      <c r="C9" t="s">
        <v>200</v>
      </c>
      <c r="D9" t="s">
        <v>215</v>
      </c>
      <c r="E9" t="s">
        <v>201</v>
      </c>
      <c r="F9">
        <v>9183.5412170143609</v>
      </c>
      <c r="G9">
        <v>13605.4619698227</v>
      </c>
      <c r="H9">
        <v>17859.752930801598</v>
      </c>
      <c r="I9">
        <v>22097.545109329902</v>
      </c>
      <c r="J9">
        <v>25082.0130118251</v>
      </c>
      <c r="K9">
        <v>29629.462605004199</v>
      </c>
      <c r="L9">
        <v>32932.635095611098</v>
      </c>
      <c r="M9">
        <v>37509.189408975501</v>
      </c>
      <c r="N9">
        <v>45346.810044898899</v>
      </c>
      <c r="O9">
        <v>51378.904665891103</v>
      </c>
      <c r="P9">
        <v>60550.888101899698</v>
      </c>
      <c r="Q9">
        <v>64414.043478490297</v>
      </c>
      <c r="R9">
        <v>71032.493032641301</v>
      </c>
      <c r="S9">
        <v>83995.763057918695</v>
      </c>
      <c r="T9">
        <v>84107.151065529804</v>
      </c>
      <c r="U9">
        <v>88281.819490232898</v>
      </c>
      <c r="V9">
        <v>95630.024535852397</v>
      </c>
      <c r="W9">
        <v>100633.19553845801</v>
      </c>
      <c r="X9">
        <v>104113.57178947701</v>
      </c>
      <c r="Y9">
        <v>106530.010151369</v>
      </c>
      <c r="Z9">
        <v>106965.62072689801</v>
      </c>
      <c r="AA9">
        <v>109215.621915729</v>
      </c>
      <c r="AB9">
        <v>110361.142434098</v>
      </c>
      <c r="AC9">
        <v>116489.198972403</v>
      </c>
      <c r="AD9">
        <v>128628.43584920499</v>
      </c>
      <c r="AE9">
        <v>132079.827296376</v>
      </c>
    </row>
    <row r="10" spans="1:32" x14ac:dyDescent="0.3">
      <c r="A10" t="s">
        <v>142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142</v>
      </c>
      <c r="B11" t="s">
        <v>218</v>
      </c>
      <c r="C11" t="s">
        <v>200</v>
      </c>
      <c r="D11" t="s">
        <v>219</v>
      </c>
      <c r="E11" t="s">
        <v>201</v>
      </c>
      <c r="F11">
        <v>2256.5711417183402</v>
      </c>
      <c r="G11">
        <v>3510.47790301946</v>
      </c>
      <c r="H11">
        <v>5042.78933312352</v>
      </c>
      <c r="I11">
        <v>6354.3047043781798</v>
      </c>
      <c r="J11">
        <v>7776.2487424298497</v>
      </c>
      <c r="K11">
        <v>9951.8075796309695</v>
      </c>
      <c r="L11">
        <v>11768.8868869219</v>
      </c>
      <c r="M11">
        <v>14462.672543163901</v>
      </c>
      <c r="N11">
        <v>19010.0401920029</v>
      </c>
      <c r="O11">
        <v>22774.3305192845</v>
      </c>
      <c r="P11">
        <v>26969.247913804</v>
      </c>
      <c r="Q11">
        <v>30308.502280251101</v>
      </c>
      <c r="R11">
        <v>32730.8485943122</v>
      </c>
      <c r="S11">
        <v>37108.334728364098</v>
      </c>
      <c r="T11">
        <v>38241.283788982197</v>
      </c>
      <c r="U11">
        <v>40525.262084706803</v>
      </c>
      <c r="V11">
        <v>44754.124989263699</v>
      </c>
      <c r="W11">
        <v>57129.475359046199</v>
      </c>
      <c r="X11">
        <v>69146.124904521697</v>
      </c>
      <c r="Y11">
        <v>77119.608543795097</v>
      </c>
      <c r="Z11">
        <v>80621.539799632199</v>
      </c>
      <c r="AA11">
        <v>92775.163260703106</v>
      </c>
      <c r="AB11">
        <v>98203.185418123103</v>
      </c>
      <c r="AC11">
        <v>103673.78443795</v>
      </c>
      <c r="AD11">
        <v>109505.426145648</v>
      </c>
      <c r="AE11">
        <v>112782.884591828</v>
      </c>
    </row>
    <row r="12" spans="1:32" x14ac:dyDescent="0.3">
      <c r="A12" t="s">
        <v>142</v>
      </c>
      <c r="B12" t="s">
        <v>220</v>
      </c>
      <c r="C12" t="s">
        <v>200</v>
      </c>
      <c r="D12" t="s">
        <v>221</v>
      </c>
      <c r="E12" t="s">
        <v>201</v>
      </c>
      <c r="F12">
        <v>9172.0466308620198</v>
      </c>
      <c r="G12">
        <v>14358.272940446899</v>
      </c>
      <c r="H12">
        <v>19968.8332909491</v>
      </c>
      <c r="I12">
        <v>25730.729526111802</v>
      </c>
      <c r="J12">
        <v>30330.463243992701</v>
      </c>
      <c r="K12">
        <v>39972.133932545497</v>
      </c>
      <c r="L12">
        <v>48293.340907855403</v>
      </c>
      <c r="M12">
        <v>56305.317686689697</v>
      </c>
      <c r="N12">
        <v>73452.765654182396</v>
      </c>
      <c r="O12">
        <v>89776.391879083501</v>
      </c>
      <c r="P12">
        <v>109760.364237612</v>
      </c>
      <c r="Q12">
        <v>127397.65311056</v>
      </c>
      <c r="R12">
        <v>144142.485749474</v>
      </c>
      <c r="S12">
        <v>163512.83743911699</v>
      </c>
      <c r="T12">
        <v>166727.31105207501</v>
      </c>
      <c r="U12">
        <v>177063.46906117201</v>
      </c>
      <c r="V12">
        <v>184233.26751892699</v>
      </c>
      <c r="W12">
        <v>193351.252704513</v>
      </c>
      <c r="X12">
        <v>203655.61389206999</v>
      </c>
      <c r="Y12">
        <v>208608.13330772199</v>
      </c>
      <c r="Z12">
        <v>212037.61013775301</v>
      </c>
      <c r="AA12">
        <v>217544.536793495</v>
      </c>
      <c r="AB12">
        <v>220347.834338138</v>
      </c>
      <c r="AC12">
        <v>230231.657964149</v>
      </c>
      <c r="AD12">
        <v>240770.683140029</v>
      </c>
      <c r="AE12">
        <v>247305.90183940099</v>
      </c>
    </row>
    <row r="13" spans="1:32" x14ac:dyDescent="0.3">
      <c r="A13" t="s">
        <v>142</v>
      </c>
      <c r="B13" t="s">
        <v>222</v>
      </c>
      <c r="C13" t="s">
        <v>200</v>
      </c>
      <c r="D13" t="s">
        <v>223</v>
      </c>
      <c r="E13" t="s">
        <v>201</v>
      </c>
      <c r="F13">
        <v>33909.3077051949</v>
      </c>
      <c r="G13">
        <v>50040.286685589999</v>
      </c>
      <c r="H13">
        <v>61818.874010440602</v>
      </c>
      <c r="I13">
        <v>72602.013053389397</v>
      </c>
      <c r="J13">
        <v>84277.458246717506</v>
      </c>
      <c r="K13">
        <v>103667.86746375301</v>
      </c>
      <c r="L13">
        <v>119961.045151557</v>
      </c>
      <c r="M13">
        <v>135374.72412748501</v>
      </c>
      <c r="N13">
        <v>149402.08090302601</v>
      </c>
      <c r="O13">
        <v>165407.22158762399</v>
      </c>
      <c r="P13">
        <v>188143.48494906299</v>
      </c>
      <c r="Q13">
        <v>203383.94514046199</v>
      </c>
      <c r="R13">
        <v>233412.084547148</v>
      </c>
      <c r="S13">
        <v>273150.354760719</v>
      </c>
      <c r="T13">
        <v>284309.74304170499</v>
      </c>
      <c r="U13">
        <v>304426.27316200902</v>
      </c>
      <c r="V13">
        <v>327565.53138707898</v>
      </c>
      <c r="W13">
        <v>348546.61727247201</v>
      </c>
      <c r="X13">
        <v>359563.11569675402</v>
      </c>
      <c r="Y13">
        <v>372471.55887535401</v>
      </c>
      <c r="Z13">
        <v>380674.83317558299</v>
      </c>
      <c r="AA13">
        <v>396104.228068128</v>
      </c>
      <c r="AB13">
        <v>421433.51875124598</v>
      </c>
      <c r="AC13">
        <v>438133.47594319901</v>
      </c>
      <c r="AD13">
        <v>463587.198577056</v>
      </c>
      <c r="AE13">
        <v>477743.05935737101</v>
      </c>
    </row>
    <row r="14" spans="1:32" x14ac:dyDescent="0.3">
      <c r="A14" t="s">
        <v>142</v>
      </c>
      <c r="B14" t="s">
        <v>224</v>
      </c>
      <c r="C14" t="s">
        <v>200</v>
      </c>
      <c r="D14" t="s">
        <v>225</v>
      </c>
      <c r="E14" t="s">
        <v>201</v>
      </c>
      <c r="F14">
        <v>177290.13416233301</v>
      </c>
      <c r="G14">
        <v>254009.03446298299</v>
      </c>
      <c r="H14">
        <v>323747.93681776401</v>
      </c>
      <c r="I14">
        <v>396631.06209214998</v>
      </c>
      <c r="J14">
        <v>460459.53991554998</v>
      </c>
      <c r="K14">
        <v>588936.06283599895</v>
      </c>
      <c r="L14">
        <v>672491.74584815605</v>
      </c>
      <c r="M14">
        <v>702366.13886986498</v>
      </c>
      <c r="N14">
        <v>742255.908375756</v>
      </c>
      <c r="O14">
        <v>801984.85007721803</v>
      </c>
      <c r="P14">
        <v>872284.79771571001</v>
      </c>
      <c r="Q14">
        <v>918084.97120725398</v>
      </c>
      <c r="R14">
        <v>983441.77613760799</v>
      </c>
      <c r="S14">
        <v>1121686.1722784799</v>
      </c>
      <c r="T14">
        <v>1100716.12207634</v>
      </c>
      <c r="U14">
        <v>1142549.4641882901</v>
      </c>
      <c r="V14">
        <v>1204611.2818189701</v>
      </c>
      <c r="W14">
        <v>1290638.2629943599</v>
      </c>
      <c r="X14">
        <v>1314573.38947234</v>
      </c>
      <c r="Y14">
        <v>1351624.3204872899</v>
      </c>
      <c r="Z14">
        <v>1392097.1769781399</v>
      </c>
      <c r="AA14">
        <v>1451173.3455465201</v>
      </c>
      <c r="AB14">
        <v>1466822.7254711499</v>
      </c>
      <c r="AC14">
        <v>1554353.3341874999</v>
      </c>
      <c r="AD14">
        <v>1611647.3496646199</v>
      </c>
      <c r="AE14">
        <v>1613970.2255325101</v>
      </c>
    </row>
    <row r="15" spans="1:32" x14ac:dyDescent="0.3">
      <c r="A15" t="s">
        <v>142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142</v>
      </c>
      <c r="B16" t="s">
        <v>228</v>
      </c>
      <c r="C16" t="s">
        <v>200</v>
      </c>
      <c r="D16" t="s">
        <v>229</v>
      </c>
      <c r="E16" t="s">
        <v>201</v>
      </c>
      <c r="F16">
        <v>71196.729023849606</v>
      </c>
      <c r="G16">
        <v>102028.363462539</v>
      </c>
      <c r="H16">
        <v>133699.6249193</v>
      </c>
      <c r="I16">
        <v>162331.973117335</v>
      </c>
      <c r="J16">
        <v>186048.804165159</v>
      </c>
      <c r="K16">
        <v>230611.46860535699</v>
      </c>
      <c r="L16">
        <v>258065.33858766101</v>
      </c>
      <c r="M16">
        <v>276172.418635596</v>
      </c>
      <c r="N16">
        <v>294436.17304947303</v>
      </c>
      <c r="O16">
        <v>317366.93019559601</v>
      </c>
      <c r="P16">
        <v>334512.85970658599</v>
      </c>
      <c r="Q16">
        <v>340807.68719005701</v>
      </c>
      <c r="R16">
        <v>356799.60676641902</v>
      </c>
      <c r="S16">
        <v>371940.01855949702</v>
      </c>
      <c r="T16">
        <v>357726.24156327802</v>
      </c>
      <c r="U16">
        <v>367906.79769183003</v>
      </c>
      <c r="V16">
        <v>383521.89019828901</v>
      </c>
      <c r="W16">
        <v>404846.37920485099</v>
      </c>
      <c r="X16">
        <v>420351.38712888298</v>
      </c>
      <c r="Y16">
        <v>425248.04203740897</v>
      </c>
      <c r="Z16">
        <v>421026.61881342001</v>
      </c>
      <c r="AA16">
        <v>441835.725462167</v>
      </c>
      <c r="AB16">
        <v>455258.25518563099</v>
      </c>
      <c r="AC16">
        <v>454438.00188604998</v>
      </c>
      <c r="AD16">
        <v>452866.31467561697</v>
      </c>
      <c r="AE16">
        <v>439803.05539307802</v>
      </c>
    </row>
    <row r="17" spans="1:31" x14ac:dyDescent="0.3">
      <c r="A17" t="s">
        <v>142</v>
      </c>
      <c r="B17" t="s">
        <v>230</v>
      </c>
      <c r="C17" t="s">
        <v>200</v>
      </c>
      <c r="D17" t="s">
        <v>231</v>
      </c>
      <c r="E17" t="s">
        <v>201</v>
      </c>
      <c r="F17">
        <v>12847.2090040191</v>
      </c>
      <c r="G17">
        <v>18622.794229198698</v>
      </c>
      <c r="H17">
        <v>24291.954839646201</v>
      </c>
      <c r="I17">
        <v>30435.706666477901</v>
      </c>
      <c r="J17">
        <v>35569.350638153701</v>
      </c>
      <c r="K17">
        <v>44379.314367304301</v>
      </c>
      <c r="L17">
        <v>50331.470939458603</v>
      </c>
      <c r="M17">
        <v>58529.742853165502</v>
      </c>
      <c r="N17">
        <v>70341.310003642197</v>
      </c>
      <c r="O17">
        <v>86208.252582959904</v>
      </c>
      <c r="P17">
        <v>108971.435193329</v>
      </c>
      <c r="Q17">
        <v>118639.143778628</v>
      </c>
      <c r="R17">
        <v>138174.048203427</v>
      </c>
      <c r="S17">
        <v>170972.405804109</v>
      </c>
      <c r="T17">
        <v>174466.772847329</v>
      </c>
      <c r="U17">
        <v>178461.59527189401</v>
      </c>
      <c r="V17">
        <v>187083.210907445</v>
      </c>
      <c r="W17">
        <v>202812.556298843</v>
      </c>
      <c r="X17">
        <v>210964.06611871201</v>
      </c>
      <c r="Y17">
        <v>215806.24663594901</v>
      </c>
      <c r="Z17">
        <v>226365.17983299599</v>
      </c>
      <c r="AA17">
        <v>235545.595617916</v>
      </c>
      <c r="AB17">
        <v>232001.729937066</v>
      </c>
      <c r="AC17">
        <v>237207.346996384</v>
      </c>
      <c r="AD17">
        <v>242341.277066268</v>
      </c>
      <c r="AE17">
        <v>235580.59656186099</v>
      </c>
    </row>
    <row r="18" spans="1:31" x14ac:dyDescent="0.3">
      <c r="A18" t="s">
        <v>142</v>
      </c>
      <c r="B18" t="s">
        <v>232</v>
      </c>
      <c r="C18" t="s">
        <v>200</v>
      </c>
      <c r="D18" t="s">
        <v>233</v>
      </c>
      <c r="E18" t="s">
        <v>201</v>
      </c>
      <c r="F18">
        <v>20988.2774373422</v>
      </c>
      <c r="G18">
        <v>28736.6292659092</v>
      </c>
      <c r="H18">
        <v>38110.584128466602</v>
      </c>
      <c r="I18">
        <v>48395.563888582903</v>
      </c>
      <c r="J18">
        <v>57930.1504716134</v>
      </c>
      <c r="K18">
        <v>71178.719693095496</v>
      </c>
      <c r="L18">
        <v>81996.803244647905</v>
      </c>
      <c r="M18">
        <v>95741.636320340302</v>
      </c>
      <c r="N18">
        <v>121392.390913097</v>
      </c>
      <c r="O18">
        <v>139800.43341214501</v>
      </c>
      <c r="P18">
        <v>170738.12543804699</v>
      </c>
      <c r="Q18">
        <v>188388.60629278299</v>
      </c>
      <c r="R18">
        <v>213149.44031997299</v>
      </c>
      <c r="S18">
        <v>247051.09432285099</v>
      </c>
      <c r="T18">
        <v>245757.82158793899</v>
      </c>
      <c r="U18">
        <v>245891.96613710301</v>
      </c>
      <c r="V18">
        <v>253871.333096502</v>
      </c>
      <c r="W18">
        <v>271655.52911473002</v>
      </c>
      <c r="X18">
        <v>294587.546004517</v>
      </c>
      <c r="Y18">
        <v>311482.291074273</v>
      </c>
      <c r="Z18">
        <v>332270.98958643002</v>
      </c>
      <c r="AA18">
        <v>374564.03883284098</v>
      </c>
      <c r="AB18">
        <v>395305.80944991898</v>
      </c>
      <c r="AC18">
        <v>418522.64392299898</v>
      </c>
      <c r="AD18">
        <v>440766.21618352999</v>
      </c>
      <c r="AE18">
        <v>448878.73748027702</v>
      </c>
    </row>
    <row r="19" spans="1:31" x14ac:dyDescent="0.3">
      <c r="A19" t="s">
        <v>142</v>
      </c>
      <c r="B19" t="s">
        <v>234</v>
      </c>
      <c r="C19" t="s">
        <v>200</v>
      </c>
      <c r="D19" t="s">
        <v>235</v>
      </c>
      <c r="E19" t="s">
        <v>201</v>
      </c>
      <c r="F19">
        <v>9954.2368229142703</v>
      </c>
      <c r="G19">
        <v>12355.209752392801</v>
      </c>
      <c r="H19">
        <v>14719.8230819821</v>
      </c>
      <c r="I19">
        <v>17403.854525942901</v>
      </c>
      <c r="J19">
        <v>19374.865226980201</v>
      </c>
      <c r="K19">
        <v>22140.742977213798</v>
      </c>
      <c r="L19">
        <v>25485.1816271645</v>
      </c>
      <c r="M19">
        <v>28505.0107792495</v>
      </c>
      <c r="N19">
        <v>37475.357378986002</v>
      </c>
      <c r="O19">
        <v>44556.4196446567</v>
      </c>
      <c r="P19">
        <v>57149.214456622598</v>
      </c>
      <c r="Q19">
        <v>67080.2909475208</v>
      </c>
      <c r="R19">
        <v>76511.132025240906</v>
      </c>
      <c r="S19">
        <v>85872.975839405597</v>
      </c>
      <c r="T19">
        <v>88035.1534266854</v>
      </c>
      <c r="U19">
        <v>97421.820275296093</v>
      </c>
      <c r="V19">
        <v>106842.64677392801</v>
      </c>
      <c r="W19">
        <v>113259.333349683</v>
      </c>
      <c r="X19">
        <v>121564.321957411</v>
      </c>
      <c r="Y19">
        <v>124440.21556749599</v>
      </c>
      <c r="Z19">
        <v>130139.573388483</v>
      </c>
      <c r="AA19">
        <v>135980.43854930901</v>
      </c>
      <c r="AB19">
        <v>134091.901521842</v>
      </c>
      <c r="AC19">
        <v>133789.62203796001</v>
      </c>
      <c r="AD19">
        <v>136486.98187250399</v>
      </c>
      <c r="AE19">
        <v>136145.01345177001</v>
      </c>
    </row>
    <row r="20" spans="1:31" x14ac:dyDescent="0.3">
      <c r="A20" t="s">
        <v>142</v>
      </c>
      <c r="B20" t="s">
        <v>236</v>
      </c>
      <c r="C20" t="s">
        <v>200</v>
      </c>
      <c r="D20" t="s">
        <v>237</v>
      </c>
      <c r="E20" t="s">
        <v>201</v>
      </c>
      <c r="F20">
        <v>144796.55376839201</v>
      </c>
      <c r="G20">
        <v>231503.47147329699</v>
      </c>
      <c r="H20">
        <v>305152.83928701299</v>
      </c>
      <c r="I20">
        <v>377041.45411157003</v>
      </c>
      <c r="J20">
        <v>432974.56177483499</v>
      </c>
      <c r="K20">
        <v>475266.42421567999</v>
      </c>
      <c r="L20">
        <v>487387.06014748599</v>
      </c>
      <c r="M20">
        <v>493270.31227901898</v>
      </c>
      <c r="N20">
        <v>504588.71210661699</v>
      </c>
      <c r="O20">
        <v>484644.159634882</v>
      </c>
      <c r="P20">
        <v>476153.88146249001</v>
      </c>
      <c r="Q20">
        <v>440932.48649364599</v>
      </c>
      <c r="R20">
        <v>418955.082631864</v>
      </c>
      <c r="S20">
        <v>419044.14418582403</v>
      </c>
      <c r="T20">
        <v>403647.79747541703</v>
      </c>
      <c r="U20">
        <v>400031.86785491701</v>
      </c>
      <c r="V20">
        <v>401512.01320983202</v>
      </c>
      <c r="W20">
        <v>400965.07392445498</v>
      </c>
      <c r="X20">
        <v>411814.99852210301</v>
      </c>
      <c r="Y20">
        <v>416897.02103353798</v>
      </c>
      <c r="Z20">
        <v>430255.32380665198</v>
      </c>
      <c r="AA20">
        <v>459377.35259998101</v>
      </c>
      <c r="AB20">
        <v>485087.50060704001</v>
      </c>
      <c r="AC20">
        <v>531297.45259587199</v>
      </c>
      <c r="AD20">
        <v>554155.36865503096</v>
      </c>
      <c r="AE20">
        <v>577889.53676467796</v>
      </c>
    </row>
    <row r="21" spans="1:31" x14ac:dyDescent="0.3">
      <c r="A21" t="s">
        <v>142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142</v>
      </c>
      <c r="B22" t="s">
        <v>240</v>
      </c>
      <c r="C22" t="s">
        <v>200</v>
      </c>
      <c r="D22" t="s">
        <v>241</v>
      </c>
      <c r="E22" t="s">
        <v>201</v>
      </c>
      <c r="F22">
        <v>30205.6019029501</v>
      </c>
      <c r="G22">
        <v>27487.197673819901</v>
      </c>
      <c r="H22">
        <v>25052.308937123002</v>
      </c>
      <c r="I22">
        <v>22923.785549189801</v>
      </c>
      <c r="J22">
        <v>20914.165776682799</v>
      </c>
      <c r="K22">
        <v>19062.374523652499</v>
      </c>
      <c r="L22">
        <v>17433.525559020902</v>
      </c>
      <c r="M22">
        <v>16201.5710762212</v>
      </c>
      <c r="N22">
        <v>15214.6618032685</v>
      </c>
      <c r="O22">
        <v>14030.109920161</v>
      </c>
      <c r="P22">
        <v>13315.577955390399</v>
      </c>
      <c r="Q22">
        <v>12241.756657682299</v>
      </c>
      <c r="R22">
        <v>11419.173167835001</v>
      </c>
      <c r="S22">
        <v>11237.749663021201</v>
      </c>
      <c r="T22">
        <v>11087.6532010384</v>
      </c>
      <c r="U22">
        <v>11730.544526006001</v>
      </c>
      <c r="V22">
        <v>13548.3474297797</v>
      </c>
      <c r="W22">
        <v>15055.747039555101</v>
      </c>
      <c r="X22">
        <v>18233.242016720898</v>
      </c>
      <c r="Y22">
        <v>20593.1472147575</v>
      </c>
      <c r="Z22">
        <v>23226.230144167701</v>
      </c>
      <c r="AA22">
        <v>27621.311254676901</v>
      </c>
      <c r="AB22">
        <v>31138.358805010099</v>
      </c>
      <c r="AC22">
        <v>36127.850696789501</v>
      </c>
      <c r="AD22">
        <v>41306.730644120602</v>
      </c>
      <c r="AE22">
        <v>48038.312127296304</v>
      </c>
    </row>
    <row r="23" spans="1:31" x14ac:dyDescent="0.3">
      <c r="A23" t="s">
        <v>142</v>
      </c>
      <c r="B23" t="s">
        <v>242</v>
      </c>
      <c r="C23" t="s">
        <v>200</v>
      </c>
      <c r="D23" t="s">
        <v>243</v>
      </c>
      <c r="E23" t="s">
        <v>201</v>
      </c>
      <c r="F23">
        <v>113245.329244704</v>
      </c>
      <c r="G23">
        <v>174556.61169126799</v>
      </c>
      <c r="H23">
        <v>228985.06906760999</v>
      </c>
      <c r="I23">
        <v>271620.67322987597</v>
      </c>
      <c r="J23">
        <v>314561.58341541799</v>
      </c>
      <c r="K23">
        <v>380250.23485133302</v>
      </c>
      <c r="L23">
        <v>414498.69941556401</v>
      </c>
      <c r="M23">
        <v>443652.27053277497</v>
      </c>
      <c r="N23">
        <v>460719.60509010102</v>
      </c>
      <c r="O23">
        <v>475078.83537528903</v>
      </c>
      <c r="P23">
        <v>475429.690608848</v>
      </c>
      <c r="Q23">
        <v>467345.63265929703</v>
      </c>
      <c r="R23">
        <v>491134.75183907</v>
      </c>
      <c r="S23">
        <v>496514.68339326099</v>
      </c>
      <c r="T23">
        <v>488352.80562581401</v>
      </c>
      <c r="U23">
        <v>504753.18930427602</v>
      </c>
      <c r="V23">
        <v>516127.13122467301</v>
      </c>
      <c r="W23">
        <v>510031.27906396397</v>
      </c>
      <c r="X23">
        <v>531470.06029075198</v>
      </c>
      <c r="Y23">
        <v>554047.55691735295</v>
      </c>
      <c r="Z23">
        <v>565036.11332609295</v>
      </c>
      <c r="AA23">
        <v>566982.87619542703</v>
      </c>
      <c r="AB23">
        <v>590517.81055105501</v>
      </c>
      <c r="AC23">
        <v>604874.17439348996</v>
      </c>
      <c r="AD23">
        <v>630735.456675697</v>
      </c>
      <c r="AE23">
        <v>669853.54252664302</v>
      </c>
    </row>
    <row r="24" spans="1:31" x14ac:dyDescent="0.3">
      <c r="A24" t="s">
        <v>142</v>
      </c>
      <c r="B24" t="s">
        <v>244</v>
      </c>
      <c r="C24" t="s">
        <v>200</v>
      </c>
      <c r="D24" t="s">
        <v>245</v>
      </c>
      <c r="E24" t="s">
        <v>201</v>
      </c>
      <c r="F24">
        <v>499066.91105085099</v>
      </c>
      <c r="G24">
        <v>638682.55785454297</v>
      </c>
      <c r="H24">
        <v>785050.18604878301</v>
      </c>
      <c r="I24">
        <v>884461.60968711996</v>
      </c>
      <c r="J24">
        <v>984954.93455289095</v>
      </c>
      <c r="K24">
        <v>1159101.8431998601</v>
      </c>
      <c r="L24">
        <v>1244516.83939587</v>
      </c>
      <c r="M24">
        <v>1379758.50563414</v>
      </c>
      <c r="N24">
        <v>1535385.9011694801</v>
      </c>
      <c r="O24">
        <v>1773061.68868582</v>
      </c>
      <c r="P24">
        <v>2039372.7618789</v>
      </c>
      <c r="Q24">
        <v>2249278.6623559701</v>
      </c>
      <c r="R24">
        <v>2427514.2495141998</v>
      </c>
      <c r="S24">
        <v>2649134.0728156501</v>
      </c>
      <c r="T24">
        <v>2705241.0539913201</v>
      </c>
      <c r="U24">
        <v>2809838.1766011599</v>
      </c>
      <c r="V24">
        <v>2939200.7945338199</v>
      </c>
      <c r="W24">
        <v>3048056.4973700498</v>
      </c>
      <c r="X24">
        <v>3201858.05902493</v>
      </c>
      <c r="Y24">
        <v>3379678.8759779502</v>
      </c>
      <c r="Z24">
        <v>3524955.1531938198</v>
      </c>
      <c r="AA24">
        <v>3639253.9456383102</v>
      </c>
      <c r="AB24">
        <v>3724610.9915639302</v>
      </c>
      <c r="AC24">
        <v>3758737.4964171401</v>
      </c>
      <c r="AD24">
        <v>3878006.6137346402</v>
      </c>
      <c r="AE24">
        <v>3929605.51705109</v>
      </c>
    </row>
    <row r="25" spans="1:31" x14ac:dyDescent="0.3">
      <c r="A25" t="s">
        <v>142</v>
      </c>
      <c r="B25" t="s">
        <v>246</v>
      </c>
      <c r="C25" t="s">
        <v>200</v>
      </c>
      <c r="D25" t="s">
        <v>247</v>
      </c>
      <c r="E25" t="s">
        <v>201</v>
      </c>
      <c r="F25">
        <v>2689.9420754590701</v>
      </c>
      <c r="G25">
        <v>6540.5048399754596</v>
      </c>
      <c r="H25">
        <v>10859.4506689552</v>
      </c>
      <c r="I25">
        <v>11940.426949417701</v>
      </c>
      <c r="J25">
        <v>15768.807588330101</v>
      </c>
      <c r="K25">
        <v>23736.6713760903</v>
      </c>
      <c r="L25">
        <v>29487.424821901499</v>
      </c>
      <c r="M25">
        <v>32618.552736617501</v>
      </c>
      <c r="N25">
        <v>40891.232320458003</v>
      </c>
      <c r="O25">
        <v>51228.255400686903</v>
      </c>
      <c r="P25">
        <v>60016.153661644799</v>
      </c>
      <c r="Q25">
        <v>68044.222864257201</v>
      </c>
      <c r="R25">
        <v>70438.695697696297</v>
      </c>
      <c r="S25">
        <v>89568.623483303905</v>
      </c>
      <c r="T25">
        <v>95343.435584026607</v>
      </c>
      <c r="U25">
        <v>93997.506461115103</v>
      </c>
      <c r="V25">
        <v>93406.779280367802</v>
      </c>
      <c r="W25">
        <v>89506.096380496398</v>
      </c>
      <c r="X25">
        <v>89783.609147546202</v>
      </c>
      <c r="Y25">
        <v>97270.293095182802</v>
      </c>
      <c r="Z25">
        <v>99705.703762666803</v>
      </c>
      <c r="AA25">
        <v>99327.285934966407</v>
      </c>
      <c r="AB25">
        <v>100509.019834633</v>
      </c>
      <c r="AC25">
        <v>100419.00154764501</v>
      </c>
      <c r="AD25">
        <v>123602.552080797</v>
      </c>
      <c r="AE25">
        <v>122518.32655893901</v>
      </c>
    </row>
    <row r="26" spans="1:31" x14ac:dyDescent="0.3">
      <c r="A26" t="s">
        <v>142</v>
      </c>
      <c r="B26" t="s">
        <v>248</v>
      </c>
      <c r="C26" t="s">
        <v>200</v>
      </c>
      <c r="D26" t="s">
        <v>249</v>
      </c>
      <c r="E26" t="s">
        <v>201</v>
      </c>
      <c r="F26">
        <v>239601.63053582801</v>
      </c>
      <c r="G26">
        <v>311591.40496546699</v>
      </c>
      <c r="H26">
        <v>400458.33800229698</v>
      </c>
      <c r="I26">
        <v>453601.45434273302</v>
      </c>
      <c r="J26">
        <v>505426.42836691398</v>
      </c>
      <c r="K26">
        <v>580038.37864147103</v>
      </c>
      <c r="L26">
        <v>610926.24196976901</v>
      </c>
      <c r="M26">
        <v>669473.62128837302</v>
      </c>
      <c r="N26">
        <v>721363.46788361506</v>
      </c>
      <c r="O26">
        <v>790540.11160790001</v>
      </c>
      <c r="P26">
        <v>874776.53615645797</v>
      </c>
      <c r="Q26">
        <v>948925.36223666696</v>
      </c>
      <c r="R26">
        <v>1027737.98202288</v>
      </c>
      <c r="S26">
        <v>1129431.2677651499</v>
      </c>
      <c r="T26">
        <v>1159921.8171498999</v>
      </c>
      <c r="U26">
        <v>1203243.93752309</v>
      </c>
      <c r="V26">
        <v>1251646.6856845201</v>
      </c>
      <c r="W26">
        <v>1288183.34292518</v>
      </c>
      <c r="X26">
        <v>1335675.23967631</v>
      </c>
      <c r="Y26">
        <v>1390503.47869101</v>
      </c>
      <c r="Z26">
        <v>1437025.0833278501</v>
      </c>
      <c r="AA26">
        <v>1461404.43273992</v>
      </c>
      <c r="AB26">
        <v>1487929.5204626999</v>
      </c>
      <c r="AC26">
        <v>1479894.3417275499</v>
      </c>
      <c r="AD26">
        <v>1484213.3969677901</v>
      </c>
      <c r="AE26">
        <v>1491054.7313077699</v>
      </c>
    </row>
    <row r="27" spans="1:31" x14ac:dyDescent="0.3">
      <c r="A27" t="s">
        <v>142</v>
      </c>
      <c r="B27" t="s">
        <v>250</v>
      </c>
      <c r="C27" t="s">
        <v>200</v>
      </c>
      <c r="D27" t="s">
        <v>251</v>
      </c>
      <c r="E27" t="s">
        <v>201</v>
      </c>
      <c r="F27">
        <v>256775.33843956399</v>
      </c>
      <c r="G27">
        <v>320550.64804910001</v>
      </c>
      <c r="H27">
        <v>373732.39737753099</v>
      </c>
      <c r="I27">
        <v>418919.72839496902</v>
      </c>
      <c r="J27">
        <v>463759.69859764603</v>
      </c>
      <c r="K27">
        <v>555326.79318230099</v>
      </c>
      <c r="L27">
        <v>604103.17260419903</v>
      </c>
      <c r="M27">
        <v>677666.33160915202</v>
      </c>
      <c r="N27">
        <v>773131.20096541103</v>
      </c>
      <c r="O27">
        <v>931293.321677231</v>
      </c>
      <c r="P27">
        <v>1104580.0720607999</v>
      </c>
      <c r="Q27">
        <v>1232309.0772550399</v>
      </c>
      <c r="R27">
        <v>1329337.57179363</v>
      </c>
      <c r="S27">
        <v>1430134.1815672</v>
      </c>
      <c r="T27">
        <v>1449975.8012573901</v>
      </c>
      <c r="U27">
        <v>1512596.7326169601</v>
      </c>
      <c r="V27">
        <v>1594147.32956892</v>
      </c>
      <c r="W27">
        <v>1670367.05806437</v>
      </c>
      <c r="X27">
        <v>1776399.2102010699</v>
      </c>
      <c r="Y27">
        <v>1891905.1041917601</v>
      </c>
      <c r="Z27">
        <v>1988224.3661032999</v>
      </c>
      <c r="AA27">
        <v>2078522.2269634299</v>
      </c>
      <c r="AB27">
        <v>2136172.4512665998</v>
      </c>
      <c r="AC27">
        <v>2178424.15314194</v>
      </c>
      <c r="AD27">
        <v>2270190.66468606</v>
      </c>
      <c r="AE27">
        <v>2316032.4591843798</v>
      </c>
    </row>
    <row r="28" spans="1:31" x14ac:dyDescent="0.3">
      <c r="A28" t="s">
        <v>142</v>
      </c>
      <c r="B28" t="s">
        <v>252</v>
      </c>
      <c r="C28" t="s">
        <v>200</v>
      </c>
      <c r="D28" t="s">
        <v>253</v>
      </c>
      <c r="E28" t="s">
        <v>201</v>
      </c>
      <c r="F28">
        <v>344504.22950011701</v>
      </c>
      <c r="G28">
        <v>477380.67639891303</v>
      </c>
      <c r="H28">
        <v>646883.67951935495</v>
      </c>
      <c r="I28">
        <v>742238.59779341205</v>
      </c>
      <c r="J28">
        <v>829974.42543335399</v>
      </c>
      <c r="K28">
        <v>910863.43379676505</v>
      </c>
      <c r="L28">
        <v>946959.72423795098</v>
      </c>
      <c r="M28">
        <v>959395.36517938704</v>
      </c>
      <c r="N28">
        <v>1026670.30946853</v>
      </c>
      <c r="O28">
        <v>1105948.2276324099</v>
      </c>
      <c r="P28">
        <v>1166980.6069578601</v>
      </c>
      <c r="Q28">
        <v>1219070.94035609</v>
      </c>
      <c r="R28">
        <v>1379136.3243156599</v>
      </c>
      <c r="S28">
        <v>1533578.96395141</v>
      </c>
      <c r="T28">
        <v>1646245.52116276</v>
      </c>
      <c r="U28">
        <v>1785501.8471991101</v>
      </c>
      <c r="V28">
        <v>1889933.75620222</v>
      </c>
      <c r="W28">
        <v>2041402.1739467699</v>
      </c>
      <c r="X28">
        <v>2146899.76684759</v>
      </c>
      <c r="Y28">
        <v>2272748.4004987301</v>
      </c>
      <c r="Z28">
        <v>2323062.3202575799</v>
      </c>
      <c r="AA28">
        <v>2382754.7775547998</v>
      </c>
      <c r="AB28">
        <v>2457314.6769416202</v>
      </c>
      <c r="AC28">
        <v>2579841.6501599802</v>
      </c>
      <c r="AD28">
        <v>2698580.0803781301</v>
      </c>
      <c r="AE28">
        <v>2838050.5816857</v>
      </c>
    </row>
    <row r="29" spans="1:31" x14ac:dyDescent="0.3">
      <c r="A29" t="s">
        <v>142</v>
      </c>
      <c r="B29" t="s">
        <v>254</v>
      </c>
      <c r="C29" t="s">
        <v>200</v>
      </c>
      <c r="D29" t="s">
        <v>255</v>
      </c>
      <c r="E29" t="s">
        <v>201</v>
      </c>
      <c r="F29">
        <v>119301.400497164</v>
      </c>
      <c r="G29">
        <v>152754.380265074</v>
      </c>
      <c r="H29">
        <v>200735.39681799299</v>
      </c>
      <c r="I29">
        <v>228455.02426665</v>
      </c>
      <c r="J29">
        <v>249567.53153552799</v>
      </c>
      <c r="K29">
        <v>294642.29198209301</v>
      </c>
      <c r="L29">
        <v>309131.00234909297</v>
      </c>
      <c r="M29">
        <v>327031.88778827799</v>
      </c>
      <c r="N29">
        <v>388314.65965625702</v>
      </c>
      <c r="O29">
        <v>460749.91829993302</v>
      </c>
      <c r="P29">
        <v>511994.94243133301</v>
      </c>
      <c r="Q29">
        <v>525744.63788259495</v>
      </c>
      <c r="R29">
        <v>532484.13720591296</v>
      </c>
      <c r="S29">
        <v>675497.35273998196</v>
      </c>
      <c r="T29">
        <v>781032.40431558504</v>
      </c>
      <c r="U29">
        <v>917076.64745503198</v>
      </c>
      <c r="V29">
        <v>1050289.4916576601</v>
      </c>
      <c r="W29">
        <v>1171440.7594244699</v>
      </c>
      <c r="X29">
        <v>1296469.2555045199</v>
      </c>
      <c r="Y29">
        <v>1418873.9507961799</v>
      </c>
      <c r="Z29">
        <v>1460322.5269118501</v>
      </c>
      <c r="AA29">
        <v>1522232.6919668301</v>
      </c>
      <c r="AB29">
        <v>1593943.0124594599</v>
      </c>
      <c r="AC29">
        <v>1725708.52467006</v>
      </c>
      <c r="AD29">
        <v>1869499.24327177</v>
      </c>
      <c r="AE29">
        <v>2020280.2507039299</v>
      </c>
    </row>
    <row r="30" spans="1:31" x14ac:dyDescent="0.3">
      <c r="A30" t="s">
        <v>142</v>
      </c>
      <c r="B30" t="s">
        <v>256</v>
      </c>
      <c r="C30" t="s">
        <v>200</v>
      </c>
      <c r="D30" t="s">
        <v>257</v>
      </c>
      <c r="E30" t="s">
        <v>201</v>
      </c>
      <c r="F30">
        <v>10882.035594503601</v>
      </c>
      <c r="G30">
        <v>10964.5531670165</v>
      </c>
      <c r="H30">
        <v>10679.0069345885</v>
      </c>
      <c r="I30">
        <v>10777.360696743701</v>
      </c>
      <c r="J30">
        <v>10505.0623053168</v>
      </c>
      <c r="K30">
        <v>10472.770958840099</v>
      </c>
      <c r="L30">
        <v>10448.192743265699</v>
      </c>
      <c r="M30">
        <v>10985.6850456663</v>
      </c>
      <c r="N30">
        <v>13217.7343407934</v>
      </c>
      <c r="O30">
        <v>15934.030345399</v>
      </c>
      <c r="P30">
        <v>15837.7418229586</v>
      </c>
      <c r="Q30">
        <v>15286.8750025216</v>
      </c>
      <c r="R30">
        <v>14353.166169478</v>
      </c>
      <c r="S30">
        <v>17168.306896380702</v>
      </c>
      <c r="T30">
        <v>20673.977572673699</v>
      </c>
      <c r="U30">
        <v>21312.461562693101</v>
      </c>
      <c r="V30">
        <v>22438.260036289299</v>
      </c>
      <c r="W30">
        <v>23092.601313237599</v>
      </c>
      <c r="X30">
        <v>23962.813878604498</v>
      </c>
      <c r="Y30">
        <v>24556.014585378201</v>
      </c>
      <c r="Z30">
        <v>24511.602331718601</v>
      </c>
      <c r="AA30">
        <v>26274.424233573802</v>
      </c>
      <c r="AB30">
        <v>29046.935710739901</v>
      </c>
      <c r="AC30">
        <v>31700.2523692338</v>
      </c>
      <c r="AD30">
        <v>32144.122994821901</v>
      </c>
      <c r="AE30">
        <v>32464.529297469799</v>
      </c>
    </row>
    <row r="31" spans="1:31" x14ac:dyDescent="0.3">
      <c r="A31" t="s">
        <v>142</v>
      </c>
      <c r="B31" t="s">
        <v>258</v>
      </c>
      <c r="C31" t="s">
        <v>200</v>
      </c>
      <c r="D31" t="s">
        <v>259</v>
      </c>
      <c r="E31" t="s">
        <v>201</v>
      </c>
      <c r="F31">
        <v>4937.5523145302104</v>
      </c>
      <c r="G31">
        <v>5443.6957038742303</v>
      </c>
      <c r="H31">
        <v>7072.6101035275997</v>
      </c>
      <c r="I31">
        <v>7921.9588761325003</v>
      </c>
      <c r="J31">
        <v>7927.4515937400502</v>
      </c>
      <c r="K31">
        <v>8837.7347066594793</v>
      </c>
      <c r="L31">
        <v>8913.8341850295292</v>
      </c>
      <c r="M31">
        <v>9032.9373267969404</v>
      </c>
      <c r="N31">
        <v>10933.9238355904</v>
      </c>
      <c r="O31">
        <v>13770.229904367599</v>
      </c>
      <c r="P31">
        <v>16176.5678555302</v>
      </c>
      <c r="Q31">
        <v>17753.2917344368</v>
      </c>
      <c r="R31">
        <v>19710.036488850201</v>
      </c>
      <c r="S31">
        <v>42519.959364929797</v>
      </c>
      <c r="T31">
        <v>57940.222703473701</v>
      </c>
      <c r="U31">
        <v>65067.704412608</v>
      </c>
      <c r="V31">
        <v>65259.140490000696</v>
      </c>
      <c r="W31">
        <v>70144.211907771896</v>
      </c>
      <c r="X31">
        <v>76398.860654037504</v>
      </c>
      <c r="Y31">
        <v>80140.532095403003</v>
      </c>
      <c r="Z31">
        <v>79179.120743312495</v>
      </c>
      <c r="AA31">
        <v>82299.565130996998</v>
      </c>
      <c r="AB31">
        <v>89805.590698574306</v>
      </c>
      <c r="AC31">
        <v>96558.303682561003</v>
      </c>
      <c r="AD31">
        <v>99745.156218105796</v>
      </c>
      <c r="AE31">
        <v>118841.86117063899</v>
      </c>
    </row>
    <row r="32" spans="1:31" x14ac:dyDescent="0.3">
      <c r="A32" t="s">
        <v>142</v>
      </c>
      <c r="B32" t="s">
        <v>260</v>
      </c>
      <c r="C32" t="s">
        <v>200</v>
      </c>
      <c r="D32" t="s">
        <v>261</v>
      </c>
      <c r="E32" t="s">
        <v>201</v>
      </c>
      <c r="F32">
        <v>28761.77612957</v>
      </c>
      <c r="G32">
        <v>31249.685699561302</v>
      </c>
      <c r="H32">
        <v>32989.024473716803</v>
      </c>
      <c r="I32">
        <v>35664.158135524704</v>
      </c>
      <c r="J32">
        <v>38481.335104536498</v>
      </c>
      <c r="K32">
        <v>43079.198733201898</v>
      </c>
      <c r="L32">
        <v>44183.863312321701</v>
      </c>
      <c r="M32">
        <v>44867.142238804903</v>
      </c>
      <c r="N32">
        <v>53311.036617818099</v>
      </c>
      <c r="O32">
        <v>62832.016892433101</v>
      </c>
      <c r="P32">
        <v>68440.947430125103</v>
      </c>
      <c r="Q32">
        <v>69523.049538372696</v>
      </c>
      <c r="R32">
        <v>69914.658454243297</v>
      </c>
      <c r="S32">
        <v>92322.628689887395</v>
      </c>
      <c r="T32">
        <v>114683.328888415</v>
      </c>
      <c r="U32">
        <v>137042.15188935</v>
      </c>
      <c r="V32">
        <v>156325.623114691</v>
      </c>
      <c r="W32">
        <v>179521.9437488</v>
      </c>
      <c r="X32">
        <v>190282.07489916799</v>
      </c>
      <c r="Y32">
        <v>211245.54368481299</v>
      </c>
      <c r="Z32">
        <v>214033.226729855</v>
      </c>
      <c r="AA32">
        <v>218372.50128120999</v>
      </c>
      <c r="AB32">
        <v>226641.11083650999</v>
      </c>
      <c r="AC32">
        <v>244741.22614777801</v>
      </c>
      <c r="AD32">
        <v>255517.43386177201</v>
      </c>
      <c r="AE32">
        <v>263057.35662079201</v>
      </c>
    </row>
    <row r="33" spans="1:31" x14ac:dyDescent="0.3">
      <c r="A33" t="s">
        <v>142</v>
      </c>
      <c r="B33" t="s">
        <v>262</v>
      </c>
      <c r="C33" t="s">
        <v>200</v>
      </c>
      <c r="D33" t="s">
        <v>263</v>
      </c>
      <c r="E33" t="s">
        <v>201</v>
      </c>
      <c r="F33">
        <v>180621.464964349</v>
      </c>
      <c r="G33">
        <v>276968.36156338698</v>
      </c>
      <c r="H33">
        <v>395407.64118952898</v>
      </c>
      <c r="I33">
        <v>459420.09581835999</v>
      </c>
      <c r="J33">
        <v>523493.044894233</v>
      </c>
      <c r="K33">
        <v>553831.43741597002</v>
      </c>
      <c r="L33">
        <v>574282.83164824103</v>
      </c>
      <c r="M33">
        <v>567477.71277983999</v>
      </c>
      <c r="N33">
        <v>560892.95501807204</v>
      </c>
      <c r="O33">
        <v>552662.03219028201</v>
      </c>
      <c r="P33">
        <v>554530.40741791099</v>
      </c>
      <c r="Q33">
        <v>590763.08619816299</v>
      </c>
      <c r="R33">
        <v>742674.32599717798</v>
      </c>
      <c r="S33">
        <v>706070.71626022796</v>
      </c>
      <c r="T33">
        <v>671915.58768261306</v>
      </c>
      <c r="U33">
        <v>645002.88187943003</v>
      </c>
      <c r="V33">
        <v>595621.24090357695</v>
      </c>
      <c r="W33">
        <v>597202.65755249001</v>
      </c>
      <c r="X33">
        <v>559786.76191126404</v>
      </c>
      <c r="Y33">
        <v>537932.35933695105</v>
      </c>
      <c r="Z33">
        <v>545015.84354084695</v>
      </c>
      <c r="AA33">
        <v>533575.59494219301</v>
      </c>
      <c r="AB33">
        <v>517878.02723633102</v>
      </c>
      <c r="AC33">
        <v>481133.34329033998</v>
      </c>
      <c r="AD33">
        <v>441674.12403166603</v>
      </c>
      <c r="AE33">
        <v>403406.58389286802</v>
      </c>
    </row>
    <row r="34" spans="1:31" x14ac:dyDescent="0.3">
      <c r="A34" t="s">
        <v>142</v>
      </c>
      <c r="B34" t="s">
        <v>264</v>
      </c>
      <c r="C34" t="s">
        <v>200</v>
      </c>
      <c r="D34" t="s">
        <v>265</v>
      </c>
      <c r="E34" t="s">
        <v>201</v>
      </c>
      <c r="F34">
        <v>38461.158027435398</v>
      </c>
      <c r="G34">
        <v>55794.241957732796</v>
      </c>
      <c r="H34">
        <v>74141.263262815497</v>
      </c>
      <c r="I34">
        <v>89365.108518029898</v>
      </c>
      <c r="J34">
        <v>111566.06519383199</v>
      </c>
      <c r="K34">
        <v>142545.23511963</v>
      </c>
      <c r="L34">
        <v>166700.47189012499</v>
      </c>
      <c r="M34">
        <v>191044.75809470599</v>
      </c>
      <c r="N34">
        <v>205097.13699864599</v>
      </c>
      <c r="O34">
        <v>218154.52754254299</v>
      </c>
      <c r="P34">
        <v>223388.020512024</v>
      </c>
      <c r="Q34">
        <v>251199.79678651699</v>
      </c>
      <c r="R34">
        <v>286326.71392268699</v>
      </c>
      <c r="S34">
        <v>313987.26120211597</v>
      </c>
      <c r="T34">
        <v>320897.45581875998</v>
      </c>
      <c r="U34">
        <v>341546.03493538202</v>
      </c>
      <c r="V34">
        <v>349291.62055589701</v>
      </c>
      <c r="W34">
        <v>343410.94774740899</v>
      </c>
      <c r="X34">
        <v>330658.57820164901</v>
      </c>
      <c r="Y34">
        <v>333383.36110589001</v>
      </c>
      <c r="Z34">
        <v>334383.096664935</v>
      </c>
      <c r="AA34">
        <v>323813.37275171198</v>
      </c>
      <c r="AB34">
        <v>317624.11217158602</v>
      </c>
      <c r="AC34">
        <v>312699.32549719297</v>
      </c>
      <c r="AD34">
        <v>306461.26772953302</v>
      </c>
      <c r="AE34">
        <v>295724.097225793</v>
      </c>
    </row>
    <row r="35" spans="1:31" x14ac:dyDescent="0.3">
      <c r="A35" t="s">
        <v>142</v>
      </c>
      <c r="B35" t="s">
        <v>266</v>
      </c>
      <c r="C35" t="s">
        <v>200</v>
      </c>
      <c r="D35" t="s">
        <v>267</v>
      </c>
      <c r="E35" t="s">
        <v>201</v>
      </c>
      <c r="F35">
        <v>1708452.57103896</v>
      </c>
      <c r="G35">
        <v>2684052.70048563</v>
      </c>
      <c r="H35">
        <v>3585579.4422300998</v>
      </c>
      <c r="I35">
        <v>4396252.4106612001</v>
      </c>
      <c r="J35">
        <v>5286121.0038839905</v>
      </c>
      <c r="K35">
        <v>6088781.6481594602</v>
      </c>
      <c r="L35">
        <v>6608239.6159968702</v>
      </c>
      <c r="M35">
        <v>6958197.5594391096</v>
      </c>
      <c r="N35">
        <v>7297653.2462669201</v>
      </c>
      <c r="O35">
        <v>7462404.1833518902</v>
      </c>
      <c r="P35">
        <v>7745340.7066417001</v>
      </c>
      <c r="Q35">
        <v>8258976.1873325603</v>
      </c>
      <c r="R35">
        <v>8638206.9687779602</v>
      </c>
      <c r="S35">
        <v>9062977.3293740097</v>
      </c>
      <c r="T35">
        <v>9393601.5173844397</v>
      </c>
      <c r="U35">
        <v>9695043.0595079102</v>
      </c>
      <c r="V35">
        <v>10205175.930604899</v>
      </c>
      <c r="W35">
        <v>11174752.226124199</v>
      </c>
      <c r="X35">
        <v>11968578.541343</v>
      </c>
      <c r="Y35">
        <v>12522774.9431007</v>
      </c>
      <c r="Z35">
        <v>12841064.243054301</v>
      </c>
      <c r="AA35">
        <v>13199416.794289401</v>
      </c>
      <c r="AB35">
        <v>13554038.2000842</v>
      </c>
      <c r="AC35">
        <v>13711238.4732196</v>
      </c>
      <c r="AD35">
        <v>14091845.701453</v>
      </c>
      <c r="AE35">
        <v>14533369.749399301</v>
      </c>
    </row>
    <row r="36" spans="1:31" x14ac:dyDescent="0.3">
      <c r="A36" t="s">
        <v>142</v>
      </c>
      <c r="B36" t="s">
        <v>268</v>
      </c>
      <c r="C36" t="s">
        <v>200</v>
      </c>
      <c r="D36" t="s">
        <v>269</v>
      </c>
      <c r="E36" t="s">
        <v>201</v>
      </c>
      <c r="F36">
        <v>23186.873037322301</v>
      </c>
      <c r="G36">
        <v>82562.516922701805</v>
      </c>
      <c r="H36">
        <v>116971.011752779</v>
      </c>
      <c r="I36">
        <v>136872.90906627601</v>
      </c>
      <c r="J36">
        <v>161695.08919859701</v>
      </c>
      <c r="K36">
        <v>185195.10279092801</v>
      </c>
      <c r="L36">
        <v>199519.493921535</v>
      </c>
      <c r="M36">
        <v>218307.57279839</v>
      </c>
      <c r="N36">
        <v>285519.90941436298</v>
      </c>
      <c r="O36">
        <v>316676.29351025901</v>
      </c>
      <c r="P36">
        <v>364736.63365136099</v>
      </c>
      <c r="Q36">
        <v>412755.30206049798</v>
      </c>
      <c r="R36">
        <v>430975.89364256797</v>
      </c>
      <c r="S36">
        <v>445452.45896219101</v>
      </c>
      <c r="T36">
        <v>455602.99167619698</v>
      </c>
      <c r="U36">
        <v>481800.23592839198</v>
      </c>
      <c r="V36">
        <v>514721.929478498</v>
      </c>
      <c r="W36">
        <v>560489.06950846</v>
      </c>
      <c r="X36">
        <v>610850.2486853</v>
      </c>
      <c r="Y36">
        <v>650865.27772635</v>
      </c>
      <c r="Z36">
        <v>657318.33323313098</v>
      </c>
      <c r="AA36">
        <v>673830.69566115201</v>
      </c>
      <c r="AB36">
        <v>681423.52750399604</v>
      </c>
      <c r="AC36">
        <v>682046.08078296296</v>
      </c>
      <c r="AD36">
        <v>745614.15785440896</v>
      </c>
      <c r="AE36">
        <v>740116.43329891097</v>
      </c>
    </row>
    <row r="37" spans="1:31" x14ac:dyDescent="0.3">
      <c r="A37" t="s">
        <v>142</v>
      </c>
      <c r="B37" t="s">
        <v>270</v>
      </c>
      <c r="C37" t="s">
        <v>200</v>
      </c>
      <c r="D37" t="s">
        <v>271</v>
      </c>
      <c r="E37" t="s">
        <v>201</v>
      </c>
      <c r="F37">
        <v>1664677.2951032</v>
      </c>
      <c r="G37">
        <v>2579173.2532799901</v>
      </c>
      <c r="H37">
        <v>3444049.6361694098</v>
      </c>
      <c r="I37">
        <v>4232501.7156968396</v>
      </c>
      <c r="J37">
        <v>5095504.6466585398</v>
      </c>
      <c r="K37">
        <v>5866446.0886027496</v>
      </c>
      <c r="L37">
        <v>6362352.7001170302</v>
      </c>
      <c r="M37">
        <v>6665619.6296541998</v>
      </c>
      <c r="N37">
        <v>6876239.5139544196</v>
      </c>
      <c r="O37">
        <v>6906166.3978727898</v>
      </c>
      <c r="P37">
        <v>7051090.3497821204</v>
      </c>
      <c r="Q37">
        <v>7440341.47576134</v>
      </c>
      <c r="R37">
        <v>7793349.9556738902</v>
      </c>
      <c r="S37">
        <v>8166179.3613046296</v>
      </c>
      <c r="T37">
        <v>8493624.6756644491</v>
      </c>
      <c r="U37">
        <v>8729229.9950271994</v>
      </c>
      <c r="V37">
        <v>9167987.5700825192</v>
      </c>
      <c r="W37">
        <v>10065564.386804599</v>
      </c>
      <c r="X37">
        <v>10766755.720560901</v>
      </c>
      <c r="Y37">
        <v>11230530.456401801</v>
      </c>
      <c r="Z37">
        <v>11458179.6196684</v>
      </c>
      <c r="AA37">
        <v>11737796.315961599</v>
      </c>
      <c r="AB37">
        <v>12053278.6565671</v>
      </c>
      <c r="AC37">
        <v>12040137.3731241</v>
      </c>
      <c r="AD37">
        <v>12271291.4634145</v>
      </c>
      <c r="AE37">
        <v>12703892.8057961</v>
      </c>
    </row>
    <row r="38" spans="1:31" x14ac:dyDescent="0.3">
      <c r="A38" t="s">
        <v>142</v>
      </c>
      <c r="B38" t="s">
        <v>272</v>
      </c>
      <c r="C38" t="s">
        <v>200</v>
      </c>
      <c r="D38" t="s">
        <v>273</v>
      </c>
      <c r="E38" t="s">
        <v>201</v>
      </c>
      <c r="F38">
        <v>20588.402898436299</v>
      </c>
      <c r="G38">
        <v>22316.930282938301</v>
      </c>
      <c r="H38">
        <v>24558.794307911099</v>
      </c>
      <c r="I38">
        <v>26877.785898088201</v>
      </c>
      <c r="J38">
        <v>28921.2680268531</v>
      </c>
      <c r="K38">
        <v>37140.4567657855</v>
      </c>
      <c r="L38">
        <v>46367.4219583089</v>
      </c>
      <c r="M38">
        <v>74270.356986529005</v>
      </c>
      <c r="N38">
        <v>135893.822898143</v>
      </c>
      <c r="O38">
        <v>239561.49196883501</v>
      </c>
      <c r="P38">
        <v>329513.723208218</v>
      </c>
      <c r="Q38">
        <v>405879.40951071499</v>
      </c>
      <c r="R38">
        <v>413881.11946150102</v>
      </c>
      <c r="S38">
        <v>451345.50910718797</v>
      </c>
      <c r="T38">
        <v>444373.85004378099</v>
      </c>
      <c r="U38">
        <v>484012.828552322</v>
      </c>
      <c r="V38">
        <v>522466.431043819</v>
      </c>
      <c r="W38">
        <v>548698.76981116703</v>
      </c>
      <c r="X38">
        <v>590972.57209678995</v>
      </c>
      <c r="Y38">
        <v>641379.20897256595</v>
      </c>
      <c r="Z38">
        <v>725566.29015284195</v>
      </c>
      <c r="AA38">
        <v>787789.78266660799</v>
      </c>
      <c r="AB38">
        <v>819336.01601311401</v>
      </c>
      <c r="AC38">
        <v>989055.01931261003</v>
      </c>
      <c r="AD38">
        <v>1074940.0801840599</v>
      </c>
      <c r="AE38">
        <v>1089360.5103043001</v>
      </c>
    </row>
    <row r="39" spans="1:31" x14ac:dyDescent="0.3">
      <c r="A39" t="s">
        <v>142</v>
      </c>
      <c r="B39" t="s">
        <v>274</v>
      </c>
      <c r="C39" t="s">
        <v>200</v>
      </c>
      <c r="D39" t="s">
        <v>275</v>
      </c>
      <c r="E39" t="s">
        <v>201</v>
      </c>
      <c r="F39">
        <v>38158.259752646503</v>
      </c>
      <c r="G39">
        <v>53309.5399904933</v>
      </c>
      <c r="H39">
        <v>68922.6203836856</v>
      </c>
      <c r="I39">
        <v>85260.264396411803</v>
      </c>
      <c r="J39">
        <v>98562.217365312201</v>
      </c>
      <c r="K39">
        <v>121551.12474588399</v>
      </c>
      <c r="L39">
        <v>138288.678158525</v>
      </c>
      <c r="M39">
        <v>166480.64075430599</v>
      </c>
      <c r="N39">
        <v>220541.761672536</v>
      </c>
      <c r="O39">
        <v>296117.969709753</v>
      </c>
      <c r="P39">
        <v>361156.50306721602</v>
      </c>
      <c r="Q39">
        <v>430231.49373752798</v>
      </c>
      <c r="R39">
        <v>478031.48412150901</v>
      </c>
      <c r="S39">
        <v>540552.31824888801</v>
      </c>
      <c r="T39">
        <v>574747.43240920804</v>
      </c>
      <c r="U39">
        <v>621077.801807674</v>
      </c>
      <c r="V39">
        <v>664073.33010028501</v>
      </c>
      <c r="W39">
        <v>714660.17527122598</v>
      </c>
      <c r="X39">
        <v>776125.39240765804</v>
      </c>
      <c r="Y39">
        <v>844457.76595443499</v>
      </c>
      <c r="Z39">
        <v>880474.96608314</v>
      </c>
      <c r="AA39">
        <v>926109.27338693396</v>
      </c>
      <c r="AB39">
        <v>957623.05228656298</v>
      </c>
      <c r="AC39">
        <v>984596.65228545701</v>
      </c>
      <c r="AD39">
        <v>1005641.59677406</v>
      </c>
      <c r="AE39">
        <v>1016160.16360896</v>
      </c>
    </row>
    <row r="40" spans="1:31" x14ac:dyDescent="0.3">
      <c r="A40" t="s">
        <v>142</v>
      </c>
      <c r="B40" t="s">
        <v>276</v>
      </c>
      <c r="C40" t="s">
        <v>200</v>
      </c>
      <c r="D40" t="s">
        <v>277</v>
      </c>
      <c r="E40" t="s">
        <v>201</v>
      </c>
      <c r="F40">
        <v>10693.6554734783</v>
      </c>
      <c r="G40">
        <v>16370.588885896599</v>
      </c>
      <c r="H40">
        <v>21590.672413370299</v>
      </c>
      <c r="I40">
        <v>26834.990313594801</v>
      </c>
      <c r="J40">
        <v>39038.232906964702</v>
      </c>
      <c r="K40">
        <v>64156.791326929502</v>
      </c>
      <c r="L40">
        <v>82169.337197655303</v>
      </c>
      <c r="M40">
        <v>106383.943812938</v>
      </c>
      <c r="N40">
        <v>131434.69636089899</v>
      </c>
      <c r="O40">
        <v>144044.79046301401</v>
      </c>
      <c r="P40">
        <v>166391.803162191</v>
      </c>
      <c r="Q40">
        <v>174514.69780767901</v>
      </c>
      <c r="R40">
        <v>183424.57540598701</v>
      </c>
      <c r="S40">
        <v>206646.43852462599</v>
      </c>
      <c r="T40">
        <v>225478.54246431301</v>
      </c>
      <c r="U40">
        <v>269050.09806745203</v>
      </c>
      <c r="V40">
        <v>282641.421058429</v>
      </c>
      <c r="W40">
        <v>271130.53300322802</v>
      </c>
      <c r="X40">
        <v>261747.601878096</v>
      </c>
      <c r="Y40">
        <v>262132.70276996799</v>
      </c>
      <c r="Z40">
        <v>261542.15602260901</v>
      </c>
      <c r="AA40">
        <v>254571.509997218</v>
      </c>
      <c r="AB40">
        <v>250397.75734781599</v>
      </c>
      <c r="AC40">
        <v>257956.65582430299</v>
      </c>
      <c r="AD40">
        <v>278082.73338354699</v>
      </c>
      <c r="AE40">
        <v>293744.17627514602</v>
      </c>
    </row>
    <row r="41" spans="1:31" x14ac:dyDescent="0.3">
      <c r="A41" t="s">
        <v>142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142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142</v>
      </c>
      <c r="B43" t="s">
        <v>282</v>
      </c>
      <c r="C43" t="s">
        <v>200</v>
      </c>
      <c r="D43" t="s">
        <v>283</v>
      </c>
      <c r="E43" t="s">
        <v>201</v>
      </c>
      <c r="F43">
        <v>41576.096479600703</v>
      </c>
      <c r="G43">
        <v>49368.551084621002</v>
      </c>
      <c r="H43">
        <v>67635.671190844907</v>
      </c>
      <c r="I43">
        <v>76278.757461685498</v>
      </c>
      <c r="J43">
        <v>79580.440763128907</v>
      </c>
      <c r="K43">
        <v>84050.3442055739</v>
      </c>
      <c r="L43">
        <v>88842.338353745799</v>
      </c>
      <c r="M43">
        <v>121768.421406365</v>
      </c>
      <c r="N43">
        <v>175933.75802827301</v>
      </c>
      <c r="O43">
        <v>229770.64429031601</v>
      </c>
      <c r="P43">
        <v>279561.885134265</v>
      </c>
      <c r="Q43">
        <v>391903.68226806202</v>
      </c>
      <c r="R43">
        <v>429683.73086006998</v>
      </c>
      <c r="S43">
        <v>455411.447948805</v>
      </c>
      <c r="T43">
        <v>459426.73653628799</v>
      </c>
      <c r="U43">
        <v>486579.65526576497</v>
      </c>
      <c r="V43">
        <v>534930.18651906797</v>
      </c>
      <c r="W43">
        <v>572256.606378461</v>
      </c>
      <c r="X43">
        <v>632165.69954333396</v>
      </c>
      <c r="Y43">
        <v>668826.82297400897</v>
      </c>
      <c r="Z43">
        <v>713365.58216901403</v>
      </c>
      <c r="AA43">
        <v>801238.72668649198</v>
      </c>
      <c r="AB43">
        <v>890515.92702025804</v>
      </c>
      <c r="AC43">
        <v>983338.69144288497</v>
      </c>
      <c r="AD43">
        <v>1075553.6352261801</v>
      </c>
      <c r="AE43">
        <v>1108623.1111089401</v>
      </c>
    </row>
    <row r="44" spans="1:31" x14ac:dyDescent="0.3">
      <c r="A44" t="s">
        <v>142</v>
      </c>
      <c r="B44" t="s">
        <v>284</v>
      </c>
      <c r="C44" t="s">
        <v>200</v>
      </c>
      <c r="D44" t="s">
        <v>285</v>
      </c>
      <c r="E44" t="s">
        <v>201</v>
      </c>
      <c r="F44">
        <v>3441872.0266212602</v>
      </c>
      <c r="G44">
        <v>5072056.6356531596</v>
      </c>
      <c r="H44">
        <v>6663347.8212593002</v>
      </c>
      <c r="I44">
        <v>8002529.1131718</v>
      </c>
      <c r="J44">
        <v>9389077.3910899702</v>
      </c>
      <c r="K44">
        <v>10925653.0460278</v>
      </c>
      <c r="L44">
        <v>11881694.0789198</v>
      </c>
      <c r="M44">
        <v>12655562.7573101</v>
      </c>
      <c r="N44">
        <v>13607826.1042314</v>
      </c>
      <c r="O44">
        <v>14494039.378679801</v>
      </c>
      <c r="P44">
        <v>15513749.056554301</v>
      </c>
      <c r="Q44">
        <v>16645676.230256001</v>
      </c>
      <c r="R44">
        <v>17726716.782550398</v>
      </c>
      <c r="S44">
        <v>19051243.883276299</v>
      </c>
      <c r="T44">
        <v>19559922.3377271</v>
      </c>
      <c r="U44">
        <v>20363764.288216598</v>
      </c>
      <c r="V44">
        <v>21415787.695555799</v>
      </c>
      <c r="W44">
        <v>22924576.783125401</v>
      </c>
      <c r="X44">
        <v>24280071.3956552</v>
      </c>
      <c r="Y44">
        <v>25397808.872612301</v>
      </c>
      <c r="Z44">
        <v>26135034.206738301</v>
      </c>
      <c r="AA44">
        <v>27028301.649653699</v>
      </c>
      <c r="AB44">
        <v>27823347.002620399</v>
      </c>
      <c r="AC44">
        <v>28537111.885873999</v>
      </c>
      <c r="AD44">
        <v>29511745.277321301</v>
      </c>
      <c r="AE44">
        <v>30277130.937367</v>
      </c>
    </row>
    <row r="45" spans="1:31" x14ac:dyDescent="0.3">
      <c r="A45" t="s">
        <v>142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142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142</v>
      </c>
      <c r="B47" t="s">
        <v>290</v>
      </c>
      <c r="C47" t="s">
        <v>200</v>
      </c>
      <c r="D47" t="s">
        <v>291</v>
      </c>
      <c r="E47" t="s">
        <v>201</v>
      </c>
      <c r="F47">
        <v>391972.00459521002</v>
      </c>
      <c r="G47">
        <v>587741.55382583803</v>
      </c>
      <c r="H47">
        <v>772001.15547313704</v>
      </c>
      <c r="I47">
        <v>824920.34001068806</v>
      </c>
      <c r="J47">
        <v>963841.88388101605</v>
      </c>
      <c r="K47">
        <v>1109163.48292308</v>
      </c>
      <c r="L47">
        <v>1114496.9554505199</v>
      </c>
      <c r="M47">
        <v>1146282.8103966401</v>
      </c>
      <c r="N47">
        <v>1157330.04284117</v>
      </c>
      <c r="O47">
        <v>1121057.38205864</v>
      </c>
      <c r="P47">
        <v>1078995.13642148</v>
      </c>
      <c r="Q47">
        <v>1013902.26491766</v>
      </c>
      <c r="R47">
        <v>957965.77309395897</v>
      </c>
      <c r="S47">
        <v>920823.45328131097</v>
      </c>
      <c r="T47">
        <v>927810.47162582795</v>
      </c>
      <c r="U47">
        <v>990647.09909380996</v>
      </c>
      <c r="V47">
        <v>997268.86313946603</v>
      </c>
      <c r="W47">
        <v>944811.81432502903</v>
      </c>
      <c r="X47">
        <v>1020427.80342028</v>
      </c>
      <c r="Y47">
        <v>1277712.5915588001</v>
      </c>
      <c r="Z47">
        <v>1571506.1004991699</v>
      </c>
      <c r="AA47">
        <v>1864921.5050240799</v>
      </c>
      <c r="AB47">
        <v>2080979.9659659199</v>
      </c>
      <c r="AC47">
        <v>2275745.0172409201</v>
      </c>
      <c r="AD47">
        <v>2486410.8583413698</v>
      </c>
      <c r="AE47">
        <v>2713081.6773406402</v>
      </c>
    </row>
    <row r="48" spans="1:31" x14ac:dyDescent="0.3">
      <c r="A48" t="s">
        <v>142</v>
      </c>
      <c r="B48" t="s">
        <v>292</v>
      </c>
      <c r="C48" t="s">
        <v>200</v>
      </c>
      <c r="D48" t="s">
        <v>293</v>
      </c>
      <c r="E48" t="s">
        <v>201</v>
      </c>
      <c r="F48">
        <v>456219.886958802</v>
      </c>
      <c r="G48">
        <v>677810.69737575995</v>
      </c>
      <c r="H48">
        <v>883927.48837571999</v>
      </c>
      <c r="I48">
        <v>953697.22300158103</v>
      </c>
      <c r="J48">
        <v>1110928.9186315199</v>
      </c>
      <c r="K48">
        <v>1278405.3126846501</v>
      </c>
      <c r="L48">
        <v>1298756.5279357501</v>
      </c>
      <c r="M48">
        <v>1352037.38738959</v>
      </c>
      <c r="N48">
        <v>1392353.53965562</v>
      </c>
      <c r="O48">
        <v>1393481.3918433101</v>
      </c>
      <c r="P48">
        <v>1391031.7626859699</v>
      </c>
      <c r="Q48">
        <v>1352388.6342915599</v>
      </c>
      <c r="R48">
        <v>1324761.1380808</v>
      </c>
      <c r="S48">
        <v>1333084.1876143599</v>
      </c>
      <c r="T48">
        <v>1377555.4279573499</v>
      </c>
      <c r="U48">
        <v>1520257.7313222999</v>
      </c>
      <c r="V48">
        <v>1611824.2832003499</v>
      </c>
      <c r="W48">
        <v>1610073.16715389</v>
      </c>
      <c r="X48">
        <v>1758136.1605144099</v>
      </c>
      <c r="Y48">
        <v>2082320.2227028599</v>
      </c>
      <c r="Z48">
        <v>2406437.7358461502</v>
      </c>
      <c r="AA48">
        <v>2715677.1396235698</v>
      </c>
      <c r="AB48">
        <v>2941188.3828656999</v>
      </c>
      <c r="AC48">
        <v>3130787.4763285802</v>
      </c>
      <c r="AD48">
        <v>3360630.7707419302</v>
      </c>
      <c r="AE48">
        <v>3600061.8188024699</v>
      </c>
    </row>
    <row r="49" spans="1:31" x14ac:dyDescent="0.3">
      <c r="A49" t="s">
        <v>142</v>
      </c>
      <c r="B49" t="s">
        <v>294</v>
      </c>
      <c r="C49" t="s">
        <v>200</v>
      </c>
      <c r="D49" t="s">
        <v>295</v>
      </c>
      <c r="E49" t="s">
        <v>201</v>
      </c>
      <c r="F49">
        <v>57057.832708072601</v>
      </c>
      <c r="G49">
        <v>78668.906388928895</v>
      </c>
      <c r="H49">
        <v>96754.979331405906</v>
      </c>
      <c r="I49">
        <v>110288.823233816</v>
      </c>
      <c r="J49">
        <v>124639.518271564</v>
      </c>
      <c r="K49">
        <v>140898.36929811901</v>
      </c>
      <c r="L49">
        <v>152535.505493829</v>
      </c>
      <c r="M49">
        <v>167812.57074458999</v>
      </c>
      <c r="N49">
        <v>188700.86531620499</v>
      </c>
      <c r="O49">
        <v>214439.39276871199</v>
      </c>
      <c r="P49">
        <v>244271.66928441299</v>
      </c>
      <c r="Q49">
        <v>265416.189580412</v>
      </c>
      <c r="R49">
        <v>291685.17688925302</v>
      </c>
      <c r="S49">
        <v>332074.62544327398</v>
      </c>
      <c r="T49">
        <v>368711.21471207403</v>
      </c>
      <c r="U49">
        <v>437706.88883191202</v>
      </c>
      <c r="V49">
        <v>508013.92757676501</v>
      </c>
      <c r="W49">
        <v>542712.03939725296</v>
      </c>
      <c r="X49">
        <v>594558.59576747101</v>
      </c>
      <c r="Y49">
        <v>640197.61397100298</v>
      </c>
      <c r="Z49">
        <v>658798.257388736</v>
      </c>
      <c r="AA49">
        <v>659380.26673567505</v>
      </c>
      <c r="AB49">
        <v>657102.08094633406</v>
      </c>
      <c r="AC49">
        <v>646040.37468090595</v>
      </c>
      <c r="AD49">
        <v>655310.13562750898</v>
      </c>
      <c r="AE49">
        <v>668146.48348060099</v>
      </c>
    </row>
    <row r="50" spans="1:31" x14ac:dyDescent="0.3">
      <c r="A50" t="s">
        <v>142</v>
      </c>
      <c r="B50" t="s">
        <v>296</v>
      </c>
      <c r="C50" t="s">
        <v>200</v>
      </c>
      <c r="D50" t="s">
        <v>297</v>
      </c>
      <c r="E50" t="s">
        <v>201</v>
      </c>
      <c r="F50">
        <v>7190.0496555195496</v>
      </c>
      <c r="G50">
        <v>11400.237160991701</v>
      </c>
      <c r="H50">
        <v>15171.3535711764</v>
      </c>
      <c r="I50">
        <v>18488.059757076498</v>
      </c>
      <c r="J50">
        <v>22447.5164789351</v>
      </c>
      <c r="K50">
        <v>28343.460463451702</v>
      </c>
      <c r="L50">
        <v>31724.0669914065</v>
      </c>
      <c r="M50">
        <v>37942.006248360798</v>
      </c>
      <c r="N50">
        <v>46322.631498251001</v>
      </c>
      <c r="O50">
        <v>57984.617015958102</v>
      </c>
      <c r="P50">
        <v>67764.956980080402</v>
      </c>
      <c r="Q50">
        <v>73070.179793485106</v>
      </c>
      <c r="R50">
        <v>75110.188097591294</v>
      </c>
      <c r="S50">
        <v>80186.108889772106</v>
      </c>
      <c r="T50">
        <v>81033.741619448396</v>
      </c>
      <c r="U50">
        <v>91903.743396575606</v>
      </c>
      <c r="V50">
        <v>106541.492484116</v>
      </c>
      <c r="W50">
        <v>122549.313431612</v>
      </c>
      <c r="X50">
        <v>143149.76132665901</v>
      </c>
      <c r="Y50">
        <v>164410.01717305</v>
      </c>
      <c r="Z50">
        <v>176133.37795824101</v>
      </c>
      <c r="AA50">
        <v>191375.36786381499</v>
      </c>
      <c r="AB50">
        <v>203106.33595344701</v>
      </c>
      <c r="AC50">
        <v>209002.084406754</v>
      </c>
      <c r="AD50">
        <v>218909.77677304999</v>
      </c>
      <c r="AE50">
        <v>218833.657981225</v>
      </c>
    </row>
    <row r="51" spans="1:31" x14ac:dyDescent="0.3">
      <c r="A51" t="s">
        <v>142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142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142</v>
      </c>
      <c r="B53" t="s">
        <v>302</v>
      </c>
      <c r="C53" t="s">
        <v>200</v>
      </c>
      <c r="D53" t="s">
        <v>303</v>
      </c>
      <c r="E53" t="s">
        <v>201</v>
      </c>
      <c r="F53">
        <v>30338.596669061699</v>
      </c>
      <c r="G53">
        <v>41497.471145652104</v>
      </c>
      <c r="H53">
        <v>55705.675632015002</v>
      </c>
      <c r="I53">
        <v>65117.504860761801</v>
      </c>
      <c r="J53">
        <v>77344.646113421695</v>
      </c>
      <c r="K53">
        <v>98634.778901155194</v>
      </c>
      <c r="L53">
        <v>121697.427317255</v>
      </c>
      <c r="M53">
        <v>136911.50382804699</v>
      </c>
      <c r="N53">
        <v>170599.591128664</v>
      </c>
      <c r="O53">
        <v>202151.192682514</v>
      </c>
      <c r="P53">
        <v>218627.64425573501</v>
      </c>
      <c r="Q53">
        <v>230460.785281786</v>
      </c>
      <c r="R53">
        <v>225138.60241941601</v>
      </c>
      <c r="S53">
        <v>236054.79089366301</v>
      </c>
      <c r="T53">
        <v>228840.46717037799</v>
      </c>
      <c r="U53">
        <v>226468.70221978801</v>
      </c>
      <c r="V53">
        <v>225310.20078599799</v>
      </c>
      <c r="W53">
        <v>216325.49106809599</v>
      </c>
      <c r="X53">
        <v>214027.48521515899</v>
      </c>
      <c r="Y53">
        <v>213678.958508159</v>
      </c>
      <c r="Z53">
        <v>214986.72904512999</v>
      </c>
      <c r="AA53">
        <v>213898.80517321199</v>
      </c>
      <c r="AB53">
        <v>211690.51026396899</v>
      </c>
      <c r="AC53">
        <v>224213.96233441401</v>
      </c>
      <c r="AD53">
        <v>231885.191581472</v>
      </c>
      <c r="AE53">
        <v>218020.44200054801</v>
      </c>
    </row>
    <row r="54" spans="1:31" x14ac:dyDescent="0.3">
      <c r="A54" t="s">
        <v>142</v>
      </c>
      <c r="B54" t="s">
        <v>304</v>
      </c>
      <c r="C54" t="s">
        <v>200</v>
      </c>
      <c r="D54" t="s">
        <v>305</v>
      </c>
      <c r="E54" t="s">
        <v>201</v>
      </c>
      <c r="F54">
        <v>63870.372021305397</v>
      </c>
      <c r="G54">
        <v>89496.433612822599</v>
      </c>
      <c r="H54">
        <v>123015.653925566</v>
      </c>
      <c r="I54">
        <v>143436.19369073899</v>
      </c>
      <c r="J54">
        <v>177976.15814790601</v>
      </c>
      <c r="K54">
        <v>234803.97965100099</v>
      </c>
      <c r="L54">
        <v>281198.69274743402</v>
      </c>
      <c r="M54">
        <v>307664.98999808897</v>
      </c>
      <c r="N54">
        <v>368786.70745060401</v>
      </c>
      <c r="O54">
        <v>437984.59950486402</v>
      </c>
      <c r="P54">
        <v>473411.42332139699</v>
      </c>
      <c r="Q54">
        <v>496565.43970137899</v>
      </c>
      <c r="R54">
        <v>501832.76441083802</v>
      </c>
      <c r="S54">
        <v>543017.519124549</v>
      </c>
      <c r="T54">
        <v>535750.69316354801</v>
      </c>
      <c r="U54">
        <v>551681.34284192196</v>
      </c>
      <c r="V54">
        <v>565508.10905937303</v>
      </c>
      <c r="W54">
        <v>548071.09256068303</v>
      </c>
      <c r="X54">
        <v>563046.90196387901</v>
      </c>
      <c r="Y54">
        <v>569334.63959583698</v>
      </c>
      <c r="Z54">
        <v>581479.15542191197</v>
      </c>
      <c r="AA54">
        <v>585705.15601235395</v>
      </c>
      <c r="AB54">
        <v>596881.01920893695</v>
      </c>
      <c r="AC54">
        <v>644349.54127388203</v>
      </c>
      <c r="AD54">
        <v>681461.78835304803</v>
      </c>
      <c r="AE54">
        <v>694415.56463135197</v>
      </c>
    </row>
    <row r="55" spans="1:31" x14ac:dyDescent="0.3">
      <c r="A55" t="s">
        <v>142</v>
      </c>
      <c r="B55" t="s">
        <v>306</v>
      </c>
      <c r="C55" t="s">
        <v>200</v>
      </c>
      <c r="D55" t="s">
        <v>307</v>
      </c>
      <c r="E55" t="s">
        <v>201</v>
      </c>
      <c r="F55">
        <v>33531.775352243698</v>
      </c>
      <c r="G55">
        <v>47998.962467170502</v>
      </c>
      <c r="H55">
        <v>67309.978293551394</v>
      </c>
      <c r="I55">
        <v>78318.688829977502</v>
      </c>
      <c r="J55">
        <v>100631.512034484</v>
      </c>
      <c r="K55">
        <v>136169.200749846</v>
      </c>
      <c r="L55">
        <v>159501.26543017899</v>
      </c>
      <c r="M55">
        <v>170753.48617004199</v>
      </c>
      <c r="N55">
        <v>198187.11632193899</v>
      </c>
      <c r="O55">
        <v>235833.40682234999</v>
      </c>
      <c r="P55">
        <v>254783.77906566201</v>
      </c>
      <c r="Q55">
        <v>266104.65441959299</v>
      </c>
      <c r="R55">
        <v>276694.16199142201</v>
      </c>
      <c r="S55">
        <v>306962.72823088599</v>
      </c>
      <c r="T55">
        <v>306910.22599317</v>
      </c>
      <c r="U55">
        <v>325212.64062213397</v>
      </c>
      <c r="V55">
        <v>340197.90827337402</v>
      </c>
      <c r="W55">
        <v>331745.60149258701</v>
      </c>
      <c r="X55">
        <v>349019.41674871999</v>
      </c>
      <c r="Y55">
        <v>355655.68108767801</v>
      </c>
      <c r="Z55">
        <v>366492.42637678201</v>
      </c>
      <c r="AA55">
        <v>371806.35083914199</v>
      </c>
      <c r="AB55">
        <v>385190.50894496898</v>
      </c>
      <c r="AC55">
        <v>420135.57893946802</v>
      </c>
      <c r="AD55">
        <v>449576.59677157598</v>
      </c>
      <c r="AE55">
        <v>476395.12263080402</v>
      </c>
    </row>
    <row r="56" spans="1:31" x14ac:dyDescent="0.3">
      <c r="A56" t="s">
        <v>142</v>
      </c>
      <c r="B56" t="s">
        <v>308</v>
      </c>
      <c r="C56" t="s">
        <v>200</v>
      </c>
      <c r="D56" t="s">
        <v>309</v>
      </c>
      <c r="E56" t="s">
        <v>201</v>
      </c>
    </row>
    <row r="57" spans="1:31" x14ac:dyDescent="0.3">
      <c r="A57" t="s">
        <v>142</v>
      </c>
      <c r="B57" t="s">
        <v>310</v>
      </c>
      <c r="C57" t="s">
        <v>200</v>
      </c>
      <c r="D57" t="s">
        <v>311</v>
      </c>
      <c r="E57" t="s">
        <v>201</v>
      </c>
      <c r="F57">
        <v>3908785.56905354</v>
      </c>
      <c r="G57">
        <v>5766237.9219148196</v>
      </c>
      <c r="H57">
        <v>7568865.9820483802</v>
      </c>
      <c r="I57">
        <v>8983061.3264869805</v>
      </c>
      <c r="J57">
        <v>10539044.5426284</v>
      </c>
      <c r="K57">
        <v>12268215.150039401</v>
      </c>
      <c r="L57">
        <v>13262619.944053199</v>
      </c>
      <c r="M57">
        <v>14113984.088512599</v>
      </c>
      <c r="N57">
        <v>15131614.340247899</v>
      </c>
      <c r="O57">
        <v>16031565.5609861</v>
      </c>
      <c r="P57">
        <v>17071172.6224025</v>
      </c>
      <c r="Q57">
        <v>18172579.562355202</v>
      </c>
      <c r="R57">
        <v>19234902.4960372</v>
      </c>
      <c r="S57">
        <v>20590974.509415299</v>
      </c>
      <c r="T57">
        <v>21162956.308148801</v>
      </c>
      <c r="U57">
        <v>22153072.117606401</v>
      </c>
      <c r="V57">
        <v>23310253.399814501</v>
      </c>
      <c r="W57">
        <v>24805780.4832826</v>
      </c>
      <c r="X57">
        <v>26299955.158047698</v>
      </c>
      <c r="Y57">
        <v>27742261.798085202</v>
      </c>
      <c r="Z57">
        <v>28803014.098607</v>
      </c>
      <c r="AA57">
        <v>29998550.2992745</v>
      </c>
      <c r="AB57">
        <v>31014933.1428339</v>
      </c>
      <c r="AC57">
        <v>31925856.0180269</v>
      </c>
      <c r="AD57">
        <v>33150458.7814468</v>
      </c>
      <c r="AE57">
        <v>34170936.932444602</v>
      </c>
    </row>
    <row r="58" spans="1:31" x14ac:dyDescent="0.3">
      <c r="A58" t="s">
        <v>142</v>
      </c>
      <c r="B58" t="s">
        <v>312</v>
      </c>
      <c r="C58" t="s">
        <v>200</v>
      </c>
      <c r="D58" t="s">
        <v>313</v>
      </c>
      <c r="E58" t="s">
        <v>201</v>
      </c>
      <c r="F58">
        <v>3908785.56905354</v>
      </c>
      <c r="G58">
        <v>5766237.9219148196</v>
      </c>
      <c r="H58">
        <v>7568865.9820483802</v>
      </c>
      <c r="I58">
        <v>8983061.3264869805</v>
      </c>
      <c r="J58">
        <v>10539044.5426284</v>
      </c>
      <c r="K58">
        <v>12268215.150039401</v>
      </c>
      <c r="L58">
        <v>13262619.944053199</v>
      </c>
      <c r="M58">
        <v>14113984.088512599</v>
      </c>
      <c r="N58">
        <v>15131614.340247899</v>
      </c>
      <c r="O58">
        <v>16031565.5609861</v>
      </c>
      <c r="P58">
        <v>17071172.6224025</v>
      </c>
      <c r="Q58">
        <v>18172579.562355202</v>
      </c>
      <c r="R58">
        <v>19234902.4960372</v>
      </c>
      <c r="S58">
        <v>20590974.509415299</v>
      </c>
      <c r="T58">
        <v>21162956.308148801</v>
      </c>
      <c r="U58">
        <v>22153072.117606401</v>
      </c>
      <c r="V58">
        <v>23310253.399814501</v>
      </c>
      <c r="W58">
        <v>24805780.4832826</v>
      </c>
      <c r="X58">
        <v>26299955.158047698</v>
      </c>
      <c r="Y58">
        <v>27742261.798085202</v>
      </c>
      <c r="Z58">
        <v>28803014.098607</v>
      </c>
      <c r="AA58">
        <v>29998550.2992745</v>
      </c>
      <c r="AB58">
        <v>31014933.1428339</v>
      </c>
      <c r="AC58">
        <v>31925856.0180269</v>
      </c>
      <c r="AD58">
        <v>33150458.7814468</v>
      </c>
      <c r="AE58">
        <v>34170936.932444602</v>
      </c>
    </row>
    <row r="59" spans="1:31" x14ac:dyDescent="0.3">
      <c r="A59" t="s">
        <v>142</v>
      </c>
      <c r="B59" t="s">
        <v>314</v>
      </c>
      <c r="C59" t="s">
        <v>200</v>
      </c>
      <c r="D59" t="s">
        <v>315</v>
      </c>
      <c r="E59" t="s">
        <v>201</v>
      </c>
    </row>
  </sheetData>
  <pageMargins left="0.7" right="0.7" top="0.75" bottom="0.75" header="0.3" footer="0.3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143</v>
      </c>
      <c r="B2" t="s">
        <v>197</v>
      </c>
      <c r="C2" t="s">
        <v>200</v>
      </c>
      <c r="D2" t="s">
        <v>198</v>
      </c>
      <c r="E2" t="s">
        <v>201</v>
      </c>
      <c r="F2">
        <v>323939.821335649</v>
      </c>
      <c r="G2">
        <v>296536.34422864398</v>
      </c>
      <c r="H2">
        <v>287220.739825183</v>
      </c>
      <c r="I2">
        <v>289795.26500620402</v>
      </c>
      <c r="J2">
        <v>291508.90280958801</v>
      </c>
      <c r="K2">
        <v>284509.81633561</v>
      </c>
      <c r="L2">
        <v>278193.56167264498</v>
      </c>
      <c r="M2">
        <v>277086.18418197701</v>
      </c>
      <c r="N2">
        <v>259945.360870748</v>
      </c>
      <c r="O2">
        <v>246900.43408926</v>
      </c>
      <c r="P2">
        <v>234674.259324921</v>
      </c>
      <c r="Q2">
        <v>218947.080608316</v>
      </c>
      <c r="R2">
        <v>205355.77727918499</v>
      </c>
      <c r="S2">
        <v>194917.450072843</v>
      </c>
      <c r="T2">
        <v>181785.447776124</v>
      </c>
      <c r="U2">
        <v>172490.62062542199</v>
      </c>
      <c r="V2">
        <v>162870.191230016</v>
      </c>
      <c r="W2">
        <v>159487.41924342501</v>
      </c>
      <c r="X2">
        <v>157341.768214985</v>
      </c>
      <c r="Y2">
        <v>156356.45498145299</v>
      </c>
      <c r="Z2">
        <v>154899.64893492899</v>
      </c>
      <c r="AA2">
        <v>154818.05614360201</v>
      </c>
      <c r="AB2">
        <v>158510.40435463199</v>
      </c>
      <c r="AC2">
        <v>157398.371039916</v>
      </c>
      <c r="AD2">
        <v>156256.54821706199</v>
      </c>
      <c r="AE2">
        <v>153141.11274355499</v>
      </c>
      <c r="AF2">
        <v>154099.18937870601</v>
      </c>
    </row>
    <row r="3" spans="1:32" x14ac:dyDescent="0.3">
      <c r="A3" t="s">
        <v>143</v>
      </c>
      <c r="B3" t="s">
        <v>202</v>
      </c>
      <c r="C3" t="s">
        <v>200</v>
      </c>
      <c r="D3" t="s">
        <v>203</v>
      </c>
      <c r="E3" t="s">
        <v>201</v>
      </c>
      <c r="F3">
        <v>5666.2515405303602</v>
      </c>
      <c r="G3">
        <v>6062.9979498496104</v>
      </c>
      <c r="H3">
        <v>6748.6732306144004</v>
      </c>
      <c r="I3">
        <v>7315.7368904827299</v>
      </c>
      <c r="J3">
        <v>7834.8926717139102</v>
      </c>
      <c r="K3">
        <v>8370.8582465731706</v>
      </c>
      <c r="L3">
        <v>8948.0763660856992</v>
      </c>
      <c r="M3">
        <v>9220.1426006934907</v>
      </c>
      <c r="N3">
        <v>9059.2572419377502</v>
      </c>
      <c r="O3">
        <v>9156.7694809079094</v>
      </c>
      <c r="P3">
        <v>9346.2472697017292</v>
      </c>
      <c r="Q3">
        <v>9963.2113908024203</v>
      </c>
      <c r="R3">
        <v>10462.3443304337</v>
      </c>
      <c r="S3">
        <v>10939.4927001663</v>
      </c>
      <c r="T3">
        <v>10588.834879063699</v>
      </c>
      <c r="U3">
        <v>10466.269478800101</v>
      </c>
      <c r="V3">
        <v>10589.6696979071</v>
      </c>
      <c r="W3">
        <v>10806.164843278801</v>
      </c>
      <c r="X3">
        <v>11155.615585117799</v>
      </c>
      <c r="Y3">
        <v>11681.833542628699</v>
      </c>
      <c r="Z3">
        <v>10541.196310853</v>
      </c>
      <c r="AA3">
        <v>9831.9099997000594</v>
      </c>
      <c r="AB3">
        <v>9282.3747942383907</v>
      </c>
      <c r="AC3">
        <v>8945.3542547085999</v>
      </c>
      <c r="AD3">
        <v>8784.0196854430596</v>
      </c>
      <c r="AE3">
        <v>8603.7880832826795</v>
      </c>
      <c r="AF3">
        <v>8520.7747644253905</v>
      </c>
    </row>
    <row r="4" spans="1:32" x14ac:dyDescent="0.3">
      <c r="A4" t="s">
        <v>143</v>
      </c>
      <c r="B4" t="s">
        <v>204</v>
      </c>
      <c r="C4" t="s">
        <v>200</v>
      </c>
      <c r="D4" t="s">
        <v>205</v>
      </c>
      <c r="E4" t="s">
        <v>201</v>
      </c>
      <c r="F4">
        <v>3712588.8963479302</v>
      </c>
      <c r="G4">
        <v>3780377.7667852598</v>
      </c>
      <c r="H4">
        <v>4131916.8151803198</v>
      </c>
      <c r="I4">
        <v>4632439.0006034598</v>
      </c>
      <c r="J4">
        <v>5175772.7740451396</v>
      </c>
      <c r="K4">
        <v>5784818.2116909605</v>
      </c>
      <c r="L4">
        <v>6338695.3547799103</v>
      </c>
      <c r="M4">
        <v>6803086.9767886596</v>
      </c>
      <c r="N4">
        <v>6992426.0833773501</v>
      </c>
      <c r="O4">
        <v>7314928.6081092199</v>
      </c>
      <c r="P4">
        <v>7732944.1739449603</v>
      </c>
      <c r="Q4">
        <v>8166863.7255492797</v>
      </c>
      <c r="R4">
        <v>8448876.9742961098</v>
      </c>
      <c r="S4">
        <v>8683059.8102508094</v>
      </c>
      <c r="T4">
        <v>8206904.4000607003</v>
      </c>
      <c r="U4">
        <v>7904836.0598974898</v>
      </c>
      <c r="V4">
        <v>7646099.0569309099</v>
      </c>
      <c r="W4">
        <v>7598594.3158853101</v>
      </c>
      <c r="X4">
        <v>7626164.1275168099</v>
      </c>
      <c r="Y4">
        <v>7801090.6790783303</v>
      </c>
      <c r="Z4">
        <v>7818984.90379328</v>
      </c>
      <c r="AA4">
        <v>7886480.78653102</v>
      </c>
      <c r="AB4">
        <v>7858553.7566408701</v>
      </c>
      <c r="AC4">
        <v>7851803.05433401</v>
      </c>
      <c r="AD4">
        <v>7935335.9694735296</v>
      </c>
      <c r="AE4">
        <v>7910259.7200165996</v>
      </c>
      <c r="AF4">
        <v>7897316.9342832305</v>
      </c>
    </row>
    <row r="5" spans="1:32" x14ac:dyDescent="0.3">
      <c r="A5" t="s">
        <v>143</v>
      </c>
      <c r="B5" t="s">
        <v>206</v>
      </c>
      <c r="C5" t="s">
        <v>200</v>
      </c>
      <c r="D5" t="s">
        <v>207</v>
      </c>
      <c r="E5" t="s">
        <v>201</v>
      </c>
      <c r="F5">
        <v>181641.30289054199</v>
      </c>
      <c r="G5">
        <v>182734.95078702999</v>
      </c>
      <c r="H5">
        <v>199752.34310392899</v>
      </c>
      <c r="I5">
        <v>222679.953145295</v>
      </c>
      <c r="J5">
        <v>249154.508879623</v>
      </c>
      <c r="K5">
        <v>279996.66624228499</v>
      </c>
      <c r="L5">
        <v>309322.39082333603</v>
      </c>
      <c r="M5">
        <v>330307.84644191898</v>
      </c>
      <c r="N5">
        <v>337470.41824519099</v>
      </c>
      <c r="O5">
        <v>352248.556538807</v>
      </c>
      <c r="P5">
        <v>373884.69747257401</v>
      </c>
      <c r="Q5">
        <v>400852.52550141799</v>
      </c>
      <c r="R5">
        <v>421994.51890823402</v>
      </c>
      <c r="S5">
        <v>440202.07359550602</v>
      </c>
      <c r="T5">
        <v>422200.64161113201</v>
      </c>
      <c r="U5">
        <v>412335.26799445198</v>
      </c>
      <c r="V5">
        <v>407708.77002445899</v>
      </c>
      <c r="W5">
        <v>409641.76057043503</v>
      </c>
      <c r="X5">
        <v>413337.80805371498</v>
      </c>
      <c r="Y5">
        <v>426232.45414544299</v>
      </c>
      <c r="Z5">
        <v>407297.33572727698</v>
      </c>
      <c r="AA5">
        <v>397194.92408707098</v>
      </c>
      <c r="AB5">
        <v>386798.11853543902</v>
      </c>
      <c r="AC5">
        <v>381578.99559960898</v>
      </c>
      <c r="AD5">
        <v>382389.66703274898</v>
      </c>
      <c r="AE5">
        <v>379212.68922378198</v>
      </c>
      <c r="AF5">
        <v>378058.64972281101</v>
      </c>
    </row>
    <row r="6" spans="1:32" x14ac:dyDescent="0.3">
      <c r="A6" t="s">
        <v>143</v>
      </c>
      <c r="B6" t="s">
        <v>208</v>
      </c>
      <c r="C6" t="s">
        <v>200</v>
      </c>
      <c r="D6" t="s">
        <v>209</v>
      </c>
      <c r="E6" t="s">
        <v>201</v>
      </c>
      <c r="F6">
        <v>90293.426853957993</v>
      </c>
      <c r="G6">
        <v>85269.125932974493</v>
      </c>
      <c r="H6">
        <v>86761.119002871405</v>
      </c>
      <c r="I6">
        <v>89873.968907818693</v>
      </c>
      <c r="J6">
        <v>94108.357858424497</v>
      </c>
      <c r="K6">
        <v>98487.748810204997</v>
      </c>
      <c r="L6">
        <v>103530.14921253901</v>
      </c>
      <c r="M6">
        <v>106301.576834537</v>
      </c>
      <c r="N6">
        <v>104424.23606159601</v>
      </c>
      <c r="O6">
        <v>105809.505929498</v>
      </c>
      <c r="P6">
        <v>109951.24363125701</v>
      </c>
      <c r="Q6">
        <v>115169.0702513</v>
      </c>
      <c r="R6">
        <v>119632.657650849</v>
      </c>
      <c r="S6">
        <v>123679.670012797</v>
      </c>
      <c r="T6">
        <v>116936.705222595</v>
      </c>
      <c r="U6">
        <v>112315.60130343</v>
      </c>
      <c r="V6">
        <v>110278.447563307</v>
      </c>
      <c r="W6">
        <v>108844.157843109</v>
      </c>
      <c r="X6">
        <v>107398.19103028299</v>
      </c>
      <c r="Y6">
        <v>108210.028429614</v>
      </c>
      <c r="Z6">
        <v>99205.307109663598</v>
      </c>
      <c r="AA6">
        <v>93532.514291720203</v>
      </c>
      <c r="AB6">
        <v>88943.897793363896</v>
      </c>
      <c r="AC6">
        <v>86226.379569588404</v>
      </c>
      <c r="AD6">
        <v>85282.077160410001</v>
      </c>
      <c r="AE6">
        <v>83741.316654478796</v>
      </c>
      <c r="AF6">
        <v>82396.149510148898</v>
      </c>
    </row>
    <row r="7" spans="1:32" x14ac:dyDescent="0.3">
      <c r="A7" t="s">
        <v>143</v>
      </c>
      <c r="B7" t="s">
        <v>210</v>
      </c>
      <c r="C7" t="s">
        <v>200</v>
      </c>
      <c r="D7" t="s">
        <v>211</v>
      </c>
      <c r="E7" t="s">
        <v>201</v>
      </c>
      <c r="F7">
        <v>146401.86261227599</v>
      </c>
      <c r="G7">
        <v>160239.81059848101</v>
      </c>
      <c r="H7">
        <v>183195.46243036701</v>
      </c>
      <c r="I7">
        <v>208207.19218742001</v>
      </c>
      <c r="J7">
        <v>233562.24173617401</v>
      </c>
      <c r="K7">
        <v>258600.61749025699</v>
      </c>
      <c r="L7">
        <v>281572.58053616801</v>
      </c>
      <c r="M7">
        <v>303315.38259208802</v>
      </c>
      <c r="N7">
        <v>315239.59285121103</v>
      </c>
      <c r="O7">
        <v>332020.060741188</v>
      </c>
      <c r="P7">
        <v>350654.13506385498</v>
      </c>
      <c r="Q7">
        <v>368894.10032963898</v>
      </c>
      <c r="R7">
        <v>378182.55336638098</v>
      </c>
      <c r="S7">
        <v>385441.957885727</v>
      </c>
      <c r="T7">
        <v>363837.53521395201</v>
      </c>
      <c r="U7">
        <v>350539.82659468002</v>
      </c>
      <c r="V7">
        <v>333506.61447252001</v>
      </c>
      <c r="W7">
        <v>325101.47463245498</v>
      </c>
      <c r="X7">
        <v>322432.05587922898</v>
      </c>
      <c r="Y7">
        <v>324740.27537599701</v>
      </c>
      <c r="Z7">
        <v>291996.311994888</v>
      </c>
      <c r="AA7">
        <v>271444.89505718101</v>
      </c>
      <c r="AB7">
        <v>254031.314364169</v>
      </c>
      <c r="AC7">
        <v>241471.29095607501</v>
      </c>
      <c r="AD7">
        <v>235119.445488887</v>
      </c>
      <c r="AE7">
        <v>227841.88501569</v>
      </c>
      <c r="AF7">
        <v>221454.41422695501</v>
      </c>
    </row>
    <row r="8" spans="1:32" x14ac:dyDescent="0.3">
      <c r="A8" t="s">
        <v>143</v>
      </c>
      <c r="B8" t="s">
        <v>212</v>
      </c>
      <c r="C8" t="s">
        <v>200</v>
      </c>
      <c r="D8" t="s">
        <v>213</v>
      </c>
      <c r="E8" t="s">
        <v>201</v>
      </c>
      <c r="F8">
        <v>64279.045978858703</v>
      </c>
      <c r="G8">
        <v>68622.590836018295</v>
      </c>
      <c r="H8">
        <v>80287.5908440028</v>
      </c>
      <c r="I8">
        <v>94602.161277199397</v>
      </c>
      <c r="J8">
        <v>111607.82654889001</v>
      </c>
      <c r="K8">
        <v>131507.72521317599</v>
      </c>
      <c r="L8">
        <v>150632.32025381699</v>
      </c>
      <c r="M8">
        <v>164043.35147588799</v>
      </c>
      <c r="N8">
        <v>169105.36792861001</v>
      </c>
      <c r="O8">
        <v>177925.842209319</v>
      </c>
      <c r="P8">
        <v>190871.27711105699</v>
      </c>
      <c r="Q8">
        <v>205593.23501747599</v>
      </c>
      <c r="R8">
        <v>216206.10624001501</v>
      </c>
      <c r="S8">
        <v>224105.334944189</v>
      </c>
      <c r="T8">
        <v>212718.33008130401</v>
      </c>
      <c r="U8">
        <v>203462.66386748801</v>
      </c>
      <c r="V8">
        <v>197822.08508949599</v>
      </c>
      <c r="W8">
        <v>195715.960219967</v>
      </c>
      <c r="X8">
        <v>195121.30359187399</v>
      </c>
      <c r="Y8">
        <v>200110.956279123</v>
      </c>
      <c r="Z8">
        <v>159046.482820612</v>
      </c>
      <c r="AA8">
        <v>131924.493029217</v>
      </c>
      <c r="AB8">
        <v>112105.85301242</v>
      </c>
      <c r="AC8">
        <v>99042.357447130096</v>
      </c>
      <c r="AD8">
        <v>90769.047810303004</v>
      </c>
      <c r="AE8">
        <v>84473.063608178607</v>
      </c>
      <c r="AF8">
        <v>80230.904485757506</v>
      </c>
    </row>
    <row r="9" spans="1:32" x14ac:dyDescent="0.3">
      <c r="A9" t="s">
        <v>143</v>
      </c>
      <c r="B9" t="s">
        <v>214</v>
      </c>
      <c r="C9" t="s">
        <v>200</v>
      </c>
      <c r="D9" t="s">
        <v>215</v>
      </c>
      <c r="E9" t="s">
        <v>201</v>
      </c>
      <c r="F9">
        <v>240287.18806338601</v>
      </c>
      <c r="G9">
        <v>265094.48083827202</v>
      </c>
      <c r="H9">
        <v>306767.553206301</v>
      </c>
      <c r="I9">
        <v>348059.873003021</v>
      </c>
      <c r="J9">
        <v>390257.48907846498</v>
      </c>
      <c r="K9">
        <v>427002.374274584</v>
      </c>
      <c r="L9">
        <v>468857.15054244798</v>
      </c>
      <c r="M9">
        <v>500214.95144988201</v>
      </c>
      <c r="N9">
        <v>512798.08066597901</v>
      </c>
      <c r="O9">
        <v>540676.24688179104</v>
      </c>
      <c r="P9">
        <v>583164.897738192</v>
      </c>
      <c r="Q9">
        <v>624033.35886590101</v>
      </c>
      <c r="R9">
        <v>663506.68894515105</v>
      </c>
      <c r="S9">
        <v>690538.077481471</v>
      </c>
      <c r="T9">
        <v>644301.93658607698</v>
      </c>
      <c r="U9">
        <v>606187.32221572998</v>
      </c>
      <c r="V9">
        <v>584463.73276096699</v>
      </c>
      <c r="W9">
        <v>577620.12347772694</v>
      </c>
      <c r="X9">
        <v>577620.63338147395</v>
      </c>
      <c r="Y9">
        <v>596195.26310272794</v>
      </c>
      <c r="Z9">
        <v>520783.85696831997</v>
      </c>
      <c r="AA9">
        <v>471507.02957589302</v>
      </c>
      <c r="AB9">
        <v>434405.25040517899</v>
      </c>
      <c r="AC9">
        <v>410593.46439873701</v>
      </c>
      <c r="AD9">
        <v>401392.95796677202</v>
      </c>
      <c r="AE9">
        <v>387383.08806920302</v>
      </c>
      <c r="AF9">
        <v>379940.65346744901</v>
      </c>
    </row>
    <row r="10" spans="1:32" x14ac:dyDescent="0.3">
      <c r="A10" t="s">
        <v>143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143</v>
      </c>
      <c r="B11" t="s">
        <v>218</v>
      </c>
      <c r="C11" t="s">
        <v>200</v>
      </c>
      <c r="D11" t="s">
        <v>219</v>
      </c>
      <c r="E11" t="s">
        <v>201</v>
      </c>
      <c r="F11">
        <v>186427.58473009401</v>
      </c>
      <c r="G11">
        <v>183413.19340782001</v>
      </c>
      <c r="H11">
        <v>202534.09703250299</v>
      </c>
      <c r="I11">
        <v>233269.025358324</v>
      </c>
      <c r="J11">
        <v>271498.24384696101</v>
      </c>
      <c r="K11">
        <v>327031.67866943899</v>
      </c>
      <c r="L11">
        <v>375056.08132073598</v>
      </c>
      <c r="M11">
        <v>408470.53934853902</v>
      </c>
      <c r="N11">
        <v>418619.43994808203</v>
      </c>
      <c r="O11">
        <v>434833.32578251901</v>
      </c>
      <c r="P11">
        <v>457480.299138906</v>
      </c>
      <c r="Q11">
        <v>491941.93629158998</v>
      </c>
      <c r="R11">
        <v>505320.37915299501</v>
      </c>
      <c r="S11">
        <v>517263.74771454302</v>
      </c>
      <c r="T11">
        <v>500811.17024754902</v>
      </c>
      <c r="U11">
        <v>489651.17431251198</v>
      </c>
      <c r="V11">
        <v>478916.27079123398</v>
      </c>
      <c r="W11">
        <v>475640.17091428</v>
      </c>
      <c r="X11">
        <v>475161.08070415602</v>
      </c>
      <c r="Y11">
        <v>484821.81285486498</v>
      </c>
      <c r="Z11">
        <v>419270.12771133799</v>
      </c>
      <c r="AA11">
        <v>378285.75726907997</v>
      </c>
      <c r="AB11">
        <v>345968.44137574302</v>
      </c>
      <c r="AC11">
        <v>325995.34106986399</v>
      </c>
      <c r="AD11">
        <v>312421.00955036801</v>
      </c>
      <c r="AE11">
        <v>304340.72242038901</v>
      </c>
      <c r="AF11">
        <v>298777.02452896698</v>
      </c>
    </row>
    <row r="12" spans="1:32" x14ac:dyDescent="0.3">
      <c r="A12" t="s">
        <v>143</v>
      </c>
      <c r="B12" t="s">
        <v>220</v>
      </c>
      <c r="C12" t="s">
        <v>200</v>
      </c>
      <c r="D12" t="s">
        <v>221</v>
      </c>
      <c r="E12" t="s">
        <v>201</v>
      </c>
      <c r="F12">
        <v>173421.094559102</v>
      </c>
      <c r="G12">
        <v>159703.78548939401</v>
      </c>
      <c r="H12">
        <v>160958.76408823501</v>
      </c>
      <c r="I12">
        <v>167571.006030964</v>
      </c>
      <c r="J12">
        <v>178827.07683878401</v>
      </c>
      <c r="K12">
        <v>194646.465159749</v>
      </c>
      <c r="L12">
        <v>210127.32742481399</v>
      </c>
      <c r="M12">
        <v>218865.36642365399</v>
      </c>
      <c r="N12">
        <v>219839.113390304</v>
      </c>
      <c r="O12">
        <v>228885.244303755</v>
      </c>
      <c r="P12">
        <v>238083.91288706299</v>
      </c>
      <c r="Q12">
        <v>251443.86789893699</v>
      </c>
      <c r="R12">
        <v>264048.95510996802</v>
      </c>
      <c r="S12">
        <v>271695.67013727402</v>
      </c>
      <c r="T12">
        <v>258019.996327481</v>
      </c>
      <c r="U12">
        <v>249251.29248048199</v>
      </c>
      <c r="V12">
        <v>244832.370848691</v>
      </c>
      <c r="W12">
        <v>245024.37285370499</v>
      </c>
      <c r="X12">
        <v>247272.056847639</v>
      </c>
      <c r="Y12">
        <v>257385.757218499</v>
      </c>
      <c r="Z12">
        <v>255086.13897689999</v>
      </c>
      <c r="AA12">
        <v>255335.99367557399</v>
      </c>
      <c r="AB12">
        <v>254572.44764114299</v>
      </c>
      <c r="AC12">
        <v>255492.86194305299</v>
      </c>
      <c r="AD12">
        <v>258580.40546852199</v>
      </c>
      <c r="AE12">
        <v>258664.014060585</v>
      </c>
      <c r="AF12">
        <v>260474.00258844299</v>
      </c>
    </row>
    <row r="13" spans="1:32" x14ac:dyDescent="0.3">
      <c r="A13" t="s">
        <v>143</v>
      </c>
      <c r="B13" t="s">
        <v>222</v>
      </c>
      <c r="C13" t="s">
        <v>200</v>
      </c>
      <c r="D13" t="s">
        <v>223</v>
      </c>
      <c r="E13" t="s">
        <v>201</v>
      </c>
      <c r="F13">
        <v>274353.69293583703</v>
      </c>
      <c r="G13">
        <v>266333.39944563701</v>
      </c>
      <c r="H13">
        <v>275774.20979787898</v>
      </c>
      <c r="I13">
        <v>295153.67913177202</v>
      </c>
      <c r="J13">
        <v>313295.837921998</v>
      </c>
      <c r="K13">
        <v>336302.23958786001</v>
      </c>
      <c r="L13">
        <v>353063.74956545501</v>
      </c>
      <c r="M13">
        <v>373222.355132033</v>
      </c>
      <c r="N13">
        <v>373108.07134476298</v>
      </c>
      <c r="O13">
        <v>388117.014257423</v>
      </c>
      <c r="P13">
        <v>409112.095383621</v>
      </c>
      <c r="Q13">
        <v>429924.97978675202</v>
      </c>
      <c r="R13">
        <v>440509.49816294201</v>
      </c>
      <c r="S13">
        <v>454833.159310191</v>
      </c>
      <c r="T13">
        <v>435313.183498759</v>
      </c>
      <c r="U13">
        <v>421418.01139992999</v>
      </c>
      <c r="V13">
        <v>406920.31859616801</v>
      </c>
      <c r="W13">
        <v>406269.74300198402</v>
      </c>
      <c r="X13">
        <v>409085.86841130501</v>
      </c>
      <c r="Y13">
        <v>418237.25310972502</v>
      </c>
      <c r="Z13">
        <v>499064.51813360199</v>
      </c>
      <c r="AA13">
        <v>556479.03200679598</v>
      </c>
      <c r="AB13">
        <v>590513.733262497</v>
      </c>
      <c r="AC13">
        <v>611504.32377480902</v>
      </c>
      <c r="AD13">
        <v>638870.80159670697</v>
      </c>
      <c r="AE13">
        <v>650564.13304482005</v>
      </c>
      <c r="AF13">
        <v>660438.82397678401</v>
      </c>
    </row>
    <row r="14" spans="1:32" x14ac:dyDescent="0.3">
      <c r="A14" t="s">
        <v>143</v>
      </c>
      <c r="B14" t="s">
        <v>224</v>
      </c>
      <c r="C14" t="s">
        <v>200</v>
      </c>
      <c r="D14" t="s">
        <v>225</v>
      </c>
      <c r="E14" t="s">
        <v>201</v>
      </c>
      <c r="F14">
        <v>864542.87371506996</v>
      </c>
      <c r="G14">
        <v>732224.00634507195</v>
      </c>
      <c r="H14">
        <v>657432.06453422504</v>
      </c>
      <c r="I14">
        <v>644431.04817818897</v>
      </c>
      <c r="J14">
        <v>638853.76123915496</v>
      </c>
      <c r="K14">
        <v>639774.18991048005</v>
      </c>
      <c r="L14">
        <v>622274.82709580602</v>
      </c>
      <c r="M14">
        <v>640927.60059813794</v>
      </c>
      <c r="N14">
        <v>654642.60449869104</v>
      </c>
      <c r="O14">
        <v>660411.58641264995</v>
      </c>
      <c r="P14">
        <v>650642.47897698195</v>
      </c>
      <c r="Q14">
        <v>636464.84944201296</v>
      </c>
      <c r="R14">
        <v>613444.29861818103</v>
      </c>
      <c r="S14">
        <v>609232.75372585503</v>
      </c>
      <c r="T14">
        <v>564407.18071643997</v>
      </c>
      <c r="U14">
        <v>563748.81409070699</v>
      </c>
      <c r="V14">
        <v>528982.63344443997</v>
      </c>
      <c r="W14">
        <v>525392.51321196405</v>
      </c>
      <c r="X14">
        <v>530239.11847796896</v>
      </c>
      <c r="Y14">
        <v>530855.24217493203</v>
      </c>
      <c r="Z14">
        <v>555437.92539515102</v>
      </c>
      <c r="AA14">
        <v>582778.62393882603</v>
      </c>
      <c r="AB14">
        <v>595475.08845747297</v>
      </c>
      <c r="AC14">
        <v>591265.14987692202</v>
      </c>
      <c r="AD14">
        <v>588986.20257053</v>
      </c>
      <c r="AE14">
        <v>580091.40214427398</v>
      </c>
      <c r="AF14">
        <v>564255.92158136296</v>
      </c>
    </row>
    <row r="15" spans="1:32" x14ac:dyDescent="0.3">
      <c r="A15" t="s">
        <v>143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143</v>
      </c>
      <c r="B16" t="s">
        <v>228</v>
      </c>
      <c r="C16" t="s">
        <v>200</v>
      </c>
      <c r="D16" t="s">
        <v>229</v>
      </c>
      <c r="E16" t="s">
        <v>201</v>
      </c>
      <c r="F16">
        <v>758890.03096884803</v>
      </c>
      <c r="G16">
        <v>932877.42541610403</v>
      </c>
      <c r="H16">
        <v>1171718.07439061</v>
      </c>
      <c r="I16">
        <v>1432355.6220063299</v>
      </c>
      <c r="J16">
        <v>1707286.79530013</v>
      </c>
      <c r="K16">
        <v>2006053.66635052</v>
      </c>
      <c r="L16">
        <v>2282046.3112949799</v>
      </c>
      <c r="M16">
        <v>2488229.3437963901</v>
      </c>
      <c r="N16">
        <v>2572704.8253425402</v>
      </c>
      <c r="O16">
        <v>2709038.1035928498</v>
      </c>
      <c r="P16">
        <v>2892357.6114006401</v>
      </c>
      <c r="Q16">
        <v>3091652.3735489501</v>
      </c>
      <c r="R16">
        <v>3229932.1986273401</v>
      </c>
      <c r="S16">
        <v>3334574.28831283</v>
      </c>
      <c r="T16">
        <v>3155581.3975152601</v>
      </c>
      <c r="U16">
        <v>3022321.8049631701</v>
      </c>
      <c r="V16">
        <v>2931268.4523719801</v>
      </c>
      <c r="W16">
        <v>2909199.0104761799</v>
      </c>
      <c r="X16">
        <v>2912053.8543521799</v>
      </c>
      <c r="Y16">
        <v>2980364.2209004499</v>
      </c>
      <c r="Z16">
        <v>2960935.2911551702</v>
      </c>
      <c r="AA16">
        <v>2969573.17832739</v>
      </c>
      <c r="AB16">
        <v>2947709.2189562898</v>
      </c>
      <c r="AC16">
        <v>2951385.5023303302</v>
      </c>
      <c r="AD16">
        <v>2988424.56692645</v>
      </c>
      <c r="AE16">
        <v>2983578.9368190402</v>
      </c>
      <c r="AF16">
        <v>2989676.89206141</v>
      </c>
    </row>
    <row r="17" spans="1:32" x14ac:dyDescent="0.3">
      <c r="A17" t="s">
        <v>143</v>
      </c>
      <c r="B17" t="s">
        <v>230</v>
      </c>
      <c r="C17" t="s">
        <v>200</v>
      </c>
      <c r="D17" t="s">
        <v>231</v>
      </c>
      <c r="E17" t="s">
        <v>201</v>
      </c>
      <c r="F17">
        <v>294568.33381531102</v>
      </c>
      <c r="G17">
        <v>287517.11207406101</v>
      </c>
      <c r="H17">
        <v>302022.58484732598</v>
      </c>
      <c r="I17">
        <v>327739.15303457202</v>
      </c>
      <c r="J17">
        <v>356311.70689919201</v>
      </c>
      <c r="K17">
        <v>384427.37775873201</v>
      </c>
      <c r="L17">
        <v>421727.40446313599</v>
      </c>
      <c r="M17">
        <v>459909.65447753703</v>
      </c>
      <c r="N17">
        <v>496346.96523195202</v>
      </c>
      <c r="O17">
        <v>546097.48237633798</v>
      </c>
      <c r="P17">
        <v>605465.84157501999</v>
      </c>
      <c r="Q17">
        <v>643042.31808056601</v>
      </c>
      <c r="R17">
        <v>667476.97318613296</v>
      </c>
      <c r="S17">
        <v>678826.12048648996</v>
      </c>
      <c r="T17">
        <v>633976.709603191</v>
      </c>
      <c r="U17">
        <v>607262.99442257395</v>
      </c>
      <c r="V17">
        <v>581333.40584019502</v>
      </c>
      <c r="W17">
        <v>578879.39572249097</v>
      </c>
      <c r="X17">
        <v>585035.67643191095</v>
      </c>
      <c r="Y17">
        <v>599383.95851907704</v>
      </c>
      <c r="Z17">
        <v>661851.307494284</v>
      </c>
      <c r="AA17">
        <v>703761.07348977099</v>
      </c>
      <c r="AB17">
        <v>724983.345563579</v>
      </c>
      <c r="AC17">
        <v>739684.419090315</v>
      </c>
      <c r="AD17">
        <v>756792.29127448995</v>
      </c>
      <c r="AE17">
        <v>760469.13476464595</v>
      </c>
      <c r="AF17">
        <v>761629.55696624704</v>
      </c>
    </row>
    <row r="18" spans="1:32" x14ac:dyDescent="0.3">
      <c r="A18" t="s">
        <v>143</v>
      </c>
      <c r="B18" t="s">
        <v>232</v>
      </c>
      <c r="C18" t="s">
        <v>200</v>
      </c>
      <c r="D18" t="s">
        <v>233</v>
      </c>
      <c r="E18" t="s">
        <v>201</v>
      </c>
      <c r="F18">
        <v>280078.270500999</v>
      </c>
      <c r="G18">
        <v>288644.89134549</v>
      </c>
      <c r="H18">
        <v>315269.212880668</v>
      </c>
      <c r="I18">
        <v>352199.102773341</v>
      </c>
      <c r="J18">
        <v>388493.17352222302</v>
      </c>
      <c r="K18">
        <v>427914.02013740398</v>
      </c>
      <c r="L18">
        <v>462526.793914571</v>
      </c>
      <c r="M18">
        <v>497081.65984476201</v>
      </c>
      <c r="N18">
        <v>512570.18046144699</v>
      </c>
      <c r="O18">
        <v>539848.25412291999</v>
      </c>
      <c r="P18">
        <v>571554.94956483203</v>
      </c>
      <c r="Q18">
        <v>602947.45642801898</v>
      </c>
      <c r="R18">
        <v>624991.10413012898</v>
      </c>
      <c r="S18">
        <v>647766.987619341</v>
      </c>
      <c r="T18">
        <v>618598.31468182104</v>
      </c>
      <c r="U18">
        <v>610052.50263809005</v>
      </c>
      <c r="V18">
        <v>600439.00085276796</v>
      </c>
      <c r="W18">
        <v>607892.76463871705</v>
      </c>
      <c r="X18">
        <v>619884.682957971</v>
      </c>
      <c r="Y18">
        <v>638813.55724470201</v>
      </c>
      <c r="Z18">
        <v>775027.65072314895</v>
      </c>
      <c r="AA18">
        <v>874269.07857608004</v>
      </c>
      <c r="AB18">
        <v>934199.55665758904</v>
      </c>
      <c r="AC18">
        <v>977075.28199550998</v>
      </c>
      <c r="AD18">
        <v>1019362.65983245</v>
      </c>
      <c r="AE18">
        <v>1037028.74679684</v>
      </c>
      <c r="AF18">
        <v>1050540.7329637201</v>
      </c>
    </row>
    <row r="19" spans="1:32" x14ac:dyDescent="0.3">
      <c r="A19" t="s">
        <v>143</v>
      </c>
      <c r="B19" t="s">
        <v>234</v>
      </c>
      <c r="C19" t="s">
        <v>200</v>
      </c>
      <c r="D19" t="s">
        <v>235</v>
      </c>
      <c r="E19" t="s">
        <v>201</v>
      </c>
      <c r="F19">
        <v>157404.188723645</v>
      </c>
      <c r="G19">
        <v>167702.994268907</v>
      </c>
      <c r="H19">
        <v>189443.73902140299</v>
      </c>
      <c r="I19">
        <v>216297.215569216</v>
      </c>
      <c r="J19">
        <v>242515.75437512601</v>
      </c>
      <c r="K19">
        <v>273073.442086266</v>
      </c>
      <c r="L19">
        <v>297958.26833209698</v>
      </c>
      <c r="M19">
        <v>312197.34837329498</v>
      </c>
      <c r="N19">
        <v>305557.18740698299</v>
      </c>
      <c r="O19">
        <v>299017.384960161</v>
      </c>
      <c r="P19">
        <v>299720.73400096002</v>
      </c>
      <c r="Q19">
        <v>304903.65410671098</v>
      </c>
      <c r="R19">
        <v>303631.04219778499</v>
      </c>
      <c r="S19">
        <v>304899.96902460098</v>
      </c>
      <c r="T19">
        <v>280201.29875513603</v>
      </c>
      <c r="U19">
        <v>256288.783614243</v>
      </c>
      <c r="V19">
        <v>239626.95427468899</v>
      </c>
      <c r="W19">
        <v>233372.86832229901</v>
      </c>
      <c r="X19">
        <v>231521.797397104</v>
      </c>
      <c r="Y19">
        <v>235739.89972317699</v>
      </c>
      <c r="Z19">
        <v>213982.64958292601</v>
      </c>
      <c r="AA19">
        <v>200394.19320641999</v>
      </c>
      <c r="AB19">
        <v>188847.490615991</v>
      </c>
      <c r="AC19">
        <v>180487.68628206299</v>
      </c>
      <c r="AD19">
        <v>176944.83679488301</v>
      </c>
      <c r="AE19">
        <v>172870.58739467501</v>
      </c>
      <c r="AF19">
        <v>169443.20820317499</v>
      </c>
    </row>
    <row r="20" spans="1:32" x14ac:dyDescent="0.3">
      <c r="A20" t="s">
        <v>143</v>
      </c>
      <c r="B20" t="s">
        <v>236</v>
      </c>
      <c r="C20" t="s">
        <v>200</v>
      </c>
      <c r="D20" t="s">
        <v>237</v>
      </c>
      <c r="E20" t="s">
        <v>201</v>
      </c>
      <c r="F20">
        <v>321186.230457197</v>
      </c>
      <c r="G20">
        <v>252528.42587381499</v>
      </c>
      <c r="H20">
        <v>213425.578371468</v>
      </c>
      <c r="I20">
        <v>187106.06694826999</v>
      </c>
      <c r="J20">
        <v>167092.732505283</v>
      </c>
      <c r="K20">
        <v>153394.50681327301</v>
      </c>
      <c r="L20">
        <v>145527.23720256201</v>
      </c>
      <c r="M20">
        <v>144783.53689311401</v>
      </c>
      <c r="N20">
        <v>144199.79047015699</v>
      </c>
      <c r="O20">
        <v>149320.88925156</v>
      </c>
      <c r="P20">
        <v>160849.25315021601</v>
      </c>
      <c r="Q20">
        <v>171685.060479001</v>
      </c>
      <c r="R20">
        <v>179031.633685468</v>
      </c>
      <c r="S20">
        <v>186825.29804648901</v>
      </c>
      <c r="T20">
        <v>178518.84999930701</v>
      </c>
      <c r="U20">
        <v>176842.55075961401</v>
      </c>
      <c r="V20">
        <v>174991.20117044399</v>
      </c>
      <c r="W20">
        <v>179982.13085516699</v>
      </c>
      <c r="X20">
        <v>185634.66573325999</v>
      </c>
      <c r="Y20">
        <v>192431.629403792</v>
      </c>
      <c r="Z20">
        <v>206039.34139866399</v>
      </c>
      <c r="AA20">
        <v>215792.347480358</v>
      </c>
      <c r="AB20">
        <v>219998.25578354701</v>
      </c>
      <c r="AC20">
        <v>225339.32923967001</v>
      </c>
      <c r="AD20">
        <v>233191.14694243</v>
      </c>
      <c r="AE20">
        <v>233705.855483641</v>
      </c>
      <c r="AF20">
        <v>234781.886648441</v>
      </c>
    </row>
    <row r="21" spans="1:32" x14ac:dyDescent="0.3">
      <c r="A21" t="s">
        <v>143</v>
      </c>
      <c r="B21" t="s">
        <v>238</v>
      </c>
      <c r="C21" t="s">
        <v>200</v>
      </c>
      <c r="D21" t="s">
        <v>239</v>
      </c>
      <c r="E21" t="s">
        <v>201</v>
      </c>
    </row>
    <row r="22" spans="1:32" x14ac:dyDescent="0.3">
      <c r="A22" t="s">
        <v>143</v>
      </c>
      <c r="B22" t="s">
        <v>240</v>
      </c>
      <c r="C22" t="s">
        <v>200</v>
      </c>
      <c r="D22" t="s">
        <v>241</v>
      </c>
      <c r="E22" t="s">
        <v>201</v>
      </c>
      <c r="F22">
        <v>149373.594316943</v>
      </c>
      <c r="G22">
        <v>113878.30594556899</v>
      </c>
      <c r="H22">
        <v>95735.595864204501</v>
      </c>
      <c r="I22">
        <v>85624.951984638203</v>
      </c>
      <c r="J22">
        <v>82008.305562497597</v>
      </c>
      <c r="K22">
        <v>82265.504919146799</v>
      </c>
      <c r="L22">
        <v>87079.8446858307</v>
      </c>
      <c r="M22">
        <v>89511.3057533705</v>
      </c>
      <c r="N22">
        <v>87973.177577820694</v>
      </c>
      <c r="O22">
        <v>87466.378048053797</v>
      </c>
      <c r="P22">
        <v>88774.068470380793</v>
      </c>
      <c r="Q22">
        <v>97036.982266323699</v>
      </c>
      <c r="R22">
        <v>105155.595136987</v>
      </c>
      <c r="S22">
        <v>111420.052513806</v>
      </c>
      <c r="T22">
        <v>108097.96194758901</v>
      </c>
      <c r="U22">
        <v>103532.833219276</v>
      </c>
      <c r="V22">
        <v>102330.228606515</v>
      </c>
      <c r="W22">
        <v>100432.342264001</v>
      </c>
      <c r="X22">
        <v>99639.811815622394</v>
      </c>
      <c r="Y22">
        <v>102267.563541446</v>
      </c>
      <c r="Z22">
        <v>106217.00426617599</v>
      </c>
      <c r="AA22">
        <v>110196.98812495101</v>
      </c>
      <c r="AB22">
        <v>113279.906553925</v>
      </c>
      <c r="AC22">
        <v>119377.293040722</v>
      </c>
      <c r="AD22">
        <v>125115.164621513</v>
      </c>
      <c r="AE22">
        <v>129971.932932899</v>
      </c>
      <c r="AF22">
        <v>135286.28025614601</v>
      </c>
    </row>
    <row r="23" spans="1:32" x14ac:dyDescent="0.3">
      <c r="A23" t="s">
        <v>143</v>
      </c>
      <c r="B23" t="s">
        <v>242</v>
      </c>
      <c r="C23" t="s">
        <v>200</v>
      </c>
      <c r="D23" t="s">
        <v>243</v>
      </c>
      <c r="E23" t="s">
        <v>201</v>
      </c>
      <c r="F23">
        <v>206947.142044657</v>
      </c>
      <c r="G23">
        <v>204187.344910021</v>
      </c>
      <c r="H23">
        <v>215785.205293687</v>
      </c>
      <c r="I23">
        <v>237583.156666661</v>
      </c>
      <c r="J23">
        <v>260911.306151511</v>
      </c>
      <c r="K23">
        <v>287456.009773709</v>
      </c>
      <c r="L23">
        <v>309755.440083678</v>
      </c>
      <c r="M23">
        <v>338999.19602296001</v>
      </c>
      <c r="N23">
        <v>359982.16536029498</v>
      </c>
      <c r="O23">
        <v>389447.78404806001</v>
      </c>
      <c r="P23">
        <v>423559.97570142901</v>
      </c>
      <c r="Q23">
        <v>453504.47605810402</v>
      </c>
      <c r="R23">
        <v>475359.51422014099</v>
      </c>
      <c r="S23">
        <v>497328.35720774502</v>
      </c>
      <c r="T23">
        <v>479263.10574147</v>
      </c>
      <c r="U23">
        <v>477553.77510521101</v>
      </c>
      <c r="V23">
        <v>473786.65733692702</v>
      </c>
      <c r="W23">
        <v>481407.10529344901</v>
      </c>
      <c r="X23">
        <v>490787.54297556198</v>
      </c>
      <c r="Y23">
        <v>504959.14056832402</v>
      </c>
      <c r="Z23">
        <v>535088.89205639402</v>
      </c>
      <c r="AA23">
        <v>559680.10961027502</v>
      </c>
      <c r="AB23">
        <v>571685.74207586399</v>
      </c>
      <c r="AC23">
        <v>579658.45209051797</v>
      </c>
      <c r="AD23">
        <v>591424.127462517</v>
      </c>
      <c r="AE23">
        <v>593165.32915949204</v>
      </c>
      <c r="AF23">
        <v>594592.09841342794</v>
      </c>
    </row>
    <row r="24" spans="1:32" x14ac:dyDescent="0.3">
      <c r="A24" t="s">
        <v>143</v>
      </c>
      <c r="B24" t="s">
        <v>244</v>
      </c>
      <c r="C24" t="s">
        <v>200</v>
      </c>
      <c r="D24" t="s">
        <v>245</v>
      </c>
      <c r="E24" t="s">
        <v>201</v>
      </c>
      <c r="F24">
        <v>1526126.2436074701</v>
      </c>
      <c r="G24">
        <v>1662566.00152361</v>
      </c>
      <c r="H24">
        <v>1844776.85862348</v>
      </c>
      <c r="I24">
        <v>2016903.5552376199</v>
      </c>
      <c r="J24">
        <v>2149891.5885353298</v>
      </c>
      <c r="K24">
        <v>2248051.2999272002</v>
      </c>
      <c r="L24">
        <v>2382152.6924434099</v>
      </c>
      <c r="M24">
        <v>2534511.5711026802</v>
      </c>
      <c r="N24">
        <v>2622441.9226196101</v>
      </c>
      <c r="O24">
        <v>2745516.64495409</v>
      </c>
      <c r="P24">
        <v>2949410.7066494399</v>
      </c>
      <c r="Q24">
        <v>3217996.52217677</v>
      </c>
      <c r="R24">
        <v>3467654.0805594502</v>
      </c>
      <c r="S24">
        <v>3703971.3874894101</v>
      </c>
      <c r="T24">
        <v>3640443.6189773302</v>
      </c>
      <c r="U24">
        <v>3698924.6200283901</v>
      </c>
      <c r="V24">
        <v>3799133.3832663102</v>
      </c>
      <c r="W24">
        <v>3918594.8671610402</v>
      </c>
      <c r="X24">
        <v>4030015.1783748199</v>
      </c>
      <c r="Y24">
        <v>4203414.1502314601</v>
      </c>
      <c r="Z24">
        <v>4157985.6069938499</v>
      </c>
      <c r="AA24">
        <v>4155759.98118009</v>
      </c>
      <c r="AB24">
        <v>4121666.2743746</v>
      </c>
      <c r="AC24">
        <v>4113437.1675647902</v>
      </c>
      <c r="AD24">
        <v>4155608.6739321002</v>
      </c>
      <c r="AE24">
        <v>4144736.2441265099</v>
      </c>
      <c r="AF24">
        <v>4147049.7126686499</v>
      </c>
    </row>
    <row r="25" spans="1:32" x14ac:dyDescent="0.3">
      <c r="A25" t="s">
        <v>143</v>
      </c>
      <c r="B25" t="s">
        <v>246</v>
      </c>
      <c r="C25" t="s">
        <v>200</v>
      </c>
      <c r="D25" t="s">
        <v>247</v>
      </c>
      <c r="E25" t="s">
        <v>201</v>
      </c>
      <c r="F25">
        <v>64463.994391412598</v>
      </c>
      <c r="G25">
        <v>90903.697779890295</v>
      </c>
      <c r="H25">
        <v>108115.69708548499</v>
      </c>
      <c r="I25">
        <v>116121.25061569799</v>
      </c>
      <c r="J25">
        <v>114813.852595718</v>
      </c>
      <c r="K25">
        <v>98811.545500006396</v>
      </c>
      <c r="L25">
        <v>86826.628704834206</v>
      </c>
      <c r="M25">
        <v>79782.367328104199</v>
      </c>
      <c r="N25">
        <v>69257.345206475395</v>
      </c>
      <c r="O25">
        <v>50515.6817012334</v>
      </c>
      <c r="P25">
        <v>39096.085206021402</v>
      </c>
      <c r="Q25">
        <v>31365.6626961406</v>
      </c>
      <c r="R25">
        <v>25863.699684788699</v>
      </c>
      <c r="S25">
        <v>21867.9127980704</v>
      </c>
      <c r="T25">
        <v>17603.641281161399</v>
      </c>
      <c r="U25">
        <v>14826.029927486599</v>
      </c>
      <c r="V25">
        <v>12524.592129774501</v>
      </c>
      <c r="W25">
        <v>11488.449301226899</v>
      </c>
      <c r="X25">
        <v>11278.189138253299</v>
      </c>
      <c r="Y25">
        <v>11911.023716524</v>
      </c>
      <c r="Z25">
        <v>14132.7014905327</v>
      </c>
      <c r="AA25">
        <v>16199.905136777001</v>
      </c>
      <c r="AB25">
        <v>18365.585342575599</v>
      </c>
      <c r="AC25">
        <v>21195.247075992698</v>
      </c>
      <c r="AD25">
        <v>24164.309043518901</v>
      </c>
      <c r="AE25">
        <v>27516.056301468299</v>
      </c>
      <c r="AF25">
        <v>28529.3840139442</v>
      </c>
    </row>
    <row r="26" spans="1:32" x14ac:dyDescent="0.3">
      <c r="A26" t="s">
        <v>143</v>
      </c>
      <c r="B26" t="s">
        <v>248</v>
      </c>
      <c r="C26" t="s">
        <v>200</v>
      </c>
      <c r="D26" t="s">
        <v>249</v>
      </c>
      <c r="E26" t="s">
        <v>201</v>
      </c>
      <c r="F26">
        <v>846653.70038797904</v>
      </c>
      <c r="G26">
        <v>1003424.70333153</v>
      </c>
      <c r="H26">
        <v>1150428.9061620601</v>
      </c>
      <c r="I26">
        <v>1267363.8131234599</v>
      </c>
      <c r="J26">
        <v>1345442.7340863801</v>
      </c>
      <c r="K26">
        <v>1396639.5453765399</v>
      </c>
      <c r="L26">
        <v>1452071.4851966701</v>
      </c>
      <c r="M26">
        <v>1564525.2739077399</v>
      </c>
      <c r="N26">
        <v>1664476.82753484</v>
      </c>
      <c r="O26">
        <v>1788561.50341192</v>
      </c>
      <c r="P26">
        <v>2013358.30328186</v>
      </c>
      <c r="Q26">
        <v>2204458.27030217</v>
      </c>
      <c r="R26">
        <v>2352172.8074193401</v>
      </c>
      <c r="S26">
        <v>2503616.8732158099</v>
      </c>
      <c r="T26">
        <v>2391647.8612712598</v>
      </c>
      <c r="U26">
        <v>2400616.5338177299</v>
      </c>
      <c r="V26">
        <v>2442787.3944042702</v>
      </c>
      <c r="W26">
        <v>2495734.4387030401</v>
      </c>
      <c r="X26">
        <v>2523787.53414386</v>
      </c>
      <c r="Y26">
        <v>2553893.5176212098</v>
      </c>
      <c r="Z26">
        <v>2467554.98169437</v>
      </c>
      <c r="AA26">
        <v>2432760.3730375902</v>
      </c>
      <c r="AB26">
        <v>2382481.2772722002</v>
      </c>
      <c r="AC26">
        <v>2330850.1283155899</v>
      </c>
      <c r="AD26">
        <v>2315377.1218302702</v>
      </c>
      <c r="AE26">
        <v>2246644.19865045</v>
      </c>
      <c r="AF26">
        <v>2210638.01178235</v>
      </c>
    </row>
    <row r="27" spans="1:32" x14ac:dyDescent="0.3">
      <c r="A27" t="s">
        <v>143</v>
      </c>
      <c r="B27" t="s">
        <v>250</v>
      </c>
      <c r="C27" t="s">
        <v>200</v>
      </c>
      <c r="D27" t="s">
        <v>251</v>
      </c>
      <c r="E27" t="s">
        <v>201</v>
      </c>
      <c r="F27">
        <v>615008.54882808297</v>
      </c>
      <c r="G27">
        <v>568237.60041218903</v>
      </c>
      <c r="H27">
        <v>586232.25537593698</v>
      </c>
      <c r="I27">
        <v>633418.49149845599</v>
      </c>
      <c r="J27">
        <v>689635.00185322901</v>
      </c>
      <c r="K27">
        <v>752600.20905064896</v>
      </c>
      <c r="L27">
        <v>843254.57854191097</v>
      </c>
      <c r="M27">
        <v>890203.92986683</v>
      </c>
      <c r="N27">
        <v>888707.749878295</v>
      </c>
      <c r="O27">
        <v>906439.45984093205</v>
      </c>
      <c r="P27">
        <v>896956.318161565</v>
      </c>
      <c r="Q27">
        <v>982172.58917846205</v>
      </c>
      <c r="R27">
        <v>1089617.57345532</v>
      </c>
      <c r="S27">
        <v>1178486.6014755301</v>
      </c>
      <c r="T27">
        <v>1231192.11642491</v>
      </c>
      <c r="U27">
        <v>1283482.0562831699</v>
      </c>
      <c r="V27">
        <v>1343821.39673227</v>
      </c>
      <c r="W27">
        <v>1411371.9791567801</v>
      </c>
      <c r="X27">
        <v>1494949.45509271</v>
      </c>
      <c r="Y27">
        <v>1637609.60889373</v>
      </c>
      <c r="Z27">
        <v>1676297.92380896</v>
      </c>
      <c r="AA27">
        <v>1706799.7030057299</v>
      </c>
      <c r="AB27">
        <v>1720819.4117598301</v>
      </c>
      <c r="AC27">
        <v>1761391.7921732101</v>
      </c>
      <c r="AD27">
        <v>1816067.2430583099</v>
      </c>
      <c r="AE27">
        <v>1870575.98917459</v>
      </c>
      <c r="AF27">
        <v>1907882.31687236</v>
      </c>
    </row>
    <row r="28" spans="1:32" x14ac:dyDescent="0.3">
      <c r="A28" t="s">
        <v>143</v>
      </c>
      <c r="B28" t="s">
        <v>252</v>
      </c>
      <c r="C28" t="s">
        <v>200</v>
      </c>
      <c r="D28" t="s">
        <v>253</v>
      </c>
      <c r="E28" t="s">
        <v>201</v>
      </c>
      <c r="F28">
        <v>650249.21120517806</v>
      </c>
      <c r="G28">
        <v>651644.87451429199</v>
      </c>
      <c r="H28">
        <v>693331.39755991404</v>
      </c>
      <c r="I28">
        <v>747711.532531176</v>
      </c>
      <c r="J28">
        <v>808189.04905908299</v>
      </c>
      <c r="K28">
        <v>882433.89587940695</v>
      </c>
      <c r="L28">
        <v>943637.69921144797</v>
      </c>
      <c r="M28">
        <v>981801.02865634602</v>
      </c>
      <c r="N28">
        <v>977720.91584226605</v>
      </c>
      <c r="O28">
        <v>1000940.70717122</v>
      </c>
      <c r="P28">
        <v>1029454.62017587</v>
      </c>
      <c r="Q28">
        <v>1090038.19261834</v>
      </c>
      <c r="R28">
        <v>1158343.75973136</v>
      </c>
      <c r="S28">
        <v>1253891.67864053</v>
      </c>
      <c r="T28">
        <v>1241646.31455554</v>
      </c>
      <c r="U28">
        <v>1232869.06047982</v>
      </c>
      <c r="V28">
        <v>1190459.94699611</v>
      </c>
      <c r="W28">
        <v>1144239.32770594</v>
      </c>
      <c r="X28">
        <v>1100348.2316795101</v>
      </c>
      <c r="Y28">
        <v>1089122.0972648701</v>
      </c>
      <c r="Z28">
        <v>1113568.2662034701</v>
      </c>
      <c r="AA28">
        <v>1130229.6966492401</v>
      </c>
      <c r="AB28">
        <v>1140173.5685990399</v>
      </c>
      <c r="AC28">
        <v>1199641.9982305199</v>
      </c>
      <c r="AD28">
        <v>1255891.9507709299</v>
      </c>
      <c r="AE28">
        <v>1290300.47602921</v>
      </c>
      <c r="AF28">
        <v>1332414.0363415801</v>
      </c>
    </row>
    <row r="29" spans="1:32" x14ac:dyDescent="0.3">
      <c r="A29" t="s">
        <v>143</v>
      </c>
      <c r="B29" t="s">
        <v>254</v>
      </c>
      <c r="C29" t="s">
        <v>200</v>
      </c>
      <c r="D29" t="s">
        <v>255</v>
      </c>
      <c r="E29" t="s">
        <v>201</v>
      </c>
      <c r="F29">
        <v>177212.33443677</v>
      </c>
      <c r="G29">
        <v>192203.33755846301</v>
      </c>
      <c r="H29">
        <v>214184.737534649</v>
      </c>
      <c r="I29">
        <v>237294.797394983</v>
      </c>
      <c r="J29">
        <v>263072.29705321998</v>
      </c>
      <c r="K29">
        <v>293950.68855895801</v>
      </c>
      <c r="L29">
        <v>319413.321928246</v>
      </c>
      <c r="M29">
        <v>341156.44913045899</v>
      </c>
      <c r="N29">
        <v>353466.76526656101</v>
      </c>
      <c r="O29">
        <v>376304.27390647097</v>
      </c>
      <c r="P29">
        <v>399630.21519449702</v>
      </c>
      <c r="Q29">
        <v>432199.52989143197</v>
      </c>
      <c r="R29">
        <v>465841.78603293502</v>
      </c>
      <c r="S29">
        <v>510484.72622467403</v>
      </c>
      <c r="T29">
        <v>510396.30703300901</v>
      </c>
      <c r="U29">
        <v>505236.45439570502</v>
      </c>
      <c r="V29">
        <v>486423.00878335797</v>
      </c>
      <c r="W29">
        <v>462351.09465045598</v>
      </c>
      <c r="X29">
        <v>435168.06212486001</v>
      </c>
      <c r="Y29">
        <v>422509.53686895198</v>
      </c>
      <c r="Z29">
        <v>416630.63240272697</v>
      </c>
      <c r="AA29">
        <v>414839.60206235503</v>
      </c>
      <c r="AB29">
        <v>412724.81928662403</v>
      </c>
      <c r="AC29">
        <v>429514.78891990799</v>
      </c>
      <c r="AD29">
        <v>447814.36857229198</v>
      </c>
      <c r="AE29">
        <v>459581.04712860403</v>
      </c>
      <c r="AF29">
        <v>470923.34995289502</v>
      </c>
    </row>
    <row r="30" spans="1:32" x14ac:dyDescent="0.3">
      <c r="A30" t="s">
        <v>143</v>
      </c>
      <c r="B30" t="s">
        <v>256</v>
      </c>
      <c r="C30" t="s">
        <v>200</v>
      </c>
      <c r="D30" t="s">
        <v>257</v>
      </c>
      <c r="E30" t="s">
        <v>201</v>
      </c>
      <c r="F30">
        <v>39835.7814178841</v>
      </c>
      <c r="G30">
        <v>40282.149236265897</v>
      </c>
      <c r="H30">
        <v>44444.253828720597</v>
      </c>
      <c r="I30">
        <v>49873.109835419898</v>
      </c>
      <c r="J30">
        <v>54448.554567964798</v>
      </c>
      <c r="K30">
        <v>61222.919198306299</v>
      </c>
      <c r="L30">
        <v>67634.404636933294</v>
      </c>
      <c r="M30">
        <v>70330.326617639104</v>
      </c>
      <c r="N30">
        <v>69607.157004023495</v>
      </c>
      <c r="O30">
        <v>70146.576647005597</v>
      </c>
      <c r="P30">
        <v>72512.302221043705</v>
      </c>
      <c r="Q30">
        <v>78328.329462485301</v>
      </c>
      <c r="R30">
        <v>88464.644689838999</v>
      </c>
      <c r="S30">
        <v>98594.088439768995</v>
      </c>
      <c r="T30">
        <v>95878.461298025504</v>
      </c>
      <c r="U30">
        <v>96531.883856618806</v>
      </c>
      <c r="V30">
        <v>93278.912929458893</v>
      </c>
      <c r="W30">
        <v>86843.967077538604</v>
      </c>
      <c r="X30">
        <v>82433.530112088396</v>
      </c>
      <c r="Y30">
        <v>82207.598936243201</v>
      </c>
      <c r="Z30">
        <v>85019.749798695295</v>
      </c>
      <c r="AA30">
        <v>84055.714905782297</v>
      </c>
      <c r="AB30">
        <v>84452.616608652897</v>
      </c>
      <c r="AC30">
        <v>86792.438338417094</v>
      </c>
      <c r="AD30">
        <v>84443.440330444602</v>
      </c>
      <c r="AE30">
        <v>83057.905998435206</v>
      </c>
      <c r="AF30">
        <v>85248.881051949706</v>
      </c>
    </row>
    <row r="31" spans="1:32" x14ac:dyDescent="0.3">
      <c r="A31" t="s">
        <v>143</v>
      </c>
      <c r="B31" t="s">
        <v>258</v>
      </c>
      <c r="C31" t="s">
        <v>200</v>
      </c>
      <c r="D31" t="s">
        <v>259</v>
      </c>
      <c r="E31" t="s">
        <v>201</v>
      </c>
      <c r="F31">
        <v>52915.245248298997</v>
      </c>
      <c r="G31">
        <v>64446.7831537534</v>
      </c>
      <c r="H31">
        <v>74567.263689391199</v>
      </c>
      <c r="I31">
        <v>83496.791193160403</v>
      </c>
      <c r="J31">
        <v>89071.701748487001</v>
      </c>
      <c r="K31">
        <v>94613.769571931305</v>
      </c>
      <c r="L31">
        <v>93943.349811603999</v>
      </c>
      <c r="M31">
        <v>88773.428276600695</v>
      </c>
      <c r="N31">
        <v>76286.808060469004</v>
      </c>
      <c r="O31">
        <v>63123.411323365799</v>
      </c>
      <c r="P31">
        <v>46953.4538144752</v>
      </c>
      <c r="Q31">
        <v>41695.035838417702</v>
      </c>
      <c r="R31">
        <v>43199.198132126498</v>
      </c>
      <c r="S31">
        <v>49856.122656423002</v>
      </c>
      <c r="T31">
        <v>55273.383946948699</v>
      </c>
      <c r="U31">
        <v>62728.449048740498</v>
      </c>
      <c r="V31">
        <v>64392.306927220801</v>
      </c>
      <c r="W31">
        <v>66111.058438392007</v>
      </c>
      <c r="X31">
        <v>66558.274009392597</v>
      </c>
      <c r="Y31">
        <v>67853.195065497697</v>
      </c>
      <c r="Z31">
        <v>71998.398605926399</v>
      </c>
      <c r="AA31">
        <v>74958.482449515999</v>
      </c>
      <c r="AB31">
        <v>76591.997731315103</v>
      </c>
      <c r="AC31">
        <v>81186.2772859744</v>
      </c>
      <c r="AD31">
        <v>85306.321779314894</v>
      </c>
      <c r="AE31">
        <v>86400.1746290757</v>
      </c>
      <c r="AF31">
        <v>89215.085542402201</v>
      </c>
    </row>
    <row r="32" spans="1:32" x14ac:dyDescent="0.3">
      <c r="A32" t="s">
        <v>143</v>
      </c>
      <c r="B32" t="s">
        <v>260</v>
      </c>
      <c r="C32" t="s">
        <v>200</v>
      </c>
      <c r="D32" t="s">
        <v>261</v>
      </c>
      <c r="E32" t="s">
        <v>201</v>
      </c>
      <c r="F32">
        <v>163827.04144855399</v>
      </c>
      <c r="G32">
        <v>205283.09479750201</v>
      </c>
      <c r="H32">
        <v>252775.72805938899</v>
      </c>
      <c r="I32">
        <v>298739.47670421301</v>
      </c>
      <c r="J32">
        <v>343399.54612983798</v>
      </c>
      <c r="K32">
        <v>387602.0926715</v>
      </c>
      <c r="L32">
        <v>424579.51249382203</v>
      </c>
      <c r="M32">
        <v>447273.131833722</v>
      </c>
      <c r="N32">
        <v>444076.34798933601</v>
      </c>
      <c r="O32">
        <v>453908.03786023799</v>
      </c>
      <c r="P32">
        <v>465300.277919235</v>
      </c>
      <c r="Q32">
        <v>488367.20635795698</v>
      </c>
      <c r="R32">
        <v>510640.70798686898</v>
      </c>
      <c r="S32">
        <v>546629.39688919298</v>
      </c>
      <c r="T32">
        <v>537580.32117206405</v>
      </c>
      <c r="U32">
        <v>533080.705924468</v>
      </c>
      <c r="V32">
        <v>516763.75516200502</v>
      </c>
      <c r="W32">
        <v>504729.06880245201</v>
      </c>
      <c r="X32">
        <v>496493.41798814299</v>
      </c>
      <c r="Y32">
        <v>500128.958524052</v>
      </c>
      <c r="Z32">
        <v>526364.00249205204</v>
      </c>
      <c r="AA32">
        <v>544719.21840505395</v>
      </c>
      <c r="AB32">
        <v>555923.17440946295</v>
      </c>
      <c r="AC32">
        <v>591770.50872702303</v>
      </c>
      <c r="AD32">
        <v>627968.29167236504</v>
      </c>
      <c r="AE32">
        <v>650834.397433665</v>
      </c>
      <c r="AF32">
        <v>676316.13916696305</v>
      </c>
    </row>
    <row r="33" spans="1:32" x14ac:dyDescent="0.3">
      <c r="A33" t="s">
        <v>143</v>
      </c>
      <c r="B33" t="s">
        <v>262</v>
      </c>
      <c r="C33" t="s">
        <v>200</v>
      </c>
      <c r="D33" t="s">
        <v>263</v>
      </c>
      <c r="E33" t="s">
        <v>201</v>
      </c>
      <c r="F33">
        <v>216458.808653671</v>
      </c>
      <c r="G33">
        <v>149429.50976830701</v>
      </c>
      <c r="H33">
        <v>107359.41444776399</v>
      </c>
      <c r="I33">
        <v>78307.357403399801</v>
      </c>
      <c r="J33">
        <v>58196.949559573601</v>
      </c>
      <c r="K33">
        <v>45044.425878711401</v>
      </c>
      <c r="L33">
        <v>38067.110340842497</v>
      </c>
      <c r="M33">
        <v>34267.692797925098</v>
      </c>
      <c r="N33">
        <v>34283.837521877103</v>
      </c>
      <c r="O33">
        <v>37458.407434144399</v>
      </c>
      <c r="P33">
        <v>45058.371026619097</v>
      </c>
      <c r="Q33">
        <v>49448.091068045098</v>
      </c>
      <c r="R33">
        <v>50197.422889588197</v>
      </c>
      <c r="S33">
        <v>48327.344430475401</v>
      </c>
      <c r="T33">
        <v>42517.841105494699</v>
      </c>
      <c r="U33">
        <v>35291.567254287198</v>
      </c>
      <c r="V33">
        <v>29601.9631940701</v>
      </c>
      <c r="W33">
        <v>24204.138737105201</v>
      </c>
      <c r="X33">
        <v>19694.947445024602</v>
      </c>
      <c r="Y33">
        <v>16422.807870123601</v>
      </c>
      <c r="Z33">
        <v>13555.482904068</v>
      </c>
      <c r="AA33">
        <v>11656.6788265347</v>
      </c>
      <c r="AB33">
        <v>10480.9605629901</v>
      </c>
      <c r="AC33">
        <v>10377.984959199401</v>
      </c>
      <c r="AD33">
        <v>10359.5284165138</v>
      </c>
      <c r="AE33">
        <v>10426.950839425501</v>
      </c>
      <c r="AF33">
        <v>10710.5806273693</v>
      </c>
    </row>
    <row r="34" spans="1:32" x14ac:dyDescent="0.3">
      <c r="A34" t="s">
        <v>143</v>
      </c>
      <c r="B34" t="s">
        <v>264</v>
      </c>
      <c r="C34" t="s">
        <v>200</v>
      </c>
      <c r="D34" t="s">
        <v>265</v>
      </c>
      <c r="E34" t="s">
        <v>201</v>
      </c>
      <c r="F34">
        <v>246470.62790342601</v>
      </c>
      <c r="G34">
        <v>250032.697362384</v>
      </c>
      <c r="H34">
        <v>279511.543340242</v>
      </c>
      <c r="I34">
        <v>322912.893542682</v>
      </c>
      <c r="J34">
        <v>375337.593510926</v>
      </c>
      <c r="K34">
        <v>433995.80401719798</v>
      </c>
      <c r="L34">
        <v>489430.36117035901</v>
      </c>
      <c r="M34">
        <v>530482.00954138604</v>
      </c>
      <c r="N34">
        <v>541020.09160135698</v>
      </c>
      <c r="O34">
        <v>562683.122310451</v>
      </c>
      <c r="P34">
        <v>595131.64758783602</v>
      </c>
      <c r="Q34">
        <v>629951.45297578501</v>
      </c>
      <c r="R34">
        <v>654390.60135445604</v>
      </c>
      <c r="S34">
        <v>672410.17637532204</v>
      </c>
      <c r="T34">
        <v>638517.73545927706</v>
      </c>
      <c r="U34">
        <v>611633.48886397795</v>
      </c>
      <c r="V34">
        <v>593509.93354484602</v>
      </c>
      <c r="W34">
        <v>587077.603292285</v>
      </c>
      <c r="X34">
        <v>584816.07388732606</v>
      </c>
      <c r="Y34">
        <v>597450.71372986399</v>
      </c>
      <c r="Z34">
        <v>576355.51546594105</v>
      </c>
      <c r="AA34">
        <v>565783.03477246</v>
      </c>
      <c r="AB34">
        <v>556295.74051893305</v>
      </c>
      <c r="AC34">
        <v>551972.17684159102</v>
      </c>
      <c r="AD34">
        <v>554884.30736362701</v>
      </c>
      <c r="AE34">
        <v>551074.75326466502</v>
      </c>
      <c r="AF34">
        <v>552327.08705262502</v>
      </c>
    </row>
    <row r="35" spans="1:32" x14ac:dyDescent="0.3">
      <c r="A35" t="s">
        <v>143</v>
      </c>
      <c r="B35" t="s">
        <v>266</v>
      </c>
      <c r="C35" t="s">
        <v>200</v>
      </c>
      <c r="D35" t="s">
        <v>267</v>
      </c>
      <c r="E35" t="s">
        <v>201</v>
      </c>
      <c r="F35">
        <v>2643678.9513363</v>
      </c>
      <c r="G35">
        <v>2801042.5709259599</v>
      </c>
      <c r="H35">
        <v>3100443.2480666898</v>
      </c>
      <c r="I35">
        <v>3465981.3367212098</v>
      </c>
      <c r="J35">
        <v>3741984.3151818598</v>
      </c>
      <c r="K35">
        <v>4043649.0275418898</v>
      </c>
      <c r="L35">
        <v>4329774.7774076099</v>
      </c>
      <c r="M35">
        <v>4674312.8669523401</v>
      </c>
      <c r="N35">
        <v>4816746.6423755204</v>
      </c>
      <c r="O35">
        <v>5109113.2619668301</v>
      </c>
      <c r="P35">
        <v>5407057.6016734</v>
      </c>
      <c r="Q35">
        <v>5629943.1312918402</v>
      </c>
      <c r="R35">
        <v>5752626.4490604103</v>
      </c>
      <c r="S35">
        <v>5906570.3071359498</v>
      </c>
      <c r="T35">
        <v>5603767.2881348403</v>
      </c>
      <c r="U35">
        <v>5545595.2973494697</v>
      </c>
      <c r="V35">
        <v>5411390.2199510699</v>
      </c>
      <c r="W35">
        <v>5499797.1916689202</v>
      </c>
      <c r="X35">
        <v>5658840.27615113</v>
      </c>
      <c r="Y35">
        <v>5831742.6791909803</v>
      </c>
      <c r="Z35">
        <v>6035883.1642508004</v>
      </c>
      <c r="AA35">
        <v>6217347.6015021699</v>
      </c>
      <c r="AB35">
        <v>6268230.8039580397</v>
      </c>
      <c r="AC35">
        <v>6244638.7861243803</v>
      </c>
      <c r="AD35">
        <v>6278986.0110959196</v>
      </c>
      <c r="AE35">
        <v>6230904.9749501999</v>
      </c>
      <c r="AF35">
        <v>6150053.7428065203</v>
      </c>
    </row>
    <row r="36" spans="1:32" x14ac:dyDescent="0.3">
      <c r="A36" t="s">
        <v>143</v>
      </c>
      <c r="B36" t="s">
        <v>268</v>
      </c>
      <c r="C36" t="s">
        <v>200</v>
      </c>
      <c r="D36" t="s">
        <v>269</v>
      </c>
      <c r="E36" t="s">
        <v>201</v>
      </c>
      <c r="F36">
        <v>91752.626487522997</v>
      </c>
      <c r="G36">
        <v>116224.757260661</v>
      </c>
      <c r="H36">
        <v>141428.25068205499</v>
      </c>
      <c r="I36">
        <v>164219.29083671499</v>
      </c>
      <c r="J36">
        <v>173994.28149042701</v>
      </c>
      <c r="K36">
        <v>187343.44379963301</v>
      </c>
      <c r="L36">
        <v>186358.78699122701</v>
      </c>
      <c r="M36">
        <v>185917.672253511</v>
      </c>
      <c r="N36">
        <v>173197.28232634201</v>
      </c>
      <c r="O36">
        <v>162355.07769008799</v>
      </c>
      <c r="P36">
        <v>151751.047959155</v>
      </c>
      <c r="Q36">
        <v>145970.091490816</v>
      </c>
      <c r="R36">
        <v>140523.88884947999</v>
      </c>
      <c r="S36">
        <v>139545.67717496</v>
      </c>
      <c r="T36">
        <v>129388.08584449701</v>
      </c>
      <c r="U36">
        <v>124083.26945785301</v>
      </c>
      <c r="V36">
        <v>118576.042176431</v>
      </c>
      <c r="W36">
        <v>123299.39261243799</v>
      </c>
      <c r="X36">
        <v>130134.91776313999</v>
      </c>
      <c r="Y36">
        <v>132535.165140617</v>
      </c>
      <c r="Z36">
        <v>138970.57622786399</v>
      </c>
      <c r="AA36">
        <v>143381.98948411099</v>
      </c>
      <c r="AB36">
        <v>143100.31724127001</v>
      </c>
      <c r="AC36">
        <v>138461.90801375001</v>
      </c>
      <c r="AD36">
        <v>136014.56387008601</v>
      </c>
      <c r="AE36">
        <v>131033.525922919</v>
      </c>
      <c r="AF36">
        <v>123467.857384763</v>
      </c>
    </row>
    <row r="37" spans="1:32" x14ac:dyDescent="0.3">
      <c r="A37" t="s">
        <v>143</v>
      </c>
      <c r="B37" t="s">
        <v>270</v>
      </c>
      <c r="C37" t="s">
        <v>200</v>
      </c>
      <c r="D37" t="s">
        <v>271</v>
      </c>
      <c r="E37" t="s">
        <v>201</v>
      </c>
      <c r="F37">
        <v>205169.43647593801</v>
      </c>
      <c r="G37">
        <v>214755.886957632</v>
      </c>
      <c r="H37">
        <v>236196.346796161</v>
      </c>
      <c r="I37">
        <v>269337.27023599797</v>
      </c>
      <c r="J37">
        <v>298222.16764615203</v>
      </c>
      <c r="K37">
        <v>335905.29755019798</v>
      </c>
      <c r="L37">
        <v>340318.74798284599</v>
      </c>
      <c r="M37">
        <v>365673.785778791</v>
      </c>
      <c r="N37">
        <v>393494.518073813</v>
      </c>
      <c r="O37">
        <v>419005.36286769999</v>
      </c>
      <c r="P37">
        <v>415028.681597143</v>
      </c>
      <c r="Q37">
        <v>406114.642957406</v>
      </c>
      <c r="R37">
        <v>388058.07926737599</v>
      </c>
      <c r="S37">
        <v>366046.12049484602</v>
      </c>
      <c r="T37">
        <v>309447.378732813</v>
      </c>
      <c r="U37">
        <v>288713.97050107701</v>
      </c>
      <c r="V37">
        <v>276724.836420679</v>
      </c>
      <c r="W37">
        <v>294764.81756038999</v>
      </c>
      <c r="X37">
        <v>327071.42474330601</v>
      </c>
      <c r="Y37">
        <v>357618.48249222001</v>
      </c>
      <c r="Z37">
        <v>403517.38069095201</v>
      </c>
      <c r="AA37">
        <v>440262.29367056198</v>
      </c>
      <c r="AB37">
        <v>457777.78962145501</v>
      </c>
      <c r="AC37">
        <v>471383.32973396598</v>
      </c>
      <c r="AD37">
        <v>481358.09867043502</v>
      </c>
      <c r="AE37">
        <v>485040.45906591398</v>
      </c>
      <c r="AF37">
        <v>481982.98248078598</v>
      </c>
    </row>
    <row r="38" spans="1:32" x14ac:dyDescent="0.3">
      <c r="A38" t="s">
        <v>143</v>
      </c>
      <c r="B38" t="s">
        <v>272</v>
      </c>
      <c r="C38" t="s">
        <v>200</v>
      </c>
      <c r="D38" t="s">
        <v>273</v>
      </c>
      <c r="E38" t="s">
        <v>201</v>
      </c>
      <c r="F38">
        <v>2346756.8883728399</v>
      </c>
      <c r="G38">
        <v>2470061.9267076701</v>
      </c>
      <c r="H38">
        <v>2722818.65058847</v>
      </c>
      <c r="I38">
        <v>3032424.7756484998</v>
      </c>
      <c r="J38">
        <v>3269767.8660452799</v>
      </c>
      <c r="K38">
        <v>3520400.28619206</v>
      </c>
      <c r="L38">
        <v>3803097.2424335401</v>
      </c>
      <c r="M38">
        <v>4122721.4089200301</v>
      </c>
      <c r="N38">
        <v>4250054.8419753602</v>
      </c>
      <c r="O38">
        <v>4527752.8214090401</v>
      </c>
      <c r="P38">
        <v>4840277.8721171003</v>
      </c>
      <c r="Q38">
        <v>5077858.3968436196</v>
      </c>
      <c r="R38">
        <v>5224044.4809435504</v>
      </c>
      <c r="S38">
        <v>5400978.5094661396</v>
      </c>
      <c r="T38">
        <v>5164931.8235575296</v>
      </c>
      <c r="U38">
        <v>5132798.0573905399</v>
      </c>
      <c r="V38">
        <v>5016089.3413539603</v>
      </c>
      <c r="W38">
        <v>5081732.9814960901</v>
      </c>
      <c r="X38">
        <v>5201633.9336446896</v>
      </c>
      <c r="Y38">
        <v>5341589.0315581504</v>
      </c>
      <c r="Z38">
        <v>5493395.2073319899</v>
      </c>
      <c r="AA38">
        <v>5633703.3183474997</v>
      </c>
      <c r="AB38">
        <v>5667352.6970953196</v>
      </c>
      <c r="AC38">
        <v>5634793.5483766599</v>
      </c>
      <c r="AD38">
        <v>5661613.3485554</v>
      </c>
      <c r="AE38">
        <v>5614830.9899613699</v>
      </c>
      <c r="AF38">
        <v>5544602.9029409699</v>
      </c>
    </row>
    <row r="39" spans="1:32" x14ac:dyDescent="0.3">
      <c r="A39" t="s">
        <v>143</v>
      </c>
      <c r="B39" t="s">
        <v>274</v>
      </c>
      <c r="C39" t="s">
        <v>200</v>
      </c>
      <c r="D39" t="s">
        <v>275</v>
      </c>
      <c r="E39" t="s">
        <v>201</v>
      </c>
      <c r="F39">
        <v>2350691.8985632798</v>
      </c>
      <c r="G39">
        <v>2512097.0467290799</v>
      </c>
      <c r="H39">
        <v>2751863.36535592</v>
      </c>
      <c r="I39">
        <v>3139305.9025570001</v>
      </c>
      <c r="J39">
        <v>3380557.2370453998</v>
      </c>
      <c r="K39">
        <v>3605988.9516250598</v>
      </c>
      <c r="L39">
        <v>4033872.0189148299</v>
      </c>
      <c r="M39">
        <v>4381933.5644089701</v>
      </c>
      <c r="N39">
        <v>4642001.9562189998</v>
      </c>
      <c r="O39">
        <v>4940954.8779231701</v>
      </c>
      <c r="P39">
        <v>4896249.1502484595</v>
      </c>
      <c r="Q39">
        <v>4896103.7073285598</v>
      </c>
      <c r="R39">
        <v>4837781.1048873402</v>
      </c>
      <c r="S39">
        <v>4900236.6407083897</v>
      </c>
      <c r="T39">
        <v>5134560.8826850001</v>
      </c>
      <c r="U39">
        <v>5200947.6557972403</v>
      </c>
      <c r="V39">
        <v>5000131.8759128498</v>
      </c>
      <c r="W39">
        <v>4913239.9813067298</v>
      </c>
      <c r="X39">
        <v>4876178.4269496696</v>
      </c>
      <c r="Y39">
        <v>4984880.4968092199</v>
      </c>
      <c r="Z39">
        <v>5099245.1321414402</v>
      </c>
      <c r="AA39">
        <v>5214570.7148928102</v>
      </c>
      <c r="AB39">
        <v>5259982.3359389603</v>
      </c>
      <c r="AC39">
        <v>5321246.5471012499</v>
      </c>
      <c r="AD39">
        <v>5431535.0167237697</v>
      </c>
      <c r="AE39">
        <v>5458533.1980371596</v>
      </c>
      <c r="AF39">
        <v>5500839.1028322196</v>
      </c>
    </row>
    <row r="40" spans="1:32" x14ac:dyDescent="0.3">
      <c r="A40" t="s">
        <v>143</v>
      </c>
      <c r="B40" t="s">
        <v>276</v>
      </c>
      <c r="C40" t="s">
        <v>200</v>
      </c>
      <c r="D40" t="s">
        <v>277</v>
      </c>
      <c r="E40" t="s">
        <v>201</v>
      </c>
      <c r="F40">
        <v>170139.00600419001</v>
      </c>
      <c r="G40">
        <v>177593.19703376901</v>
      </c>
      <c r="H40">
        <v>188249.235908998</v>
      </c>
      <c r="I40">
        <v>198741.98403830899</v>
      </c>
      <c r="J40">
        <v>205379.735790954</v>
      </c>
      <c r="K40">
        <v>221488.83960136899</v>
      </c>
      <c r="L40">
        <v>229245.35475993299</v>
      </c>
      <c r="M40">
        <v>233033.11891168801</v>
      </c>
      <c r="N40">
        <v>234143.79338024399</v>
      </c>
      <c r="O40">
        <v>241826.661571556</v>
      </c>
      <c r="P40">
        <v>253860.92074086401</v>
      </c>
      <c r="Q40">
        <v>272352.47012679401</v>
      </c>
      <c r="R40">
        <v>295887.752175926</v>
      </c>
      <c r="S40">
        <v>311141.60993872001</v>
      </c>
      <c r="T40">
        <v>291109.41379163699</v>
      </c>
      <c r="U40">
        <v>272715.86915583903</v>
      </c>
      <c r="V40">
        <v>262433.00707657699</v>
      </c>
      <c r="W40">
        <v>256783.049637983</v>
      </c>
      <c r="X40">
        <v>249888.87554505601</v>
      </c>
      <c r="Y40">
        <v>233015.224364711</v>
      </c>
      <c r="Z40">
        <v>232796.15319775199</v>
      </c>
      <c r="AA40">
        <v>234220.94266994801</v>
      </c>
      <c r="AB40">
        <v>235673.30751561801</v>
      </c>
      <c r="AC40">
        <v>252743.24744351901</v>
      </c>
      <c r="AD40">
        <v>262924.12752472301</v>
      </c>
      <c r="AE40">
        <v>266899.17576032301</v>
      </c>
      <c r="AF40">
        <v>265269.087289366</v>
      </c>
    </row>
    <row r="41" spans="1:32" x14ac:dyDescent="0.3">
      <c r="A41" t="s">
        <v>143</v>
      </c>
      <c r="B41" t="s">
        <v>278</v>
      </c>
      <c r="C41" t="s">
        <v>200</v>
      </c>
      <c r="D41" t="s">
        <v>279</v>
      </c>
      <c r="E41" t="s">
        <v>201</v>
      </c>
    </row>
    <row r="42" spans="1:32" x14ac:dyDescent="0.3">
      <c r="A42" t="s">
        <v>143</v>
      </c>
      <c r="B42" t="s">
        <v>280</v>
      </c>
      <c r="C42" t="s">
        <v>200</v>
      </c>
      <c r="D42" t="s">
        <v>281</v>
      </c>
      <c r="E42" t="s">
        <v>201</v>
      </c>
    </row>
    <row r="43" spans="1:32" x14ac:dyDescent="0.3">
      <c r="A43" t="s">
        <v>143</v>
      </c>
      <c r="B43" t="s">
        <v>282</v>
      </c>
      <c r="C43" t="s">
        <v>200</v>
      </c>
      <c r="D43" t="s">
        <v>283</v>
      </c>
      <c r="E43" t="s">
        <v>201</v>
      </c>
      <c r="F43">
        <v>1249142.78997914</v>
      </c>
      <c r="G43">
        <v>1213621.3218280701</v>
      </c>
      <c r="H43">
        <v>1240229.07369181</v>
      </c>
      <c r="I43">
        <v>1285133.25836746</v>
      </c>
      <c r="J43">
        <v>1322600.51048863</v>
      </c>
      <c r="K43">
        <v>1340870.28703453</v>
      </c>
      <c r="L43">
        <v>1384500.5498910099</v>
      </c>
      <c r="M43">
        <v>1473151.52558147</v>
      </c>
      <c r="N43">
        <v>1480169.0096964799</v>
      </c>
      <c r="O43">
        <v>1538500.1659228301</v>
      </c>
      <c r="P43">
        <v>1605828.36958822</v>
      </c>
      <c r="Q43">
        <v>1657815.9025159499</v>
      </c>
      <c r="R43">
        <v>1675199.1019196899</v>
      </c>
      <c r="S43">
        <v>1699345.7171706301</v>
      </c>
      <c r="T43">
        <v>1634836.2814454599</v>
      </c>
      <c r="U43">
        <v>1587155.3950439501</v>
      </c>
      <c r="V43">
        <v>1582883.5475509099</v>
      </c>
      <c r="W43">
        <v>1671680.6266260401</v>
      </c>
      <c r="X43">
        <v>1799410.4572056499</v>
      </c>
      <c r="Y43">
        <v>1897917.0855827599</v>
      </c>
      <c r="Z43">
        <v>2159160.6315490101</v>
      </c>
      <c r="AA43">
        <v>2320822.3802602398</v>
      </c>
      <c r="AB43">
        <v>2392667.7685512402</v>
      </c>
      <c r="AC43">
        <v>2452949.9334893301</v>
      </c>
      <c r="AD43">
        <v>2526805.3328928798</v>
      </c>
      <c r="AE43">
        <v>2521549.1918182499</v>
      </c>
      <c r="AF43">
        <v>2564313.1902638702</v>
      </c>
    </row>
    <row r="44" spans="1:32" x14ac:dyDescent="0.3">
      <c r="A44" t="s">
        <v>143</v>
      </c>
      <c r="B44" t="s">
        <v>284</v>
      </c>
      <c r="C44" t="s">
        <v>200</v>
      </c>
      <c r="D44" t="s">
        <v>285</v>
      </c>
      <c r="E44" t="s">
        <v>201</v>
      </c>
      <c r="F44">
        <v>13822868.8574795</v>
      </c>
      <c r="G44">
        <v>14116797.6077001</v>
      </c>
      <c r="H44">
        <v>15205662.780477701</v>
      </c>
      <c r="I44">
        <v>16761283.7226092</v>
      </c>
      <c r="J44">
        <v>18116835.389095999</v>
      </c>
      <c r="K44">
        <v>19522010.102408599</v>
      </c>
      <c r="L44">
        <v>21107858.510868099</v>
      </c>
      <c r="M44">
        <v>22632656.949958201</v>
      </c>
      <c r="N44">
        <v>23331778.724232599</v>
      </c>
      <c r="O44">
        <v>24517825.0523379</v>
      </c>
      <c r="P44">
        <v>25582811.887064502</v>
      </c>
      <c r="Q44">
        <v>26701414.908245999</v>
      </c>
      <c r="R44">
        <v>27432793.643329501</v>
      </c>
      <c r="S44">
        <v>28283112.168453801</v>
      </c>
      <c r="T44">
        <v>27489180.228636499</v>
      </c>
      <c r="U44">
        <v>27120601.135523699</v>
      </c>
      <c r="V44">
        <v>26513741.036400799</v>
      </c>
      <c r="W44">
        <v>26626278.579629201</v>
      </c>
      <c r="X44">
        <v>26984595.3869729</v>
      </c>
      <c r="Y44">
        <v>27742773.174984999</v>
      </c>
      <c r="Z44">
        <v>28384021.726762</v>
      </c>
      <c r="AA44">
        <v>28981033.3807173</v>
      </c>
      <c r="AB44">
        <v>29132100.331928</v>
      </c>
      <c r="AC44">
        <v>29332646.402805801</v>
      </c>
      <c r="AD44">
        <v>29817125.1288682</v>
      </c>
      <c r="AE44">
        <v>29820312.099114399</v>
      </c>
      <c r="AF44">
        <v>29868235.1286342</v>
      </c>
    </row>
    <row r="45" spans="1:32" x14ac:dyDescent="0.3">
      <c r="A45" t="s">
        <v>143</v>
      </c>
      <c r="B45" t="s">
        <v>286</v>
      </c>
      <c r="C45" t="s">
        <v>200</v>
      </c>
      <c r="D45" t="s">
        <v>287</v>
      </c>
      <c r="E45" t="s">
        <v>201</v>
      </c>
    </row>
    <row r="46" spans="1:32" x14ac:dyDescent="0.3">
      <c r="A46" t="s">
        <v>143</v>
      </c>
      <c r="B46" t="s">
        <v>288</v>
      </c>
      <c r="C46" t="s">
        <v>200</v>
      </c>
      <c r="D46" t="s">
        <v>289</v>
      </c>
      <c r="E46" t="s">
        <v>201</v>
      </c>
    </row>
    <row r="47" spans="1:32" x14ac:dyDescent="0.3">
      <c r="A47" t="s">
        <v>143</v>
      </c>
      <c r="B47" t="s">
        <v>290</v>
      </c>
      <c r="C47" t="s">
        <v>200</v>
      </c>
      <c r="D47" t="s">
        <v>291</v>
      </c>
      <c r="E47" t="s">
        <v>201</v>
      </c>
      <c r="F47">
        <v>505079.36309075297</v>
      </c>
      <c r="G47">
        <v>593040.61569181597</v>
      </c>
      <c r="H47">
        <v>711375.89321292704</v>
      </c>
      <c r="I47">
        <v>846884.60137117899</v>
      </c>
      <c r="J47">
        <v>922149.42953296204</v>
      </c>
      <c r="K47">
        <v>1049938.0618346699</v>
      </c>
      <c r="L47">
        <v>1190025.6092055901</v>
      </c>
      <c r="M47">
        <v>1223532.8480887399</v>
      </c>
      <c r="N47">
        <v>1264776.5302233901</v>
      </c>
      <c r="O47">
        <v>1321455.8480666699</v>
      </c>
      <c r="P47">
        <v>1293724.8966546501</v>
      </c>
      <c r="Q47">
        <v>1274849.71847357</v>
      </c>
      <c r="R47">
        <v>1228376.0935975099</v>
      </c>
      <c r="S47">
        <v>1166383.4723265499</v>
      </c>
      <c r="T47">
        <v>1061745.40961556</v>
      </c>
      <c r="U47">
        <v>1060363.82785118</v>
      </c>
      <c r="V47">
        <v>1029372.09439816</v>
      </c>
      <c r="W47">
        <v>921277.46614517795</v>
      </c>
      <c r="X47">
        <v>779901.565307896</v>
      </c>
      <c r="Y47">
        <v>848836.68847804796</v>
      </c>
      <c r="Z47">
        <v>995797.18442730303</v>
      </c>
      <c r="AA47">
        <v>1178824.9278422601</v>
      </c>
      <c r="AB47">
        <v>1356592.19537823</v>
      </c>
      <c r="AC47">
        <v>1263269.8592447301</v>
      </c>
      <c r="AD47">
        <v>1230012.05172609</v>
      </c>
      <c r="AE47">
        <v>1206303.56083806</v>
      </c>
      <c r="AF47">
        <v>1189428.7307533801</v>
      </c>
    </row>
    <row r="48" spans="1:32" x14ac:dyDescent="0.3">
      <c r="A48" t="s">
        <v>143</v>
      </c>
      <c r="B48" t="s">
        <v>292</v>
      </c>
      <c r="C48" t="s">
        <v>200</v>
      </c>
      <c r="D48" t="s">
        <v>293</v>
      </c>
      <c r="E48" t="s">
        <v>201</v>
      </c>
      <c r="F48">
        <v>1755978.25503146</v>
      </c>
      <c r="G48">
        <v>1820617.2144750501</v>
      </c>
      <c r="H48">
        <v>2000325.78771471</v>
      </c>
      <c r="I48">
        <v>2226069.2059671101</v>
      </c>
      <c r="J48">
        <v>2466223.7560280701</v>
      </c>
      <c r="K48">
        <v>2649380.8664148902</v>
      </c>
      <c r="L48">
        <v>2877044.2174140601</v>
      </c>
      <c r="M48">
        <v>3026699.3967290102</v>
      </c>
      <c r="N48">
        <v>3069625.9547957601</v>
      </c>
      <c r="O48">
        <v>3154921.7077385099</v>
      </c>
      <c r="P48">
        <v>3202786.49378283</v>
      </c>
      <c r="Q48">
        <v>3254638.0352402199</v>
      </c>
      <c r="R48">
        <v>3252987.9330685898</v>
      </c>
      <c r="S48">
        <v>3230998.4354812</v>
      </c>
      <c r="T48">
        <v>3084786.01354119</v>
      </c>
      <c r="U48">
        <v>3024291.4787896601</v>
      </c>
      <c r="V48">
        <v>2974052.3679877101</v>
      </c>
      <c r="W48">
        <v>2965726.7687612302</v>
      </c>
      <c r="X48">
        <v>2961620.6377927698</v>
      </c>
      <c r="Y48">
        <v>3111242.3804591401</v>
      </c>
      <c r="Z48">
        <v>3333490.4391284501</v>
      </c>
      <c r="AA48">
        <v>3559391.1390401302</v>
      </c>
      <c r="AB48">
        <v>3715926.9568761201</v>
      </c>
      <c r="AC48">
        <v>3694154.0679076398</v>
      </c>
      <c r="AD48">
        <v>3700848.25143262</v>
      </c>
      <c r="AE48">
        <v>3701445.52810258</v>
      </c>
      <c r="AF48">
        <v>3703486.3137262701</v>
      </c>
    </row>
    <row r="49" spans="1:32" x14ac:dyDescent="0.3">
      <c r="A49" t="s">
        <v>143</v>
      </c>
      <c r="B49" t="s">
        <v>294</v>
      </c>
      <c r="C49" t="s">
        <v>200</v>
      </c>
      <c r="D49" t="s">
        <v>295</v>
      </c>
      <c r="E49" t="s">
        <v>201</v>
      </c>
      <c r="F49">
        <v>187493.646403747</v>
      </c>
      <c r="G49">
        <v>201494.261874113</v>
      </c>
      <c r="H49">
        <v>224318.05690398399</v>
      </c>
      <c r="I49">
        <v>251257.10065820199</v>
      </c>
      <c r="J49">
        <v>287803.39045466302</v>
      </c>
      <c r="K49">
        <v>297862.77321586199</v>
      </c>
      <c r="L49">
        <v>320202.39701798401</v>
      </c>
      <c r="M49">
        <v>369591.41721949802</v>
      </c>
      <c r="N49">
        <v>381938.128346888</v>
      </c>
      <c r="O49">
        <v>408339.90945638297</v>
      </c>
      <c r="P49">
        <v>461518.62748328497</v>
      </c>
      <c r="Q49">
        <v>540468.76955073804</v>
      </c>
      <c r="R49">
        <v>620254.13891705498</v>
      </c>
      <c r="S49">
        <v>696759.78090461704</v>
      </c>
      <c r="T49">
        <v>738057.34008009406</v>
      </c>
      <c r="U49">
        <v>756381.79758096405</v>
      </c>
      <c r="V49">
        <v>775509.62390171003</v>
      </c>
      <c r="W49">
        <v>824740.31084181205</v>
      </c>
      <c r="X49">
        <v>877179.05677910906</v>
      </c>
      <c r="Y49">
        <v>905896.45273629203</v>
      </c>
      <c r="Z49">
        <v>853739.40086915705</v>
      </c>
      <c r="AA49">
        <v>804704.79619774001</v>
      </c>
      <c r="AB49">
        <v>743453.74258744996</v>
      </c>
      <c r="AC49">
        <v>821073.31907771796</v>
      </c>
      <c r="AD49">
        <v>868556.60348536505</v>
      </c>
      <c r="AE49">
        <v>951159.31834833301</v>
      </c>
      <c r="AF49">
        <v>1020051.92663579</v>
      </c>
    </row>
    <row r="50" spans="1:32" x14ac:dyDescent="0.3">
      <c r="A50" t="s">
        <v>143</v>
      </c>
      <c r="B50" t="s">
        <v>296</v>
      </c>
      <c r="C50" t="s">
        <v>200</v>
      </c>
      <c r="D50" t="s">
        <v>297</v>
      </c>
      <c r="E50" t="s">
        <v>201</v>
      </c>
      <c r="F50">
        <v>1063405.24553696</v>
      </c>
      <c r="G50">
        <v>1026082.33690912</v>
      </c>
      <c r="H50">
        <v>1064631.8375978</v>
      </c>
      <c r="I50">
        <v>1127927.5039377301</v>
      </c>
      <c r="J50">
        <v>1256270.9360404401</v>
      </c>
      <c r="K50">
        <v>1301580.0313643699</v>
      </c>
      <c r="L50">
        <v>1366816.2111904901</v>
      </c>
      <c r="M50">
        <v>1433575.13142077</v>
      </c>
      <c r="N50">
        <v>1422911.29622549</v>
      </c>
      <c r="O50">
        <v>1425125.95021546</v>
      </c>
      <c r="P50">
        <v>1447542.9696448899</v>
      </c>
      <c r="Q50">
        <v>1439319.5472159199</v>
      </c>
      <c r="R50">
        <v>1404357.70055402</v>
      </c>
      <c r="S50">
        <v>1367855.1822500301</v>
      </c>
      <c r="T50">
        <v>1284983.2638455399</v>
      </c>
      <c r="U50">
        <v>1207545.85335752</v>
      </c>
      <c r="V50">
        <v>1169170.6496878399</v>
      </c>
      <c r="W50">
        <v>1219708.99177424</v>
      </c>
      <c r="X50">
        <v>1304540.0157057601</v>
      </c>
      <c r="Y50">
        <v>1356509.2392448001</v>
      </c>
      <c r="Z50">
        <v>1483953.8538319899</v>
      </c>
      <c r="AA50">
        <v>1575861.41500013</v>
      </c>
      <c r="AB50">
        <v>1615881.0189104399</v>
      </c>
      <c r="AC50">
        <v>1609810.88958519</v>
      </c>
      <c r="AD50">
        <v>1602279.5962211699</v>
      </c>
      <c r="AE50">
        <v>1543982.64891619</v>
      </c>
      <c r="AF50">
        <v>1494005.6563371101</v>
      </c>
    </row>
    <row r="51" spans="1:32" x14ac:dyDescent="0.3">
      <c r="A51" t="s">
        <v>143</v>
      </c>
      <c r="B51" t="s">
        <v>298</v>
      </c>
      <c r="C51" t="s">
        <v>200</v>
      </c>
      <c r="D51" t="s">
        <v>299</v>
      </c>
      <c r="E51" t="s">
        <v>201</v>
      </c>
    </row>
    <row r="52" spans="1:32" x14ac:dyDescent="0.3">
      <c r="A52" t="s">
        <v>143</v>
      </c>
      <c r="B52" t="s">
        <v>300</v>
      </c>
      <c r="C52" t="s">
        <v>200</v>
      </c>
      <c r="D52" t="s">
        <v>301</v>
      </c>
      <c r="E52" t="s">
        <v>201</v>
      </c>
    </row>
    <row r="53" spans="1:32" x14ac:dyDescent="0.3">
      <c r="A53" t="s">
        <v>143</v>
      </c>
      <c r="B53" t="s">
        <v>302</v>
      </c>
      <c r="C53" t="s">
        <v>200</v>
      </c>
      <c r="D53" t="s">
        <v>303</v>
      </c>
      <c r="E53" t="s">
        <v>201</v>
      </c>
      <c r="F53">
        <v>327938.11091047898</v>
      </c>
      <c r="G53">
        <v>273915.972229134</v>
      </c>
      <c r="H53">
        <v>246181.43786678501</v>
      </c>
      <c r="I53">
        <v>234404.96893678699</v>
      </c>
      <c r="J53">
        <v>231307.75704242301</v>
      </c>
      <c r="K53">
        <v>234684.87628735599</v>
      </c>
      <c r="L53">
        <v>244398.392030975</v>
      </c>
      <c r="M53">
        <v>257661.49832030601</v>
      </c>
      <c r="N53">
        <v>262117.22143326301</v>
      </c>
      <c r="O53">
        <v>282757.06901416398</v>
      </c>
      <c r="P53">
        <v>300491.66367779701</v>
      </c>
      <c r="Q53">
        <v>307748.95346197102</v>
      </c>
      <c r="R53">
        <v>302195.42233189201</v>
      </c>
      <c r="S53">
        <v>294959.3261453</v>
      </c>
      <c r="T53">
        <v>270121.24658823002</v>
      </c>
      <c r="U53">
        <v>245534.34418915899</v>
      </c>
      <c r="V53">
        <v>219211.637602481</v>
      </c>
      <c r="W53">
        <v>210006.234522763</v>
      </c>
      <c r="X53">
        <v>205171.090551892</v>
      </c>
      <c r="Y53">
        <v>204569.710973254</v>
      </c>
      <c r="Z53">
        <v>225738.824904615</v>
      </c>
      <c r="AA53">
        <v>241606.183036295</v>
      </c>
      <c r="AB53">
        <v>250580.324516464</v>
      </c>
      <c r="AC53">
        <v>266446.445968026</v>
      </c>
      <c r="AD53">
        <v>285949.09648504201</v>
      </c>
      <c r="AE53">
        <v>286324.46574967803</v>
      </c>
      <c r="AF53">
        <v>279697.93220335199</v>
      </c>
    </row>
    <row r="54" spans="1:32" x14ac:dyDescent="0.3">
      <c r="A54" t="s">
        <v>143</v>
      </c>
      <c r="B54" t="s">
        <v>304</v>
      </c>
      <c r="C54" t="s">
        <v>200</v>
      </c>
      <c r="D54" t="s">
        <v>305</v>
      </c>
      <c r="E54" t="s">
        <v>201</v>
      </c>
      <c r="F54">
        <v>437110.06152682798</v>
      </c>
      <c r="G54">
        <v>372877.711675019</v>
      </c>
      <c r="H54">
        <v>347261.181112686</v>
      </c>
      <c r="I54">
        <v>348768.70427403803</v>
      </c>
      <c r="J54">
        <v>361754.98784289899</v>
      </c>
      <c r="K54">
        <v>376706.68163223902</v>
      </c>
      <c r="L54">
        <v>389695.00012710702</v>
      </c>
      <c r="M54">
        <v>412851.17241343402</v>
      </c>
      <c r="N54">
        <v>420138.15033911902</v>
      </c>
      <c r="O54">
        <v>450312.19037263299</v>
      </c>
      <c r="P54">
        <v>483369.81690103898</v>
      </c>
      <c r="Q54">
        <v>508920.49650707102</v>
      </c>
      <c r="R54">
        <v>527471.91355773795</v>
      </c>
      <c r="S54">
        <v>545345.98456895503</v>
      </c>
      <c r="T54">
        <v>519207.45230720699</v>
      </c>
      <c r="U54">
        <v>491892.55138283398</v>
      </c>
      <c r="V54">
        <v>467268.10720217798</v>
      </c>
      <c r="W54">
        <v>462591.97831498098</v>
      </c>
      <c r="X54">
        <v>460933.10478715698</v>
      </c>
      <c r="Y54">
        <v>460188.054312911</v>
      </c>
      <c r="Z54">
        <v>497871.85163022199</v>
      </c>
      <c r="AA54">
        <v>525736.03195576498</v>
      </c>
      <c r="AB54">
        <v>548837.72788430902</v>
      </c>
      <c r="AC54">
        <v>600305.54940562404</v>
      </c>
      <c r="AD54">
        <v>665346.101646967</v>
      </c>
      <c r="AE54">
        <v>701385.09454975801</v>
      </c>
      <c r="AF54">
        <v>704467.53128672903</v>
      </c>
    </row>
    <row r="55" spans="1:32" x14ac:dyDescent="0.3">
      <c r="A55" t="s">
        <v>143</v>
      </c>
      <c r="B55" t="s">
        <v>306</v>
      </c>
      <c r="C55" t="s">
        <v>200</v>
      </c>
      <c r="D55" t="s">
        <v>307</v>
      </c>
      <c r="E55" t="s">
        <v>201</v>
      </c>
      <c r="F55">
        <v>109171.950616349</v>
      </c>
      <c r="G55">
        <v>98961.739445884305</v>
      </c>
      <c r="H55">
        <v>101079.743245901</v>
      </c>
      <c r="I55">
        <v>114363.735337251</v>
      </c>
      <c r="J55">
        <v>130447.230800476</v>
      </c>
      <c r="K55">
        <v>142021.80534488201</v>
      </c>
      <c r="L55">
        <v>145296.608096132</v>
      </c>
      <c r="M55">
        <v>155189.67409312801</v>
      </c>
      <c r="N55">
        <v>158020.92890585499</v>
      </c>
      <c r="O55">
        <v>167555.12135846901</v>
      </c>
      <c r="P55">
        <v>182878.153223242</v>
      </c>
      <c r="Q55">
        <v>201171.5430451</v>
      </c>
      <c r="R55">
        <v>225276.491225846</v>
      </c>
      <c r="S55">
        <v>250386.658423655</v>
      </c>
      <c r="T55">
        <v>249086.205718977</v>
      </c>
      <c r="U55">
        <v>246358.20719367501</v>
      </c>
      <c r="V55">
        <v>248056.46959969599</v>
      </c>
      <c r="W55">
        <v>252585.74379221801</v>
      </c>
      <c r="X55">
        <v>255762.01423526401</v>
      </c>
      <c r="Y55">
        <v>255618.343339657</v>
      </c>
      <c r="Z55">
        <v>272133.02672560699</v>
      </c>
      <c r="AA55">
        <v>284129.84891946998</v>
      </c>
      <c r="AB55">
        <v>298257.40336784499</v>
      </c>
      <c r="AC55">
        <v>333859.10343759798</v>
      </c>
      <c r="AD55">
        <v>379397.00516192499</v>
      </c>
      <c r="AE55">
        <v>415060.62880007998</v>
      </c>
      <c r="AF55">
        <v>424769.59908337699</v>
      </c>
    </row>
    <row r="56" spans="1:32" x14ac:dyDescent="0.3">
      <c r="A56" t="s">
        <v>143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143</v>
      </c>
      <c r="B57" t="s">
        <v>310</v>
      </c>
      <c r="C57" t="s">
        <v>200</v>
      </c>
      <c r="D57" t="s">
        <v>311</v>
      </c>
      <c r="E57" t="s">
        <v>201</v>
      </c>
      <c r="F57">
        <v>15749288.9812002</v>
      </c>
      <c r="G57">
        <v>16115663.821760399</v>
      </c>
      <c r="H57">
        <v>17396824.299139898</v>
      </c>
      <c r="I57">
        <v>19191392.5513363</v>
      </c>
      <c r="J57">
        <v>20797047.687228899</v>
      </c>
      <c r="K57">
        <v>22403380.561453</v>
      </c>
      <c r="L57">
        <v>24227552.186130501</v>
      </c>
      <c r="M57">
        <v>25911463.5965381</v>
      </c>
      <c r="N57">
        <v>26657594.271767601</v>
      </c>
      <c r="O57">
        <v>27941990.202958401</v>
      </c>
      <c r="P57">
        <v>29073297.305209599</v>
      </c>
      <c r="Q57">
        <v>30275760.447133102</v>
      </c>
      <c r="R57">
        <v>31046584.5352633</v>
      </c>
      <c r="S57">
        <v>31908402.398301002</v>
      </c>
      <c r="T57">
        <v>30954033.6013017</v>
      </c>
      <c r="U57">
        <v>30511747.525977001</v>
      </c>
      <c r="V57">
        <v>29851929.3944613</v>
      </c>
      <c r="W57">
        <v>29950440.872859798</v>
      </c>
      <c r="X57">
        <v>30292774.794214498</v>
      </c>
      <c r="Y57">
        <v>31177760.183061901</v>
      </c>
      <c r="Z57">
        <v>32038127.7473212</v>
      </c>
      <c r="AA57">
        <v>32860661.720812801</v>
      </c>
      <c r="AB57">
        <v>33170764.924419999</v>
      </c>
      <c r="AC57">
        <v>33373611.328108199</v>
      </c>
      <c r="AD57">
        <v>33882936.749785997</v>
      </c>
      <c r="AE57">
        <v>33895676.3750581</v>
      </c>
      <c r="AF57">
        <v>33944816.968012199</v>
      </c>
    </row>
    <row r="58" spans="1:32" x14ac:dyDescent="0.3">
      <c r="A58" t="s">
        <v>143</v>
      </c>
      <c r="B58" t="s">
        <v>312</v>
      </c>
      <c r="C58" t="s">
        <v>200</v>
      </c>
      <c r="D58" t="s">
        <v>313</v>
      </c>
      <c r="E58" t="s">
        <v>201</v>
      </c>
      <c r="F58">
        <v>15748986.118515201</v>
      </c>
      <c r="G58">
        <v>16115008.019208999</v>
      </c>
      <c r="H58">
        <v>17394237.8041014</v>
      </c>
      <c r="I58">
        <v>19186094.912614599</v>
      </c>
      <c r="J58">
        <v>20788438.880915001</v>
      </c>
      <c r="K58">
        <v>22392879.808424801</v>
      </c>
      <c r="L58">
        <v>24214148.0830421</v>
      </c>
      <c r="M58">
        <v>25892389.4655989</v>
      </c>
      <c r="N58">
        <v>26635548.4724086</v>
      </c>
      <c r="O58">
        <v>27914573.421647999</v>
      </c>
      <c r="P58">
        <v>29039459.3015882</v>
      </c>
      <c r="Q58">
        <v>30228405.4136131</v>
      </c>
      <c r="R58">
        <v>30981669.328574002</v>
      </c>
      <c r="S58">
        <v>31825252.2138738</v>
      </c>
      <c r="T58">
        <v>30865075.6559694</v>
      </c>
      <c r="U58">
        <v>30417608.483469199</v>
      </c>
      <c r="V58">
        <v>29750226.411465101</v>
      </c>
      <c r="W58">
        <v>29848788.3980284</v>
      </c>
      <c r="X58">
        <v>30196104.900310699</v>
      </c>
      <c r="Y58">
        <v>31087030.779808901</v>
      </c>
      <c r="Z58">
        <v>31950308.319088198</v>
      </c>
      <c r="AA58">
        <v>32774645.462427299</v>
      </c>
      <c r="AB58">
        <v>33083700.596319702</v>
      </c>
      <c r="AC58">
        <v>33279543.7181569</v>
      </c>
      <c r="AD58">
        <v>33780897.507825598</v>
      </c>
      <c r="AE58">
        <v>33788656.802977301</v>
      </c>
      <c r="AF58">
        <v>33836990.529649802</v>
      </c>
    </row>
    <row r="59" spans="1:32" x14ac:dyDescent="0.3">
      <c r="A59" t="s">
        <v>143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144</v>
      </c>
      <c r="B2" t="s">
        <v>197</v>
      </c>
      <c r="C2" t="s">
        <v>200</v>
      </c>
      <c r="D2" t="s">
        <v>198</v>
      </c>
      <c r="E2" t="s">
        <v>201</v>
      </c>
      <c r="F2">
        <v>1097051.2254648199</v>
      </c>
      <c r="G2">
        <v>1044225.47625935</v>
      </c>
      <c r="H2">
        <v>1002250.32857028</v>
      </c>
      <c r="I2">
        <v>978302.87441429798</v>
      </c>
      <c r="J2">
        <v>948990.53220839496</v>
      </c>
      <c r="K2">
        <v>888472.10452962702</v>
      </c>
      <c r="L2">
        <v>867749.59740311594</v>
      </c>
      <c r="M2">
        <v>856994.63227047096</v>
      </c>
      <c r="N2">
        <v>873852.87577171903</v>
      </c>
      <c r="O2">
        <v>918811.17820785998</v>
      </c>
      <c r="P2">
        <v>954672.54248685797</v>
      </c>
      <c r="Q2">
        <v>917004.045971076</v>
      </c>
      <c r="R2">
        <v>883992.00019381405</v>
      </c>
      <c r="S2">
        <v>863752.879977206</v>
      </c>
      <c r="T2">
        <v>818559.50722328597</v>
      </c>
      <c r="U2">
        <v>820124.36978470697</v>
      </c>
      <c r="V2">
        <v>828490.07128044905</v>
      </c>
      <c r="W2">
        <v>815871.38942912803</v>
      </c>
      <c r="X2">
        <v>822953.24681737402</v>
      </c>
      <c r="Y2">
        <v>775799.46983226098</v>
      </c>
      <c r="Z2">
        <v>797360.33487559203</v>
      </c>
      <c r="AA2">
        <v>740340.82514927001</v>
      </c>
      <c r="AB2">
        <v>790308.05787373101</v>
      </c>
      <c r="AC2">
        <v>740037.17702645098</v>
      </c>
      <c r="AD2">
        <v>667821.13973915298</v>
      </c>
      <c r="AE2">
        <v>604188.25906000996</v>
      </c>
    </row>
    <row r="3" spans="1:32" x14ac:dyDescent="0.3">
      <c r="A3" t="s">
        <v>144</v>
      </c>
      <c r="B3" t="s">
        <v>202</v>
      </c>
      <c r="C3" t="s">
        <v>200</v>
      </c>
      <c r="D3" t="s">
        <v>203</v>
      </c>
      <c r="E3" t="s">
        <v>201</v>
      </c>
      <c r="F3">
        <v>94026.170281397994</v>
      </c>
      <c r="G3">
        <v>83436.757887250307</v>
      </c>
      <c r="H3">
        <v>75606.532148141996</v>
      </c>
      <c r="I3">
        <v>70341.2185889783</v>
      </c>
      <c r="J3">
        <v>63626.609042402197</v>
      </c>
      <c r="K3">
        <v>61716.519346988898</v>
      </c>
      <c r="L3">
        <v>60378.258934775098</v>
      </c>
      <c r="M3">
        <v>70339.779408924995</v>
      </c>
      <c r="N3">
        <v>72430.9381089339</v>
      </c>
      <c r="O3">
        <v>72918.653827625807</v>
      </c>
      <c r="P3">
        <v>75159.980779542704</v>
      </c>
      <c r="Q3">
        <v>81081.915371056093</v>
      </c>
      <c r="R3">
        <v>90039.849564125994</v>
      </c>
      <c r="S3">
        <v>93936.708298398895</v>
      </c>
      <c r="T3">
        <v>88637.565242160694</v>
      </c>
      <c r="U3">
        <v>81650.114396270204</v>
      </c>
      <c r="V3">
        <v>72782.374664143703</v>
      </c>
      <c r="W3">
        <v>67029.667959140294</v>
      </c>
      <c r="X3">
        <v>64656.097746884901</v>
      </c>
      <c r="Y3">
        <v>63892.715991981997</v>
      </c>
      <c r="Z3">
        <v>60578.315745663996</v>
      </c>
      <c r="AA3">
        <v>57189.274065981001</v>
      </c>
      <c r="AB3">
        <v>57793.6969182334</v>
      </c>
      <c r="AC3">
        <v>52693.835991637898</v>
      </c>
      <c r="AD3">
        <v>47416.946930297701</v>
      </c>
      <c r="AE3">
        <v>41576.657207921897</v>
      </c>
    </row>
    <row r="4" spans="1:32" x14ac:dyDescent="0.3">
      <c r="A4" t="s">
        <v>144</v>
      </c>
      <c r="B4" t="s">
        <v>204</v>
      </c>
      <c r="C4" t="s">
        <v>200</v>
      </c>
      <c r="D4" t="s">
        <v>205</v>
      </c>
      <c r="E4" t="s">
        <v>201</v>
      </c>
      <c r="F4">
        <v>2334534.2741346802</v>
      </c>
      <c r="G4">
        <v>2448494.1993255801</v>
      </c>
      <c r="H4">
        <v>2501589.4053465798</v>
      </c>
      <c r="I4">
        <v>2535487.2659525601</v>
      </c>
      <c r="J4">
        <v>2514036.3545625098</v>
      </c>
      <c r="K4">
        <v>2593387.34638413</v>
      </c>
      <c r="L4">
        <v>2788146.3028321299</v>
      </c>
      <c r="M4">
        <v>2879706.7336735399</v>
      </c>
      <c r="N4">
        <v>3049861.4573518098</v>
      </c>
      <c r="O4">
        <v>3161211.8406019402</v>
      </c>
      <c r="P4">
        <v>3418138.5665870002</v>
      </c>
      <c r="Q4">
        <v>3537719.4028760698</v>
      </c>
      <c r="R4">
        <v>3721473.7951057102</v>
      </c>
      <c r="S4">
        <v>3843764.8465909902</v>
      </c>
      <c r="T4">
        <v>3614027.2152875098</v>
      </c>
      <c r="U4">
        <v>3475354.7819496398</v>
      </c>
      <c r="V4">
        <v>3440070.2205927102</v>
      </c>
      <c r="W4">
        <v>3589481.71558409</v>
      </c>
      <c r="X4">
        <v>3537985.9256420201</v>
      </c>
      <c r="Y4">
        <v>3518258.56697217</v>
      </c>
      <c r="Z4">
        <v>3557715.9368769601</v>
      </c>
      <c r="AA4">
        <v>3687437.71118643</v>
      </c>
      <c r="AB4">
        <v>3715618.6444193302</v>
      </c>
      <c r="AC4">
        <v>3851356.03019355</v>
      </c>
      <c r="AD4">
        <v>3906376.6820858801</v>
      </c>
      <c r="AE4">
        <v>3807813.6936502</v>
      </c>
    </row>
    <row r="5" spans="1:32" x14ac:dyDescent="0.3">
      <c r="A5" t="s">
        <v>144</v>
      </c>
      <c r="B5" t="s">
        <v>206</v>
      </c>
      <c r="C5" t="s">
        <v>200</v>
      </c>
      <c r="D5" t="s">
        <v>207</v>
      </c>
      <c r="E5" t="s">
        <v>201</v>
      </c>
      <c r="F5">
        <v>281879.29541585798</v>
      </c>
      <c r="G5">
        <v>289428.31108878797</v>
      </c>
      <c r="H5">
        <v>290407.47139480198</v>
      </c>
      <c r="I5">
        <v>286731.81738661102</v>
      </c>
      <c r="J5">
        <v>282846.44460990798</v>
      </c>
      <c r="K5">
        <v>286039.48099674197</v>
      </c>
      <c r="L5">
        <v>303047.708145054</v>
      </c>
      <c r="M5">
        <v>326292.08532077301</v>
      </c>
      <c r="N5">
        <v>343289.97658770101</v>
      </c>
      <c r="O5">
        <v>363759.705659008</v>
      </c>
      <c r="P5">
        <v>402977.90233906399</v>
      </c>
      <c r="Q5">
        <v>427428.83440323698</v>
      </c>
      <c r="R5">
        <v>442207.166830345</v>
      </c>
      <c r="S5">
        <v>439023.58473848901</v>
      </c>
      <c r="T5">
        <v>425445.98279463197</v>
      </c>
      <c r="U5">
        <v>428561.84023070702</v>
      </c>
      <c r="V5">
        <v>459674.62676024198</v>
      </c>
      <c r="W5">
        <v>493007.59549820999</v>
      </c>
      <c r="X5">
        <v>491000.945646159</v>
      </c>
      <c r="Y5">
        <v>503415.94440530299</v>
      </c>
      <c r="Z5">
        <v>507864.48399006901</v>
      </c>
      <c r="AA5">
        <v>542671.49258663098</v>
      </c>
      <c r="AB5">
        <v>575814.142142119</v>
      </c>
      <c r="AC5">
        <v>612419.63668327697</v>
      </c>
      <c r="AD5">
        <v>623634.73352519399</v>
      </c>
      <c r="AE5">
        <v>606759.42513992498</v>
      </c>
    </row>
    <row r="6" spans="1:32" x14ac:dyDescent="0.3">
      <c r="A6" t="s">
        <v>144</v>
      </c>
      <c r="B6" t="s">
        <v>208</v>
      </c>
      <c r="C6" t="s">
        <v>200</v>
      </c>
      <c r="D6" t="s">
        <v>209</v>
      </c>
      <c r="E6" t="s">
        <v>201</v>
      </c>
      <c r="F6">
        <v>94752.896477641698</v>
      </c>
      <c r="G6">
        <v>89194.673363404203</v>
      </c>
      <c r="H6">
        <v>83429.755198019498</v>
      </c>
      <c r="I6">
        <v>78013.4001639458</v>
      </c>
      <c r="J6">
        <v>71091.670324345905</v>
      </c>
      <c r="K6">
        <v>66709.601425844303</v>
      </c>
      <c r="L6">
        <v>64314.213965215</v>
      </c>
      <c r="M6">
        <v>59841.600778182001</v>
      </c>
      <c r="N6">
        <v>53176.362899831802</v>
      </c>
      <c r="O6">
        <v>47562.295083411896</v>
      </c>
      <c r="P6">
        <v>44539.946755040801</v>
      </c>
      <c r="Q6">
        <v>41920.372608105798</v>
      </c>
      <c r="R6">
        <v>44263.577773807301</v>
      </c>
      <c r="S6">
        <v>48857.635099080602</v>
      </c>
      <c r="T6">
        <v>46331.955797501003</v>
      </c>
      <c r="U6">
        <v>48972.536289129501</v>
      </c>
      <c r="V6">
        <v>55738.482786144101</v>
      </c>
      <c r="W6">
        <v>60599.239289085097</v>
      </c>
      <c r="X6">
        <v>63748.107224053303</v>
      </c>
      <c r="Y6">
        <v>61979.416140763802</v>
      </c>
      <c r="Z6">
        <v>59715.097781147502</v>
      </c>
      <c r="AA6">
        <v>58010.955013530896</v>
      </c>
      <c r="AB6">
        <v>55308.044383921799</v>
      </c>
      <c r="AC6">
        <v>53084.992215165898</v>
      </c>
      <c r="AD6">
        <v>56719.288948281799</v>
      </c>
      <c r="AE6">
        <v>53890.802532424801</v>
      </c>
    </row>
    <row r="7" spans="1:32" x14ac:dyDescent="0.3">
      <c r="A7" t="s">
        <v>144</v>
      </c>
      <c r="B7" t="s">
        <v>210</v>
      </c>
      <c r="C7" t="s">
        <v>200</v>
      </c>
      <c r="D7" t="s">
        <v>211</v>
      </c>
      <c r="E7" t="s">
        <v>201</v>
      </c>
      <c r="F7">
        <v>233203.084958622</v>
      </c>
      <c r="G7">
        <v>246312.455588935</v>
      </c>
      <c r="H7">
        <v>250672.49442218701</v>
      </c>
      <c r="I7">
        <v>249371.22837153001</v>
      </c>
      <c r="J7">
        <v>240989.74048949801</v>
      </c>
      <c r="K7">
        <v>241892.334786664</v>
      </c>
      <c r="L7">
        <v>248138.29510165399</v>
      </c>
      <c r="M7">
        <v>248216.43147569901</v>
      </c>
      <c r="N7">
        <v>251793.64337767099</v>
      </c>
      <c r="O7">
        <v>246472.15585121699</v>
      </c>
      <c r="P7">
        <v>261088.28416281499</v>
      </c>
      <c r="Q7">
        <v>270032.93428725598</v>
      </c>
      <c r="R7">
        <v>288894.09985456598</v>
      </c>
      <c r="S7">
        <v>291355.60303747701</v>
      </c>
      <c r="T7">
        <v>274750.926233251</v>
      </c>
      <c r="U7">
        <v>274809.04169971403</v>
      </c>
      <c r="V7">
        <v>272385.08127059299</v>
      </c>
      <c r="W7">
        <v>282966.02752823802</v>
      </c>
      <c r="X7">
        <v>290511.10090413399</v>
      </c>
      <c r="Y7">
        <v>293277.44014985103</v>
      </c>
      <c r="Z7">
        <v>298802.299878555</v>
      </c>
      <c r="AA7">
        <v>309941.958800903</v>
      </c>
      <c r="AB7">
        <v>302662.75169099501</v>
      </c>
      <c r="AC7">
        <v>303883.58230513101</v>
      </c>
      <c r="AD7">
        <v>302019.494250616</v>
      </c>
      <c r="AE7">
        <v>300744.79966709798</v>
      </c>
    </row>
    <row r="8" spans="1:32" x14ac:dyDescent="0.3">
      <c r="A8" t="s">
        <v>144</v>
      </c>
      <c r="B8" t="s">
        <v>212</v>
      </c>
      <c r="C8" t="s">
        <v>200</v>
      </c>
      <c r="D8" t="s">
        <v>213</v>
      </c>
      <c r="E8" t="s">
        <v>201</v>
      </c>
      <c r="F8">
        <v>32838.460479684203</v>
      </c>
      <c r="G8">
        <v>34749.302867333798</v>
      </c>
      <c r="H8">
        <v>32000.651000439899</v>
      </c>
      <c r="I8">
        <v>29635.5389761878</v>
      </c>
      <c r="J8">
        <v>28116.375120441298</v>
      </c>
      <c r="K8">
        <v>25726.835659383902</v>
      </c>
      <c r="L8">
        <v>23744.572045191599</v>
      </c>
      <c r="M8">
        <v>24293.574091093698</v>
      </c>
      <c r="N8">
        <v>24207.2513166887</v>
      </c>
      <c r="O8">
        <v>24081.942361672602</v>
      </c>
      <c r="P8">
        <v>23361.670217537001</v>
      </c>
      <c r="Q8">
        <v>24231.8052438632</v>
      </c>
      <c r="R8">
        <v>24307.539690654499</v>
      </c>
      <c r="S8">
        <v>25588.697228233599</v>
      </c>
      <c r="T8">
        <v>24326.229246884301</v>
      </c>
      <c r="U8">
        <v>22603.8602781263</v>
      </c>
      <c r="V8">
        <v>19920.138098650201</v>
      </c>
      <c r="W8">
        <v>19323.9101917476</v>
      </c>
      <c r="X8">
        <v>19072.855491353901</v>
      </c>
      <c r="Y8">
        <v>18819.423828474999</v>
      </c>
      <c r="Z8">
        <v>20147.619042701099</v>
      </c>
      <c r="AA8">
        <v>19593.6458264467</v>
      </c>
      <c r="AB8">
        <v>18954.378320982301</v>
      </c>
      <c r="AC8">
        <v>18053.352724450498</v>
      </c>
      <c r="AD8">
        <v>16731.9152699529</v>
      </c>
      <c r="AE8">
        <v>16365.453917638401</v>
      </c>
    </row>
    <row r="9" spans="1:32" x14ac:dyDescent="0.3">
      <c r="A9" t="s">
        <v>144</v>
      </c>
      <c r="B9" t="s">
        <v>214</v>
      </c>
      <c r="C9" t="s">
        <v>200</v>
      </c>
      <c r="D9" t="s">
        <v>215</v>
      </c>
      <c r="E9" t="s">
        <v>201</v>
      </c>
      <c r="F9">
        <v>138323.71609473601</v>
      </c>
      <c r="G9">
        <v>153035.58359321099</v>
      </c>
      <c r="H9">
        <v>163966.182670813</v>
      </c>
      <c r="I9">
        <v>175735.155657091</v>
      </c>
      <c r="J9">
        <v>179531.43530270201</v>
      </c>
      <c r="K9">
        <v>182116.695768404</v>
      </c>
      <c r="L9">
        <v>200249.065731221</v>
      </c>
      <c r="M9">
        <v>217261.18863401399</v>
      </c>
      <c r="N9">
        <v>238500.13950078399</v>
      </c>
      <c r="O9">
        <v>245308.34653546999</v>
      </c>
      <c r="P9">
        <v>271610.51554761798</v>
      </c>
      <c r="Q9">
        <v>275348.985750261</v>
      </c>
      <c r="R9">
        <v>287053.61032232799</v>
      </c>
      <c r="S9">
        <v>311590.40381701803</v>
      </c>
      <c r="T9">
        <v>293497.68330451602</v>
      </c>
      <c r="U9">
        <v>285497.52356237901</v>
      </c>
      <c r="V9">
        <v>277714.837338507</v>
      </c>
      <c r="W9">
        <v>272306.08741213201</v>
      </c>
      <c r="X9">
        <v>253174.94742694701</v>
      </c>
      <c r="Y9">
        <v>235893.81470254299</v>
      </c>
      <c r="Z9">
        <v>222112.952817985</v>
      </c>
      <c r="AA9">
        <v>211581.654673479</v>
      </c>
      <c r="AB9">
        <v>199158.450600754</v>
      </c>
      <c r="AC9">
        <v>202924.630679161</v>
      </c>
      <c r="AD9">
        <v>212861.457257848</v>
      </c>
      <c r="AE9">
        <v>210039.12822587299</v>
      </c>
    </row>
    <row r="10" spans="1:32" x14ac:dyDescent="0.3">
      <c r="A10" t="s">
        <v>144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144</v>
      </c>
      <c r="B11" t="s">
        <v>218</v>
      </c>
      <c r="C11" t="s">
        <v>200</v>
      </c>
      <c r="D11" t="s">
        <v>219</v>
      </c>
      <c r="E11" t="s">
        <v>201</v>
      </c>
      <c r="F11">
        <v>64004.7117315871</v>
      </c>
      <c r="G11">
        <v>76980.759676068395</v>
      </c>
      <c r="H11">
        <v>88993.239768573199</v>
      </c>
      <c r="I11">
        <v>97422.623962284706</v>
      </c>
      <c r="J11">
        <v>103350.934301427</v>
      </c>
      <c r="K11">
        <v>113876.48092907001</v>
      </c>
      <c r="L11">
        <v>130617.828553717</v>
      </c>
      <c r="M11">
        <v>148179.88753943899</v>
      </c>
      <c r="N11">
        <v>163968.01076147801</v>
      </c>
      <c r="O11">
        <v>170544.18696373701</v>
      </c>
      <c r="P11">
        <v>176574.540086539</v>
      </c>
      <c r="Q11">
        <v>176662.05584697201</v>
      </c>
      <c r="R11">
        <v>174778.193065898</v>
      </c>
      <c r="S11">
        <v>170021.09397090299</v>
      </c>
      <c r="T11">
        <v>159946.950359904</v>
      </c>
      <c r="U11">
        <v>149214.98278765299</v>
      </c>
      <c r="V11">
        <v>144010.186741035</v>
      </c>
      <c r="W11">
        <v>165774.03663775101</v>
      </c>
      <c r="X11">
        <v>174621.596519579</v>
      </c>
      <c r="Y11">
        <v>176283.32933057001</v>
      </c>
      <c r="Z11">
        <v>172792.38494841501</v>
      </c>
      <c r="AA11">
        <v>185575.04705659999</v>
      </c>
      <c r="AB11">
        <v>185534.90036186401</v>
      </c>
      <c r="AC11">
        <v>186990.36363981999</v>
      </c>
      <c r="AD11">
        <v>184770.01065599499</v>
      </c>
      <c r="AE11">
        <v>181568.97762980699</v>
      </c>
    </row>
    <row r="12" spans="1:32" x14ac:dyDescent="0.3">
      <c r="A12" t="s">
        <v>144</v>
      </c>
      <c r="B12" t="s">
        <v>220</v>
      </c>
      <c r="C12" t="s">
        <v>200</v>
      </c>
      <c r="D12" t="s">
        <v>221</v>
      </c>
      <c r="E12" t="s">
        <v>201</v>
      </c>
      <c r="F12">
        <v>443378.270137085</v>
      </c>
      <c r="G12">
        <v>456657.03079850401</v>
      </c>
      <c r="H12">
        <v>465148.37862183101</v>
      </c>
      <c r="I12">
        <v>470093.64961237402</v>
      </c>
      <c r="J12">
        <v>457703.42492423498</v>
      </c>
      <c r="K12">
        <v>470072.46188152401</v>
      </c>
      <c r="L12">
        <v>498911.37980888598</v>
      </c>
      <c r="M12">
        <v>498197.180863332</v>
      </c>
      <c r="N12">
        <v>533474.33965953905</v>
      </c>
      <c r="O12">
        <v>555202.30590661301</v>
      </c>
      <c r="P12">
        <v>587606.24000275705</v>
      </c>
      <c r="Q12">
        <v>622550.92983852897</v>
      </c>
      <c r="R12">
        <v>646267.83873265295</v>
      </c>
      <c r="S12">
        <v>651295.30153394502</v>
      </c>
      <c r="T12">
        <v>604789.51303224894</v>
      </c>
      <c r="U12">
        <v>565293.85007964005</v>
      </c>
      <c r="V12">
        <v>549172.22934854496</v>
      </c>
      <c r="W12">
        <v>549832.80549371301</v>
      </c>
      <c r="X12">
        <v>532578.52401798603</v>
      </c>
      <c r="Y12">
        <v>528013.95863936399</v>
      </c>
      <c r="Z12">
        <v>529093.86296015396</v>
      </c>
      <c r="AA12">
        <v>529180.893287224</v>
      </c>
      <c r="AB12">
        <v>531519.40359163703</v>
      </c>
      <c r="AC12">
        <v>559346.043617983</v>
      </c>
      <c r="AD12">
        <v>560251.191009667</v>
      </c>
      <c r="AE12">
        <v>554791.36215267004</v>
      </c>
    </row>
    <row r="13" spans="1:32" x14ac:dyDescent="0.3">
      <c r="A13" t="s">
        <v>144</v>
      </c>
      <c r="B13" t="s">
        <v>222</v>
      </c>
      <c r="C13" t="s">
        <v>200</v>
      </c>
      <c r="D13" t="s">
        <v>223</v>
      </c>
      <c r="E13" t="s">
        <v>201</v>
      </c>
      <c r="F13">
        <v>384452.13763528201</v>
      </c>
      <c r="G13">
        <v>405415.042497713</v>
      </c>
      <c r="H13">
        <v>410561.100059324</v>
      </c>
      <c r="I13">
        <v>396783.880915927</v>
      </c>
      <c r="J13">
        <v>388156.52894680202</v>
      </c>
      <c r="K13">
        <v>404693.80253816902</v>
      </c>
      <c r="L13">
        <v>441256.98617426603</v>
      </c>
      <c r="M13">
        <v>453345.59902347799</v>
      </c>
      <c r="N13">
        <v>460481.135454581</v>
      </c>
      <c r="O13">
        <v>477638.74342592701</v>
      </c>
      <c r="P13">
        <v>520840.91379955399</v>
      </c>
      <c r="Q13">
        <v>553301.68776084902</v>
      </c>
      <c r="R13">
        <v>611336.25181408203</v>
      </c>
      <c r="S13">
        <v>646811.54760480905</v>
      </c>
      <c r="T13">
        <v>607320.31056386803</v>
      </c>
      <c r="U13">
        <v>581773.28217335301</v>
      </c>
      <c r="V13">
        <v>573540.59692193801</v>
      </c>
      <c r="W13">
        <v>604256.23282716598</v>
      </c>
      <c r="X13">
        <v>583085.46685640595</v>
      </c>
      <c r="Y13">
        <v>583931.79548081395</v>
      </c>
      <c r="Z13">
        <v>588357.16728830396</v>
      </c>
      <c r="AA13">
        <v>601565.67195343203</v>
      </c>
      <c r="AB13">
        <v>631561.46074944595</v>
      </c>
      <c r="AC13">
        <v>653853.98815267498</v>
      </c>
      <c r="AD13">
        <v>670438.79772060004</v>
      </c>
      <c r="AE13">
        <v>645314.85882162198</v>
      </c>
    </row>
    <row r="14" spans="1:32" x14ac:dyDescent="0.3">
      <c r="A14" t="s">
        <v>144</v>
      </c>
      <c r="B14" t="s">
        <v>224</v>
      </c>
      <c r="C14" t="s">
        <v>200</v>
      </c>
      <c r="D14" t="s">
        <v>225</v>
      </c>
      <c r="E14" t="s">
        <v>201</v>
      </c>
      <c r="F14">
        <v>176038.44281561501</v>
      </c>
      <c r="G14">
        <v>180858.35822583799</v>
      </c>
      <c r="H14">
        <v>181832.85939151599</v>
      </c>
      <c r="I14">
        <v>193909.558344672</v>
      </c>
      <c r="J14">
        <v>194891.30986441401</v>
      </c>
      <c r="K14">
        <v>209864.90991426</v>
      </c>
      <c r="L14">
        <v>231546.97686358501</v>
      </c>
      <c r="M14">
        <v>230919.879075014</v>
      </c>
      <c r="N14">
        <v>242568.580890332</v>
      </c>
      <c r="O14">
        <v>260752.82223163801</v>
      </c>
      <c r="P14">
        <v>280933.86292138399</v>
      </c>
      <c r="Q14">
        <v>279490.692072623</v>
      </c>
      <c r="R14">
        <v>276960.460309749</v>
      </c>
      <c r="S14">
        <v>284847.07454971899</v>
      </c>
      <c r="T14">
        <v>261144.932346852</v>
      </c>
      <c r="U14">
        <v>246361.277814128</v>
      </c>
      <c r="V14">
        <v>232324.398811814</v>
      </c>
      <c r="W14">
        <v>237065.818060372</v>
      </c>
      <c r="X14">
        <v>224485.770794588</v>
      </c>
      <c r="Y14">
        <v>219426.69813811799</v>
      </c>
      <c r="Z14">
        <v>218922.36313365799</v>
      </c>
      <c r="AA14">
        <v>225653.64964567899</v>
      </c>
      <c r="AB14">
        <v>221158.337632257</v>
      </c>
      <c r="AC14">
        <v>233646.69845385</v>
      </c>
      <c r="AD14">
        <v>241045.583319503</v>
      </c>
      <c r="AE14">
        <v>238971.300178584</v>
      </c>
    </row>
    <row r="15" spans="1:32" x14ac:dyDescent="0.3">
      <c r="A15" t="s">
        <v>144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144</v>
      </c>
      <c r="B16" t="s">
        <v>228</v>
      </c>
      <c r="C16" t="s">
        <v>200</v>
      </c>
      <c r="D16" t="s">
        <v>229</v>
      </c>
      <c r="E16" t="s">
        <v>201</v>
      </c>
      <c r="F16">
        <v>57449.125250063</v>
      </c>
      <c r="G16">
        <v>60654.7916857647</v>
      </c>
      <c r="H16">
        <v>62216.926465744102</v>
      </c>
      <c r="I16">
        <v>62961.1751395596</v>
      </c>
      <c r="J16">
        <v>63430.710521734502</v>
      </c>
      <c r="K16">
        <v>68689.072437425901</v>
      </c>
      <c r="L16">
        <v>74431.932350930001</v>
      </c>
      <c r="M16">
        <v>75636.453987668807</v>
      </c>
      <c r="N16">
        <v>81156.984542004895</v>
      </c>
      <c r="O16">
        <v>85768.929078458401</v>
      </c>
      <c r="P16">
        <v>90477.923607223202</v>
      </c>
      <c r="Q16">
        <v>90429.479100424898</v>
      </c>
      <c r="R16">
        <v>91833.463650268401</v>
      </c>
      <c r="S16">
        <v>92180.6660600178</v>
      </c>
      <c r="T16">
        <v>84473.7491409254</v>
      </c>
      <c r="U16">
        <v>82417.049521332694</v>
      </c>
      <c r="V16">
        <v>81058.830976917801</v>
      </c>
      <c r="W16">
        <v>84496.322693520895</v>
      </c>
      <c r="X16">
        <v>81639.224907196302</v>
      </c>
      <c r="Y16">
        <v>78553.957286577599</v>
      </c>
      <c r="Z16">
        <v>74847.0469360446</v>
      </c>
      <c r="AA16">
        <v>77886.413094221105</v>
      </c>
      <c r="AB16">
        <v>79030.8073205486</v>
      </c>
      <c r="AC16">
        <v>79902.340567499807</v>
      </c>
      <c r="AD16">
        <v>77590.898539739705</v>
      </c>
      <c r="AE16">
        <v>72579.609753544093</v>
      </c>
    </row>
    <row r="17" spans="1:31" x14ac:dyDescent="0.3">
      <c r="A17" t="s">
        <v>144</v>
      </c>
      <c r="B17" t="s">
        <v>230</v>
      </c>
      <c r="C17" t="s">
        <v>200</v>
      </c>
      <c r="D17" t="s">
        <v>231</v>
      </c>
      <c r="E17" t="s">
        <v>201</v>
      </c>
      <c r="F17">
        <v>139320.92166663101</v>
      </c>
      <c r="G17">
        <v>148423.958570029</v>
      </c>
      <c r="H17">
        <v>152934.01063364599</v>
      </c>
      <c r="I17">
        <v>160508.80918692899</v>
      </c>
      <c r="J17">
        <v>163959.10600711001</v>
      </c>
      <c r="K17">
        <v>176935.46320897801</v>
      </c>
      <c r="L17">
        <v>194121.90097881301</v>
      </c>
      <c r="M17">
        <v>205903.479583268</v>
      </c>
      <c r="N17">
        <v>221855.505473764</v>
      </c>
      <c r="O17">
        <v>243919.76031503599</v>
      </c>
      <c r="P17">
        <v>277050.60599245201</v>
      </c>
      <c r="Q17">
        <v>282269.63433715102</v>
      </c>
      <c r="R17">
        <v>313165.61819184799</v>
      </c>
      <c r="S17">
        <v>349600.26865505503</v>
      </c>
      <c r="T17">
        <v>335963.50018059002</v>
      </c>
      <c r="U17">
        <v>316631.560656449</v>
      </c>
      <c r="V17">
        <v>315798.24381477199</v>
      </c>
      <c r="W17">
        <v>348630.733478037</v>
      </c>
      <c r="X17">
        <v>349576.42845978099</v>
      </c>
      <c r="Y17">
        <v>349792.74764834199</v>
      </c>
      <c r="Z17">
        <v>372535.484521623</v>
      </c>
      <c r="AA17">
        <v>392253.74113239098</v>
      </c>
      <c r="AB17">
        <v>380781.44659365597</v>
      </c>
      <c r="AC17">
        <v>401163.09806813701</v>
      </c>
      <c r="AD17">
        <v>413030.066942256</v>
      </c>
      <c r="AE17">
        <v>395839.96873630898</v>
      </c>
    </row>
    <row r="18" spans="1:31" x14ac:dyDescent="0.3">
      <c r="A18" t="s">
        <v>144</v>
      </c>
      <c r="B18" t="s">
        <v>232</v>
      </c>
      <c r="C18" t="s">
        <v>200</v>
      </c>
      <c r="D18" t="s">
        <v>233</v>
      </c>
      <c r="E18" t="s">
        <v>201</v>
      </c>
      <c r="F18">
        <v>158021.497838107</v>
      </c>
      <c r="G18">
        <v>172129.80812350899</v>
      </c>
      <c r="H18">
        <v>185300.719397879</v>
      </c>
      <c r="I18">
        <v>198983.31695469099</v>
      </c>
      <c r="J18">
        <v>207633.25009376099</v>
      </c>
      <c r="K18">
        <v>219523.24519129301</v>
      </c>
      <c r="L18">
        <v>243826.022766504</v>
      </c>
      <c r="M18">
        <v>260695.11229823899</v>
      </c>
      <c r="N18">
        <v>293955.930068827</v>
      </c>
      <c r="O18">
        <v>299387.84359546599</v>
      </c>
      <c r="P18">
        <v>329282.57976392901</v>
      </c>
      <c r="Q18">
        <v>334106.41764230002</v>
      </c>
      <c r="R18">
        <v>353632.89494644798</v>
      </c>
      <c r="S18">
        <v>368681.91199252103</v>
      </c>
      <c r="T18">
        <v>339191.857160796</v>
      </c>
      <c r="U18">
        <v>313411.24155235902</v>
      </c>
      <c r="V18">
        <v>296128.74046032701</v>
      </c>
      <c r="W18">
        <v>300749.70177598001</v>
      </c>
      <c r="X18">
        <v>299136.696378608</v>
      </c>
      <c r="Y18">
        <v>296195.266557216</v>
      </c>
      <c r="Z18">
        <v>313517.44607242203</v>
      </c>
      <c r="AA18">
        <v>350629.941368573</v>
      </c>
      <c r="AB18">
        <v>359754.934489885</v>
      </c>
      <c r="AC18">
        <v>376959.65639161097</v>
      </c>
      <c r="AD18">
        <v>381092.50841583102</v>
      </c>
      <c r="AE18">
        <v>372016.69572256599</v>
      </c>
    </row>
    <row r="19" spans="1:31" x14ac:dyDescent="0.3">
      <c r="A19" t="s">
        <v>144</v>
      </c>
      <c r="B19" t="s">
        <v>234</v>
      </c>
      <c r="C19" t="s">
        <v>200</v>
      </c>
      <c r="D19" t="s">
        <v>235</v>
      </c>
      <c r="E19" t="s">
        <v>201</v>
      </c>
      <c r="F19">
        <v>130871.71363376699</v>
      </c>
      <c r="G19">
        <v>134654.12324648001</v>
      </c>
      <c r="H19">
        <v>134125.61632180301</v>
      </c>
      <c r="I19">
        <v>135337.111280754</v>
      </c>
      <c r="J19">
        <v>132335.42405613</v>
      </c>
      <c r="K19">
        <v>127246.961646371</v>
      </c>
      <c r="L19">
        <v>133939.42034709299</v>
      </c>
      <c r="M19">
        <v>130924.26100333501</v>
      </c>
      <c r="N19">
        <v>141433.59681861001</v>
      </c>
      <c r="O19">
        <v>140812.803594286</v>
      </c>
      <c r="P19">
        <v>151793.58139108299</v>
      </c>
      <c r="Q19">
        <v>159945.57398449801</v>
      </c>
      <c r="R19">
        <v>166773.07992306599</v>
      </c>
      <c r="S19">
        <v>163911.05830372599</v>
      </c>
      <c r="T19">
        <v>156843.62512553899</v>
      </c>
      <c r="U19">
        <v>159806.73530467501</v>
      </c>
      <c r="V19">
        <v>162603.82726322699</v>
      </c>
      <c r="W19">
        <v>170473.20469813599</v>
      </c>
      <c r="X19">
        <v>175354.26101522701</v>
      </c>
      <c r="Y19">
        <v>172674.77466423801</v>
      </c>
      <c r="Z19">
        <v>179007.727505888</v>
      </c>
      <c r="AA19">
        <v>182892.64674731699</v>
      </c>
      <c r="AB19">
        <v>174379.58654127101</v>
      </c>
      <c r="AC19">
        <v>169127.64669479101</v>
      </c>
      <c r="AD19">
        <v>166190.73623039699</v>
      </c>
      <c r="AE19">
        <v>158931.311172143</v>
      </c>
    </row>
    <row r="20" spans="1:31" x14ac:dyDescent="0.3">
      <c r="A20" t="s">
        <v>144</v>
      </c>
      <c r="B20" t="s">
        <v>236</v>
      </c>
      <c r="C20" t="s">
        <v>200</v>
      </c>
      <c r="D20" t="s">
        <v>237</v>
      </c>
      <c r="E20" t="s">
        <v>201</v>
      </c>
      <c r="F20">
        <v>154411.072376631</v>
      </c>
      <c r="G20">
        <v>185984.70874989801</v>
      </c>
      <c r="H20">
        <v>202428.69740457399</v>
      </c>
      <c r="I20">
        <v>222439.618161005</v>
      </c>
      <c r="J20">
        <v>234514.963178498</v>
      </c>
      <c r="K20">
        <v>237636.61642634301</v>
      </c>
      <c r="L20">
        <v>247766.687380635</v>
      </c>
      <c r="M20">
        <v>252850.21274942</v>
      </c>
      <c r="N20">
        <v>266730.61012815102</v>
      </c>
      <c r="O20">
        <v>248249.50015087801</v>
      </c>
      <c r="P20">
        <v>246636.03980453999</v>
      </c>
      <c r="Q20">
        <v>219627.24898903599</v>
      </c>
      <c r="R20">
        <v>202104.77892026099</v>
      </c>
      <c r="S20">
        <v>200388.800601316</v>
      </c>
      <c r="T20">
        <v>186048.653559272</v>
      </c>
      <c r="U20">
        <v>172779.9228801</v>
      </c>
      <c r="V20">
        <v>150673.77131934001</v>
      </c>
      <c r="W20">
        <v>135522.40932156</v>
      </c>
      <c r="X20">
        <v>121058.149701043</v>
      </c>
      <c r="Y20">
        <v>108003.309201437</v>
      </c>
      <c r="Z20">
        <v>99531.044875689302</v>
      </c>
      <c r="AA20">
        <v>96937.059731505899</v>
      </c>
      <c r="AB20">
        <v>92971.877636902704</v>
      </c>
      <c r="AC20">
        <v>93896.009799014893</v>
      </c>
      <c r="AD20">
        <v>87319.869552577598</v>
      </c>
      <c r="AE20">
        <v>80389.254028204406</v>
      </c>
    </row>
    <row r="21" spans="1:31" x14ac:dyDescent="0.3">
      <c r="A21" t="s">
        <v>144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144</v>
      </c>
      <c r="B22" t="s">
        <v>240</v>
      </c>
      <c r="C22" t="s">
        <v>200</v>
      </c>
      <c r="D22" t="s">
        <v>241</v>
      </c>
      <c r="E22" t="s">
        <v>201</v>
      </c>
      <c r="F22">
        <v>73675.445957843302</v>
      </c>
      <c r="G22">
        <v>65395.408818285599</v>
      </c>
      <c r="H22">
        <v>56925.869115079302</v>
      </c>
      <c r="I22">
        <v>49528.5901937987</v>
      </c>
      <c r="J22">
        <v>42430.786662062899</v>
      </c>
      <c r="K22">
        <v>35966.2663575029</v>
      </c>
      <c r="L22">
        <v>32071.704523730201</v>
      </c>
      <c r="M22">
        <v>29476.200660689399</v>
      </c>
      <c r="N22">
        <v>27034.954739142901</v>
      </c>
      <c r="O22">
        <v>23340.390098698499</v>
      </c>
      <c r="P22">
        <v>21047.644832928101</v>
      </c>
      <c r="Q22">
        <v>19059.4272041289</v>
      </c>
      <c r="R22">
        <v>18884.076701710299</v>
      </c>
      <c r="S22">
        <v>23557.3591905016</v>
      </c>
      <c r="T22">
        <v>31290.2675867791</v>
      </c>
      <c r="U22">
        <v>48513.757452760903</v>
      </c>
      <c r="V22">
        <v>77153.289012886802</v>
      </c>
      <c r="W22">
        <v>106532.511727433</v>
      </c>
      <c r="X22">
        <v>132708.53751209</v>
      </c>
      <c r="Y22">
        <v>148864.14868102499</v>
      </c>
      <c r="Z22">
        <v>167325.71667118801</v>
      </c>
      <c r="AA22">
        <v>199721.62593040901</v>
      </c>
      <c r="AB22">
        <v>217064.86972486999</v>
      </c>
      <c r="AC22">
        <v>247165.26292923599</v>
      </c>
      <c r="AD22">
        <v>257461.002139121</v>
      </c>
      <c r="AE22">
        <v>268221.70627912501</v>
      </c>
    </row>
    <row r="23" spans="1:31" x14ac:dyDescent="0.3">
      <c r="A23" t="s">
        <v>144</v>
      </c>
      <c r="B23" t="s">
        <v>242</v>
      </c>
      <c r="C23" t="s">
        <v>200</v>
      </c>
      <c r="D23" t="s">
        <v>243</v>
      </c>
      <c r="E23" t="s">
        <v>201</v>
      </c>
      <c r="F23">
        <v>4752066.2576257903</v>
      </c>
      <c r="G23">
        <v>4781097.68305605</v>
      </c>
      <c r="H23">
        <v>4631799.1165951202</v>
      </c>
      <c r="I23">
        <v>4380994.6762220403</v>
      </c>
      <c r="J23">
        <v>4211851.9727378897</v>
      </c>
      <c r="K23">
        <v>4218822.6168681998</v>
      </c>
      <c r="L23">
        <v>4156711.6510040099</v>
      </c>
      <c r="M23">
        <v>4079746.42752347</v>
      </c>
      <c r="N23">
        <v>3886371.3461267101</v>
      </c>
      <c r="O23">
        <v>3741836.2371812798</v>
      </c>
      <c r="P23">
        <v>3674762.4733246402</v>
      </c>
      <c r="Q23">
        <v>3589109.1151831602</v>
      </c>
      <c r="R23">
        <v>3782741.1897491999</v>
      </c>
      <c r="S23">
        <v>3668667.64823501</v>
      </c>
      <c r="T23">
        <v>3460763.1757400301</v>
      </c>
      <c r="U23">
        <v>3469884.6971779098</v>
      </c>
      <c r="V23">
        <v>3383296.7001385801</v>
      </c>
      <c r="W23">
        <v>3453772.5671468698</v>
      </c>
      <c r="X23">
        <v>3716493.7224739199</v>
      </c>
      <c r="Y23">
        <v>3997052.2259957199</v>
      </c>
      <c r="Z23">
        <v>4195516.0404931596</v>
      </c>
      <c r="AA23">
        <v>4361099.6608434701</v>
      </c>
      <c r="AB23">
        <v>4713453.7413785001</v>
      </c>
      <c r="AC23">
        <v>4958367.0215966497</v>
      </c>
      <c r="AD23">
        <v>5154673.5943141999</v>
      </c>
      <c r="AE23">
        <v>5323153.2671381896</v>
      </c>
    </row>
    <row r="24" spans="1:31" x14ac:dyDescent="0.3">
      <c r="A24" t="s">
        <v>144</v>
      </c>
      <c r="B24" t="s">
        <v>244</v>
      </c>
      <c r="C24" t="s">
        <v>200</v>
      </c>
      <c r="D24" t="s">
        <v>245</v>
      </c>
      <c r="E24" t="s">
        <v>201</v>
      </c>
      <c r="F24">
        <v>5612708.12363391</v>
      </c>
      <c r="G24">
        <v>6152596.0331763802</v>
      </c>
      <c r="H24">
        <v>6388114.0180390598</v>
      </c>
      <c r="I24">
        <v>6246186.1195789604</v>
      </c>
      <c r="J24">
        <v>6160463.4800755698</v>
      </c>
      <c r="K24">
        <v>6377474.3390910802</v>
      </c>
      <c r="L24">
        <v>6488283.9772127802</v>
      </c>
      <c r="M24">
        <v>6600669.2030965704</v>
      </c>
      <c r="N24">
        <v>6781855.61614946</v>
      </c>
      <c r="O24">
        <v>7220812.2275379999</v>
      </c>
      <c r="P24">
        <v>7696980.8081146497</v>
      </c>
      <c r="Q24">
        <v>8103894.6477906704</v>
      </c>
      <c r="R24">
        <v>8054363.9961494403</v>
      </c>
      <c r="S24">
        <v>8110449.6613959698</v>
      </c>
      <c r="T24">
        <v>7902778.1946938597</v>
      </c>
      <c r="U24">
        <v>7772193.3972740797</v>
      </c>
      <c r="V24">
        <v>7747199.6019446496</v>
      </c>
      <c r="W24">
        <v>7999699.0136921201</v>
      </c>
      <c r="X24">
        <v>8103161.3613244304</v>
      </c>
      <c r="Y24">
        <v>8331954.5951230004</v>
      </c>
      <c r="Z24">
        <v>8472173.6388239097</v>
      </c>
      <c r="AA24">
        <v>8571339.6494889408</v>
      </c>
      <c r="AB24">
        <v>8557063.5513644908</v>
      </c>
      <c r="AC24">
        <v>8439221.0057010707</v>
      </c>
      <c r="AD24">
        <v>8524907.6934528202</v>
      </c>
      <c r="AE24">
        <v>8345275.0335364696</v>
      </c>
    </row>
    <row r="25" spans="1:31" x14ac:dyDescent="0.3">
      <c r="A25" t="s">
        <v>144</v>
      </c>
      <c r="B25" t="s">
        <v>246</v>
      </c>
      <c r="C25" t="s">
        <v>200</v>
      </c>
      <c r="D25" t="s">
        <v>247</v>
      </c>
      <c r="E25" t="s">
        <v>201</v>
      </c>
      <c r="F25">
        <v>97212.419381842294</v>
      </c>
      <c r="G25">
        <v>150555.989403046</v>
      </c>
      <c r="H25">
        <v>192204.81818664199</v>
      </c>
      <c r="I25">
        <v>182955.86199751799</v>
      </c>
      <c r="J25">
        <v>205988.70984609699</v>
      </c>
      <c r="K25">
        <v>254443.13832126101</v>
      </c>
      <c r="L25">
        <v>309934.62694484199</v>
      </c>
      <c r="M25">
        <v>327670.86040624802</v>
      </c>
      <c r="N25">
        <v>370976.805207634</v>
      </c>
      <c r="O25">
        <v>444968.79555677302</v>
      </c>
      <c r="P25">
        <v>523983.94353924302</v>
      </c>
      <c r="Q25">
        <v>579990.13265202602</v>
      </c>
      <c r="R25">
        <v>560051.61486389802</v>
      </c>
      <c r="S25">
        <v>636992.266735318</v>
      </c>
      <c r="T25">
        <v>625655.65189109696</v>
      </c>
      <c r="U25">
        <v>543769.14993461897</v>
      </c>
      <c r="V25">
        <v>467709.83231945802</v>
      </c>
      <c r="W25">
        <v>404139.93104664702</v>
      </c>
      <c r="X25">
        <v>367191.486368877</v>
      </c>
      <c r="Y25">
        <v>362439.55405215302</v>
      </c>
      <c r="Z25">
        <v>349139.825502133</v>
      </c>
      <c r="AA25">
        <v>326196.88525273302</v>
      </c>
      <c r="AB25">
        <v>317855.14205027098</v>
      </c>
      <c r="AC25">
        <v>293275.903329166</v>
      </c>
      <c r="AD25">
        <v>339110.22949654801</v>
      </c>
      <c r="AE25">
        <v>319160.01932819502</v>
      </c>
    </row>
    <row r="26" spans="1:31" x14ac:dyDescent="0.3">
      <c r="A26" t="s">
        <v>144</v>
      </c>
      <c r="B26" t="s">
        <v>248</v>
      </c>
      <c r="C26" t="s">
        <v>200</v>
      </c>
      <c r="D26" t="s">
        <v>249</v>
      </c>
      <c r="E26" t="s">
        <v>201</v>
      </c>
      <c r="F26">
        <v>2251248.4913861598</v>
      </c>
      <c r="G26">
        <v>2395337.61526109</v>
      </c>
      <c r="H26">
        <v>2508353.86335572</v>
      </c>
      <c r="I26">
        <v>2407886.57563307</v>
      </c>
      <c r="J26">
        <v>2311968.8210337502</v>
      </c>
      <c r="K26">
        <v>2261014.0042417701</v>
      </c>
      <c r="L26">
        <v>2194061.3795996099</v>
      </c>
      <c r="M26">
        <v>2195479.4429346099</v>
      </c>
      <c r="N26">
        <v>2190853.3881477602</v>
      </c>
      <c r="O26">
        <v>2222618.6749140099</v>
      </c>
      <c r="P26">
        <v>2302774.1393464701</v>
      </c>
      <c r="Q26">
        <v>2442741.3880838398</v>
      </c>
      <c r="R26">
        <v>2499582.0737501499</v>
      </c>
      <c r="S26">
        <v>2604492.3175592399</v>
      </c>
      <c r="T26">
        <v>2619339.0715576499</v>
      </c>
      <c r="U26">
        <v>2650526.03524948</v>
      </c>
      <c r="V26">
        <v>2704463.7609412</v>
      </c>
      <c r="W26">
        <v>2842030.8519275398</v>
      </c>
      <c r="X26">
        <v>2885641.3420792501</v>
      </c>
      <c r="Y26">
        <v>2954980.5876016002</v>
      </c>
      <c r="Z26">
        <v>2999764.6673454298</v>
      </c>
      <c r="AA26">
        <v>3011935.5207034298</v>
      </c>
      <c r="AB26">
        <v>3014373.1416670298</v>
      </c>
      <c r="AC26">
        <v>2933051.8209344</v>
      </c>
      <c r="AD26">
        <v>2868772.1031305999</v>
      </c>
      <c r="AE26">
        <v>2788040.18074475</v>
      </c>
    </row>
    <row r="27" spans="1:31" x14ac:dyDescent="0.3">
      <c r="A27" t="s">
        <v>144</v>
      </c>
      <c r="B27" t="s">
        <v>250</v>
      </c>
      <c r="C27" t="s">
        <v>200</v>
      </c>
      <c r="D27" t="s">
        <v>251</v>
      </c>
      <c r="E27" t="s">
        <v>201</v>
      </c>
      <c r="F27">
        <v>3264247.21286591</v>
      </c>
      <c r="G27">
        <v>3606702.4285122398</v>
      </c>
      <c r="H27">
        <v>3687555.3364967001</v>
      </c>
      <c r="I27">
        <v>3655343.6819483698</v>
      </c>
      <c r="J27">
        <v>3642505.9491957198</v>
      </c>
      <c r="K27">
        <v>3862017.1965280501</v>
      </c>
      <c r="L27">
        <v>3984287.9706683299</v>
      </c>
      <c r="M27">
        <v>4077518.89975572</v>
      </c>
      <c r="N27">
        <v>4220025.4227940599</v>
      </c>
      <c r="O27">
        <v>4553224.7570672203</v>
      </c>
      <c r="P27">
        <v>4870222.7252289504</v>
      </c>
      <c r="Q27">
        <v>5081163.1270548096</v>
      </c>
      <c r="R27">
        <v>4994730.3075353997</v>
      </c>
      <c r="S27">
        <v>4868965.0771014197</v>
      </c>
      <c r="T27">
        <v>4657783.47124511</v>
      </c>
      <c r="U27">
        <v>4577898.2120899698</v>
      </c>
      <c r="V27">
        <v>4575026.008684</v>
      </c>
      <c r="W27">
        <v>4753528.2307179403</v>
      </c>
      <c r="X27">
        <v>4850328.5328762997</v>
      </c>
      <c r="Y27">
        <v>5014534.4534692401</v>
      </c>
      <c r="Z27">
        <v>5123269.1459763404</v>
      </c>
      <c r="AA27">
        <v>5233207.2435327703</v>
      </c>
      <c r="AB27">
        <v>5224835.2676472003</v>
      </c>
      <c r="AC27">
        <v>5212893.2814375097</v>
      </c>
      <c r="AD27">
        <v>5317025.36082567</v>
      </c>
      <c r="AE27">
        <v>5238074.8334635198</v>
      </c>
    </row>
    <row r="28" spans="1:31" x14ac:dyDescent="0.3">
      <c r="A28" t="s">
        <v>144</v>
      </c>
      <c r="B28" t="s">
        <v>252</v>
      </c>
      <c r="C28" t="s">
        <v>200</v>
      </c>
      <c r="D28" t="s">
        <v>253</v>
      </c>
      <c r="E28" t="s">
        <v>201</v>
      </c>
      <c r="F28">
        <v>8913197.4815163296</v>
      </c>
      <c r="G28">
        <v>8485382.6759968698</v>
      </c>
      <c r="H28">
        <v>8348753.8882237803</v>
      </c>
      <c r="I28">
        <v>7834456.0809926698</v>
      </c>
      <c r="J28">
        <v>7525625.4722436899</v>
      </c>
      <c r="K28">
        <v>7153501.7214332595</v>
      </c>
      <c r="L28">
        <v>6772321.4442297602</v>
      </c>
      <c r="M28">
        <v>6489986.6047460297</v>
      </c>
      <c r="N28">
        <v>6660522.9414069103</v>
      </c>
      <c r="O28">
        <v>6668884.9388444005</v>
      </c>
      <c r="P28">
        <v>6962261.09998958</v>
      </c>
      <c r="Q28">
        <v>7069306.8228576202</v>
      </c>
      <c r="R28">
        <v>7588957.0095106298</v>
      </c>
      <c r="S28">
        <v>7992814.4259149097</v>
      </c>
      <c r="T28">
        <v>8007771.7751107598</v>
      </c>
      <c r="U28">
        <v>8108604.0829736097</v>
      </c>
      <c r="V28">
        <v>7880979.9116174402</v>
      </c>
      <c r="W28">
        <v>8205674.1554536195</v>
      </c>
      <c r="X28">
        <v>8317990.6373448102</v>
      </c>
      <c r="Y28">
        <v>8603479.8263908606</v>
      </c>
      <c r="Z28">
        <v>8810917.0716682896</v>
      </c>
      <c r="AA28">
        <v>8821121.8495694399</v>
      </c>
      <c r="AB28">
        <v>8854940.6428038608</v>
      </c>
      <c r="AC28">
        <v>9088742.1137319691</v>
      </c>
      <c r="AD28">
        <v>9339693.6551696993</v>
      </c>
      <c r="AE28">
        <v>8979847.2917495593</v>
      </c>
    </row>
    <row r="29" spans="1:31" x14ac:dyDescent="0.3">
      <c r="A29" t="s">
        <v>144</v>
      </c>
      <c r="B29" t="s">
        <v>254</v>
      </c>
      <c r="C29" t="s">
        <v>200</v>
      </c>
      <c r="D29" t="s">
        <v>255</v>
      </c>
      <c r="E29" t="s">
        <v>201</v>
      </c>
      <c r="F29">
        <v>4587096.5679048598</v>
      </c>
      <c r="G29">
        <v>4644547.0542683899</v>
      </c>
      <c r="H29">
        <v>4849641.8267586203</v>
      </c>
      <c r="I29">
        <v>4668290.1504156003</v>
      </c>
      <c r="J29">
        <v>4560723.7264495101</v>
      </c>
      <c r="K29">
        <v>4446750.0418302901</v>
      </c>
      <c r="L29">
        <v>4195850.0332021397</v>
      </c>
      <c r="M29">
        <v>3993693.4911226402</v>
      </c>
      <c r="N29">
        <v>4015308.1483039302</v>
      </c>
      <c r="O29">
        <v>3965901.0563602</v>
      </c>
      <c r="P29">
        <v>4106171.6139782402</v>
      </c>
      <c r="Q29">
        <v>4126295.41263129</v>
      </c>
      <c r="R29">
        <v>4134642.19784411</v>
      </c>
      <c r="S29">
        <v>4123262.0303203999</v>
      </c>
      <c r="T29">
        <v>3948961.3752706498</v>
      </c>
      <c r="U29">
        <v>3911313.5450438098</v>
      </c>
      <c r="V29">
        <v>3806249.5894128699</v>
      </c>
      <c r="W29">
        <v>3909454.1200683899</v>
      </c>
      <c r="X29">
        <v>3891080.25580762</v>
      </c>
      <c r="Y29">
        <v>4078417.4864359498</v>
      </c>
      <c r="Z29">
        <v>4157480.2670440399</v>
      </c>
      <c r="AA29">
        <v>4051411.9085070901</v>
      </c>
      <c r="AB29">
        <v>3919284.9437985499</v>
      </c>
      <c r="AC29">
        <v>4116759.1853172299</v>
      </c>
      <c r="AD29">
        <v>4388081.0328980396</v>
      </c>
      <c r="AE29">
        <v>4136765.2975928201</v>
      </c>
    </row>
    <row r="30" spans="1:31" x14ac:dyDescent="0.3">
      <c r="A30" t="s">
        <v>144</v>
      </c>
      <c r="B30" t="s">
        <v>256</v>
      </c>
      <c r="C30" t="s">
        <v>200</v>
      </c>
      <c r="D30" t="s">
        <v>257</v>
      </c>
      <c r="E30" t="s">
        <v>201</v>
      </c>
      <c r="F30">
        <v>2127172.4442054899</v>
      </c>
      <c r="G30">
        <v>1819872.5800198901</v>
      </c>
      <c r="H30">
        <v>1524504.09422651</v>
      </c>
      <c r="I30">
        <v>1309961.0098888001</v>
      </c>
      <c r="J30">
        <v>1159592.6335094301</v>
      </c>
      <c r="K30">
        <v>1000108.27906577</v>
      </c>
      <c r="L30">
        <v>927766.79437892104</v>
      </c>
      <c r="M30">
        <v>927191.31590221799</v>
      </c>
      <c r="N30">
        <v>998803.43368651997</v>
      </c>
      <c r="O30">
        <v>1014962.67882616</v>
      </c>
      <c r="P30">
        <v>944578.37891516404</v>
      </c>
      <c r="Q30">
        <v>879624.99299205095</v>
      </c>
      <c r="R30">
        <v>826479.61443093303</v>
      </c>
      <c r="S30">
        <v>823837.74331809999</v>
      </c>
      <c r="T30">
        <v>871742.20545456803</v>
      </c>
      <c r="U30">
        <v>889377.94510003796</v>
      </c>
      <c r="V30">
        <v>970139.16901918303</v>
      </c>
      <c r="W30">
        <v>1036825.0408354501</v>
      </c>
      <c r="X30">
        <v>1087696.3342019301</v>
      </c>
      <c r="Y30">
        <v>1120930.48671744</v>
      </c>
      <c r="Z30">
        <v>1195517.7406138601</v>
      </c>
      <c r="AA30">
        <v>1319784.12511706</v>
      </c>
      <c r="AB30">
        <v>1424740.41971732</v>
      </c>
      <c r="AC30">
        <v>1480337.0426079901</v>
      </c>
      <c r="AD30">
        <v>1465315.5413120801</v>
      </c>
      <c r="AE30">
        <v>1316783.00624121</v>
      </c>
    </row>
    <row r="31" spans="1:31" x14ac:dyDescent="0.3">
      <c r="A31" t="s">
        <v>144</v>
      </c>
      <c r="B31" t="s">
        <v>258</v>
      </c>
      <c r="C31" t="s">
        <v>200</v>
      </c>
      <c r="D31" t="s">
        <v>259</v>
      </c>
      <c r="E31" t="s">
        <v>201</v>
      </c>
      <c r="F31">
        <v>1549084.6305763801</v>
      </c>
      <c r="G31">
        <v>1414699.3587460399</v>
      </c>
      <c r="H31">
        <v>1424488.4986912201</v>
      </c>
      <c r="I31">
        <v>1345635.0501008001</v>
      </c>
      <c r="J31">
        <v>1269440.3181418499</v>
      </c>
      <c r="K31">
        <v>1202554.44255973</v>
      </c>
      <c r="L31">
        <v>1155255.3561669099</v>
      </c>
      <c r="M31">
        <v>1103297.8485137101</v>
      </c>
      <c r="N31">
        <v>1180692.6309796199</v>
      </c>
      <c r="O31">
        <v>1243807.9779485899</v>
      </c>
      <c r="P31">
        <v>1464124.4965696901</v>
      </c>
      <c r="Q31">
        <v>1598948.89772294</v>
      </c>
      <c r="R31">
        <v>1970437.4804577499</v>
      </c>
      <c r="S31">
        <v>2440981.47127647</v>
      </c>
      <c r="T31">
        <v>2616232.1046258202</v>
      </c>
      <c r="U31">
        <v>2711123.7811873001</v>
      </c>
      <c r="V31">
        <v>2499680.81439126</v>
      </c>
      <c r="W31">
        <v>2581593.6975299399</v>
      </c>
      <c r="X31">
        <v>2678225.2979076202</v>
      </c>
      <c r="Y31">
        <v>2704840.6327222399</v>
      </c>
      <c r="Z31">
        <v>2699551.7619236102</v>
      </c>
      <c r="AA31">
        <v>2710839.2730996502</v>
      </c>
      <c r="AB31">
        <v>2802061.8053011899</v>
      </c>
      <c r="AC31">
        <v>2806906.8447205201</v>
      </c>
      <c r="AD31">
        <v>2816211.9863265399</v>
      </c>
      <c r="AE31">
        <v>2926843.7788039702</v>
      </c>
    </row>
    <row r="32" spans="1:31" x14ac:dyDescent="0.3">
      <c r="A32" t="s">
        <v>144</v>
      </c>
      <c r="B32" t="s">
        <v>260</v>
      </c>
      <c r="C32" t="s">
        <v>200</v>
      </c>
      <c r="D32" t="s">
        <v>261</v>
      </c>
      <c r="E32" t="s">
        <v>201</v>
      </c>
      <c r="F32">
        <v>632449.10379570001</v>
      </c>
      <c r="G32">
        <v>583223.49500123202</v>
      </c>
      <c r="H32">
        <v>521680.92086931702</v>
      </c>
      <c r="I32">
        <v>480409.24578355602</v>
      </c>
      <c r="J32">
        <v>497508.74806855601</v>
      </c>
      <c r="K32">
        <v>466709.24321626202</v>
      </c>
      <c r="L32">
        <v>450487.06332318898</v>
      </c>
      <c r="M32">
        <v>420628.206233064</v>
      </c>
      <c r="N32">
        <v>421079.70569813298</v>
      </c>
      <c r="O32">
        <v>402327.389170554</v>
      </c>
      <c r="P32">
        <v>402201.430083065</v>
      </c>
      <c r="Q32">
        <v>384187.58162894298</v>
      </c>
      <c r="R32">
        <v>395293.66379052697</v>
      </c>
      <c r="S32">
        <v>382245.89048721403</v>
      </c>
      <c r="T32">
        <v>378112.82821506303</v>
      </c>
      <c r="U32">
        <v>413949.50342149701</v>
      </c>
      <c r="V32">
        <v>441723.98357494501</v>
      </c>
      <c r="W32">
        <v>492978.73564093502</v>
      </c>
      <c r="X32">
        <v>491280.50979904301</v>
      </c>
      <c r="Y32">
        <v>533268.975771075</v>
      </c>
      <c r="Z32">
        <v>555090.73640301405</v>
      </c>
      <c r="AA32">
        <v>537261.71217846905</v>
      </c>
      <c r="AB32">
        <v>519655.46068287903</v>
      </c>
      <c r="AC32">
        <v>521101.37856514601</v>
      </c>
      <c r="AD32">
        <v>528820.41571594903</v>
      </c>
      <c r="AE32">
        <v>482292.29454112297</v>
      </c>
    </row>
    <row r="33" spans="1:31" x14ac:dyDescent="0.3">
      <c r="A33" t="s">
        <v>144</v>
      </c>
      <c r="B33" t="s">
        <v>262</v>
      </c>
      <c r="C33" t="s">
        <v>200</v>
      </c>
      <c r="D33" t="s">
        <v>263</v>
      </c>
      <c r="E33" t="s">
        <v>201</v>
      </c>
      <c r="F33">
        <v>17394.7350338865</v>
      </c>
      <c r="G33">
        <v>23040.187961317701</v>
      </c>
      <c r="H33">
        <v>28438.547678112998</v>
      </c>
      <c r="I33">
        <v>30160.624803920098</v>
      </c>
      <c r="J33">
        <v>38360.046074333499</v>
      </c>
      <c r="K33">
        <v>37379.714761213698</v>
      </c>
      <c r="L33">
        <v>42962.197158597497</v>
      </c>
      <c r="M33">
        <v>45175.742974398097</v>
      </c>
      <c r="N33">
        <v>44639.0227387052</v>
      </c>
      <c r="O33">
        <v>41885.8365388975</v>
      </c>
      <c r="P33">
        <v>45185.180443423298</v>
      </c>
      <c r="Q33">
        <v>80249.9378823937</v>
      </c>
      <c r="R33">
        <v>262104.052987295</v>
      </c>
      <c r="S33">
        <v>222487.29051272699</v>
      </c>
      <c r="T33">
        <v>192723.26154465901</v>
      </c>
      <c r="U33">
        <v>182839.308220962</v>
      </c>
      <c r="V33">
        <v>163186.35521916801</v>
      </c>
      <c r="W33">
        <v>184822.56137889801</v>
      </c>
      <c r="X33">
        <v>169708.23962860601</v>
      </c>
      <c r="Y33">
        <v>166022.24474413801</v>
      </c>
      <c r="Z33">
        <v>203276.565683764</v>
      </c>
      <c r="AA33">
        <v>201824.83066718301</v>
      </c>
      <c r="AB33">
        <v>189198.01330392499</v>
      </c>
      <c r="AC33">
        <v>163637.662521077</v>
      </c>
      <c r="AD33">
        <v>141264.678917101</v>
      </c>
      <c r="AE33">
        <v>117162.914570448</v>
      </c>
    </row>
    <row r="34" spans="1:31" x14ac:dyDescent="0.3">
      <c r="A34" t="s">
        <v>144</v>
      </c>
      <c r="B34" t="s">
        <v>264</v>
      </c>
      <c r="C34" t="s">
        <v>200</v>
      </c>
      <c r="D34" t="s">
        <v>265</v>
      </c>
      <c r="E34" t="s">
        <v>201</v>
      </c>
      <c r="F34">
        <v>977156.64725913201</v>
      </c>
      <c r="G34">
        <v>1125907.9007345401</v>
      </c>
      <c r="H34">
        <v>1192135.8741376901</v>
      </c>
      <c r="I34">
        <v>1188062.7824021999</v>
      </c>
      <c r="J34">
        <v>1227516.4959784199</v>
      </c>
      <c r="K34">
        <v>1265701.65013741</v>
      </c>
      <c r="L34">
        <v>1321057.7464984499</v>
      </c>
      <c r="M34">
        <v>1343188.5596406099</v>
      </c>
      <c r="N34">
        <v>1270823.9442597399</v>
      </c>
      <c r="O34">
        <v>1207108.0494665699</v>
      </c>
      <c r="P34">
        <v>1107169.6678493901</v>
      </c>
      <c r="Q34">
        <v>1152616.5379493099</v>
      </c>
      <c r="R34">
        <v>1181368.7539204</v>
      </c>
      <c r="S34">
        <v>1156297.05996064</v>
      </c>
      <c r="T34">
        <v>1090644.8786619899</v>
      </c>
      <c r="U34">
        <v>1040247.6749991101</v>
      </c>
      <c r="V34">
        <v>982258.673727819</v>
      </c>
      <c r="W34">
        <v>989950.77108262898</v>
      </c>
      <c r="X34">
        <v>909982.70137467503</v>
      </c>
      <c r="Y34">
        <v>884491.80748355796</v>
      </c>
      <c r="Z34">
        <v>845218.11806414404</v>
      </c>
      <c r="AA34">
        <v>800550.47784854798</v>
      </c>
      <c r="AB34">
        <v>772199.22383169003</v>
      </c>
      <c r="AC34">
        <v>729821.35161248001</v>
      </c>
      <c r="AD34">
        <v>691492.98622260697</v>
      </c>
      <c r="AE34">
        <v>623464.59739461902</v>
      </c>
    </row>
    <row r="35" spans="1:31" x14ac:dyDescent="0.3">
      <c r="A35" t="s">
        <v>144</v>
      </c>
      <c r="B35" t="s">
        <v>266</v>
      </c>
      <c r="C35" t="s">
        <v>200</v>
      </c>
      <c r="D35" t="s">
        <v>267</v>
      </c>
      <c r="E35" t="s">
        <v>201</v>
      </c>
      <c r="F35">
        <v>615852.66454597702</v>
      </c>
      <c r="G35">
        <v>679811.02135912399</v>
      </c>
      <c r="H35">
        <v>720952.31387757196</v>
      </c>
      <c r="I35">
        <v>765736.97785798495</v>
      </c>
      <c r="J35">
        <v>835198.39879581402</v>
      </c>
      <c r="K35">
        <v>923108.70599017001</v>
      </c>
      <c r="L35">
        <v>1036814.4581395501</v>
      </c>
      <c r="M35">
        <v>1106688.1806261099</v>
      </c>
      <c r="N35">
        <v>1146472.88870043</v>
      </c>
      <c r="O35">
        <v>1098389.2025705499</v>
      </c>
      <c r="P35">
        <v>1014240.65632677</v>
      </c>
      <c r="Q35">
        <v>967696.884313502</v>
      </c>
      <c r="R35">
        <v>869750.45649840694</v>
      </c>
      <c r="S35">
        <v>764806.98649082298</v>
      </c>
      <c r="T35">
        <v>688545.11625195399</v>
      </c>
      <c r="U35">
        <v>609358.21454963402</v>
      </c>
      <c r="V35">
        <v>530045.61647924001</v>
      </c>
      <c r="W35">
        <v>483053.56383515999</v>
      </c>
      <c r="X35">
        <v>428495.92470092699</v>
      </c>
      <c r="Y35">
        <v>382403.73424495</v>
      </c>
      <c r="Z35">
        <v>348348.58741087798</v>
      </c>
      <c r="AA35">
        <v>322757.389970552</v>
      </c>
      <c r="AB35">
        <v>307062.94326392497</v>
      </c>
      <c r="AC35">
        <v>284250.39579646999</v>
      </c>
      <c r="AD35">
        <v>268052.52148283098</v>
      </c>
      <c r="AE35">
        <v>252920.354160485</v>
      </c>
    </row>
    <row r="36" spans="1:31" x14ac:dyDescent="0.3">
      <c r="A36" t="s">
        <v>144</v>
      </c>
      <c r="B36" t="s">
        <v>268</v>
      </c>
      <c r="C36" t="s">
        <v>200</v>
      </c>
      <c r="D36" t="s">
        <v>269</v>
      </c>
      <c r="E36" t="s">
        <v>201</v>
      </c>
      <c r="F36">
        <v>194972.45401088099</v>
      </c>
      <c r="G36">
        <v>257919.01551303899</v>
      </c>
      <c r="H36">
        <v>284912.24105416198</v>
      </c>
      <c r="I36">
        <v>295975.39956191502</v>
      </c>
      <c r="J36">
        <v>327880.65817610698</v>
      </c>
      <c r="K36">
        <v>329672.633887531</v>
      </c>
      <c r="L36">
        <v>355599.50171040598</v>
      </c>
      <c r="M36">
        <v>370594.684908617</v>
      </c>
      <c r="N36">
        <v>402509.01984269399</v>
      </c>
      <c r="O36">
        <v>385776.94572053198</v>
      </c>
      <c r="P36">
        <v>379871.137335954</v>
      </c>
      <c r="Q36">
        <v>385097.49150689598</v>
      </c>
      <c r="R36">
        <v>363114.67391797499</v>
      </c>
      <c r="S36">
        <v>323441.37944575702</v>
      </c>
      <c r="T36">
        <v>300000.39995643898</v>
      </c>
      <c r="U36">
        <v>274260.01756214298</v>
      </c>
      <c r="V36">
        <v>246854.534759323</v>
      </c>
      <c r="W36">
        <v>240178.149896658</v>
      </c>
      <c r="X36">
        <v>221695.645907964</v>
      </c>
      <c r="Y36">
        <v>205514.64604044901</v>
      </c>
      <c r="Z36">
        <v>187751.57542010699</v>
      </c>
      <c r="AA36">
        <v>176714.84790195199</v>
      </c>
      <c r="AB36">
        <v>168214.55850413701</v>
      </c>
      <c r="AC36">
        <v>150584.844933466</v>
      </c>
      <c r="AD36">
        <v>143646.34197049899</v>
      </c>
      <c r="AE36">
        <v>135340.31415997</v>
      </c>
    </row>
    <row r="37" spans="1:31" x14ac:dyDescent="0.3">
      <c r="A37" t="s">
        <v>144</v>
      </c>
      <c r="B37" t="s">
        <v>270</v>
      </c>
      <c r="C37" t="s">
        <v>200</v>
      </c>
      <c r="D37" t="s">
        <v>271</v>
      </c>
      <c r="E37" t="s">
        <v>201</v>
      </c>
      <c r="F37">
        <v>61850.089710624801</v>
      </c>
      <c r="G37">
        <v>64977.6752970128</v>
      </c>
      <c r="H37">
        <v>69558.408518619399</v>
      </c>
      <c r="I37">
        <v>77504.631212464796</v>
      </c>
      <c r="J37">
        <v>89587.051575908699</v>
      </c>
      <c r="K37">
        <v>98619.510215551898</v>
      </c>
      <c r="L37">
        <v>108612.48770308201</v>
      </c>
      <c r="M37">
        <v>107060.33607952901</v>
      </c>
      <c r="N37">
        <v>100395.271171031</v>
      </c>
      <c r="O37">
        <v>88734.585456547196</v>
      </c>
      <c r="P37">
        <v>78310.183198205705</v>
      </c>
      <c r="Q37">
        <v>74610.691536089493</v>
      </c>
      <c r="R37">
        <v>69461.537100988804</v>
      </c>
      <c r="S37">
        <v>63186.432833318402</v>
      </c>
      <c r="T37">
        <v>61816.088403093301</v>
      </c>
      <c r="U37">
        <v>54630.581451745296</v>
      </c>
      <c r="V37">
        <v>47934.129316088103</v>
      </c>
      <c r="W37">
        <v>44795.261797316904</v>
      </c>
      <c r="X37">
        <v>40010.969767578601</v>
      </c>
      <c r="Y37">
        <v>35047.991840999399</v>
      </c>
      <c r="Z37">
        <v>31623.693378859902</v>
      </c>
      <c r="AA37">
        <v>29849.661089100799</v>
      </c>
      <c r="AB37">
        <v>29897.677198317801</v>
      </c>
      <c r="AC37">
        <v>26805.4234036618</v>
      </c>
      <c r="AD37">
        <v>24750.405031430801</v>
      </c>
      <c r="AE37">
        <v>24112.170597694101</v>
      </c>
    </row>
    <row r="38" spans="1:31" x14ac:dyDescent="0.3">
      <c r="A38" t="s">
        <v>144</v>
      </c>
      <c r="B38" t="s">
        <v>272</v>
      </c>
      <c r="C38" t="s">
        <v>200</v>
      </c>
      <c r="D38" t="s">
        <v>273</v>
      </c>
      <c r="E38" t="s">
        <v>201</v>
      </c>
      <c r="F38">
        <v>359030.120824471</v>
      </c>
      <c r="G38">
        <v>356914.33054907201</v>
      </c>
      <c r="H38">
        <v>366481.66430479102</v>
      </c>
      <c r="I38">
        <v>392256.94708360598</v>
      </c>
      <c r="J38">
        <v>417730.68904379901</v>
      </c>
      <c r="K38">
        <v>494816.561887088</v>
      </c>
      <c r="L38">
        <v>572602.46872606501</v>
      </c>
      <c r="M38">
        <v>629033.15963796398</v>
      </c>
      <c r="N38">
        <v>643568.59768670204</v>
      </c>
      <c r="O38">
        <v>623877.67139347002</v>
      </c>
      <c r="P38">
        <v>556059.33579261496</v>
      </c>
      <c r="Q38">
        <v>507988.70127051702</v>
      </c>
      <c r="R38">
        <v>437174.24547944299</v>
      </c>
      <c r="S38">
        <v>378179.17421174701</v>
      </c>
      <c r="T38">
        <v>326728.62789242202</v>
      </c>
      <c r="U38">
        <v>280467.61553574598</v>
      </c>
      <c r="V38">
        <v>235256.952403829</v>
      </c>
      <c r="W38">
        <v>198080.15214118501</v>
      </c>
      <c r="X38">
        <v>166789.30902538399</v>
      </c>
      <c r="Y38">
        <v>141841.096363502</v>
      </c>
      <c r="Z38">
        <v>128973.31861191199</v>
      </c>
      <c r="AA38">
        <v>116192.88097949899</v>
      </c>
      <c r="AB38">
        <v>108950.707561471</v>
      </c>
      <c r="AC38">
        <v>106860.12745934101</v>
      </c>
      <c r="AD38">
        <v>99655.774480900698</v>
      </c>
      <c r="AE38">
        <v>93467.869402821903</v>
      </c>
    </row>
    <row r="39" spans="1:31" x14ac:dyDescent="0.3">
      <c r="A39" t="s">
        <v>144</v>
      </c>
      <c r="B39" t="s">
        <v>274</v>
      </c>
      <c r="C39" t="s">
        <v>200</v>
      </c>
      <c r="D39" t="s">
        <v>275</v>
      </c>
      <c r="E39" t="s">
        <v>201</v>
      </c>
      <c r="F39">
        <v>126397.144833018</v>
      </c>
      <c r="G39">
        <v>147436.13765212201</v>
      </c>
      <c r="H39">
        <v>156241.01811130499</v>
      </c>
      <c r="I39">
        <v>166202.629551611</v>
      </c>
      <c r="J39">
        <v>170242.67256125799</v>
      </c>
      <c r="K39">
        <v>179061.111015609</v>
      </c>
      <c r="L39">
        <v>194037.81526561599</v>
      </c>
      <c r="M39">
        <v>208563.00115046301</v>
      </c>
      <c r="N39">
        <v>229735.325268413</v>
      </c>
      <c r="O39">
        <v>241383.26468429499</v>
      </c>
      <c r="P39">
        <v>244482.760434203</v>
      </c>
      <c r="Q39">
        <v>246252.616416373</v>
      </c>
      <c r="R39">
        <v>241370.302401397</v>
      </c>
      <c r="S39">
        <v>239403.948209444</v>
      </c>
      <c r="T39">
        <v>247787.07854647099</v>
      </c>
      <c r="U39">
        <v>253187.70260376399</v>
      </c>
      <c r="V39">
        <v>247504.351295834</v>
      </c>
      <c r="W39">
        <v>260874.69005121701</v>
      </c>
      <c r="X39">
        <v>267082.48612230102</v>
      </c>
      <c r="Y39">
        <v>285523.80866273498</v>
      </c>
      <c r="Z39">
        <v>288567.147637424</v>
      </c>
      <c r="AA39">
        <v>295602.37340632302</v>
      </c>
      <c r="AB39">
        <v>301886.38620650303</v>
      </c>
      <c r="AC39">
        <v>304219.59916368802</v>
      </c>
      <c r="AD39">
        <v>299275.93684024399</v>
      </c>
      <c r="AE39">
        <v>290161.61834798701</v>
      </c>
    </row>
    <row r="40" spans="1:31" x14ac:dyDescent="0.3">
      <c r="A40" t="s">
        <v>144</v>
      </c>
      <c r="B40" t="s">
        <v>276</v>
      </c>
      <c r="C40" t="s">
        <v>200</v>
      </c>
      <c r="D40" t="s">
        <v>277</v>
      </c>
      <c r="E40" t="s">
        <v>201</v>
      </c>
      <c r="F40">
        <v>502964.40206077602</v>
      </c>
      <c r="G40">
        <v>590298.38377986895</v>
      </c>
      <c r="H40">
        <v>599854.74032088299</v>
      </c>
      <c r="I40">
        <v>574463.02402828902</v>
      </c>
      <c r="J40">
        <v>570644.91403522599</v>
      </c>
      <c r="K40">
        <v>556726.83133817895</v>
      </c>
      <c r="L40">
        <v>562092.00060042203</v>
      </c>
      <c r="M40">
        <v>560049.71244265605</v>
      </c>
      <c r="N40">
        <v>553512.48820768995</v>
      </c>
      <c r="O40">
        <v>531375.97902736499</v>
      </c>
      <c r="P40">
        <v>582554.31885449798</v>
      </c>
      <c r="Q40">
        <v>577579.71109754604</v>
      </c>
      <c r="R40">
        <v>552451.63871262304</v>
      </c>
      <c r="S40">
        <v>540767.76873812103</v>
      </c>
      <c r="T40">
        <v>527069.48966546694</v>
      </c>
      <c r="U40">
        <v>525394.38972636894</v>
      </c>
      <c r="V40">
        <v>477992.27452874999</v>
      </c>
      <c r="W40">
        <v>472902.38395413698</v>
      </c>
      <c r="X40">
        <v>468576.29961192899</v>
      </c>
      <c r="Y40">
        <v>520546.95535920101</v>
      </c>
      <c r="Z40">
        <v>554400.61127781402</v>
      </c>
      <c r="AA40">
        <v>561445.98239936202</v>
      </c>
      <c r="AB40">
        <v>568791.37770575006</v>
      </c>
      <c r="AC40">
        <v>631416.26120337495</v>
      </c>
      <c r="AD40">
        <v>728431.85568690998</v>
      </c>
      <c r="AE40">
        <v>794871.36632270401</v>
      </c>
    </row>
    <row r="41" spans="1:31" x14ac:dyDescent="0.3">
      <c r="A41" t="s">
        <v>144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144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144</v>
      </c>
      <c r="B43" t="s">
        <v>282</v>
      </c>
      <c r="C43" t="s">
        <v>200</v>
      </c>
      <c r="D43" t="s">
        <v>283</v>
      </c>
      <c r="E43" t="s">
        <v>201</v>
      </c>
      <c r="F43">
        <v>725457.23595755699</v>
      </c>
      <c r="G43">
        <v>819130.42027278198</v>
      </c>
      <c r="H43">
        <v>1032684.89523733</v>
      </c>
      <c r="I43">
        <v>1066386.6122443001</v>
      </c>
      <c r="J43">
        <v>990233.19840173901</v>
      </c>
      <c r="K43">
        <v>918809.36772300303</v>
      </c>
      <c r="L43">
        <v>887020.04015487898</v>
      </c>
      <c r="M43">
        <v>1015348.89676842</v>
      </c>
      <c r="N43">
        <v>1144939.1464559301</v>
      </c>
      <c r="O43">
        <v>1238774.6461543301</v>
      </c>
      <c r="P43">
        <v>1291343.2459466599</v>
      </c>
      <c r="Q43">
        <v>1708562.52837041</v>
      </c>
      <c r="R43">
        <v>1762478.2580510899</v>
      </c>
      <c r="S43">
        <v>1666229.2091818601</v>
      </c>
      <c r="T43">
        <v>1604588.89834751</v>
      </c>
      <c r="U43">
        <v>1602450.2315803401</v>
      </c>
      <c r="V43">
        <v>1664154.26357682</v>
      </c>
      <c r="W43">
        <v>1773748.4735246</v>
      </c>
      <c r="X43">
        <v>1905331.2574076699</v>
      </c>
      <c r="Y43">
        <v>2001887.5654901899</v>
      </c>
      <c r="Z43">
        <v>2160328.1963116401</v>
      </c>
      <c r="AA43">
        <v>2431397.82592677</v>
      </c>
      <c r="AB43">
        <v>2701839.8775585098</v>
      </c>
      <c r="AC43">
        <v>2946168.2155792299</v>
      </c>
      <c r="AD43">
        <v>3196356.3053241498</v>
      </c>
      <c r="AE43">
        <v>3177016.68405656</v>
      </c>
    </row>
    <row r="44" spans="1:31" x14ac:dyDescent="0.3">
      <c r="A44" t="s">
        <v>144</v>
      </c>
      <c r="B44" t="s">
        <v>284</v>
      </c>
      <c r="C44" t="s">
        <v>200</v>
      </c>
      <c r="D44" t="s">
        <v>285</v>
      </c>
      <c r="E44" t="s">
        <v>201</v>
      </c>
      <c r="F44">
        <v>26870346.259465698</v>
      </c>
      <c r="G44">
        <v>27508079.3361273</v>
      </c>
      <c r="H44">
        <v>27905887.557551499</v>
      </c>
      <c r="I44">
        <v>27090184.1657282</v>
      </c>
      <c r="J44">
        <v>26600717.617176399</v>
      </c>
      <c r="K44">
        <v>26707218.112211101</v>
      </c>
      <c r="L44">
        <v>26980774.713576701</v>
      </c>
      <c r="M44">
        <v>27118039.7350601</v>
      </c>
      <c r="N44">
        <v>27735128.5976367</v>
      </c>
      <c r="O44">
        <v>28379272.141128302</v>
      </c>
      <c r="P44">
        <v>29323320.607452899</v>
      </c>
      <c r="Q44">
        <v>30250945.278251</v>
      </c>
      <c r="R44">
        <v>30865765.490138501</v>
      </c>
      <c r="S44">
        <v>31081996.170949198</v>
      </c>
      <c r="T44">
        <v>29996751.4122224</v>
      </c>
      <c r="U44">
        <v>29524803.624864899</v>
      </c>
      <c r="V44">
        <v>28869347.867091201</v>
      </c>
      <c r="W44">
        <v>29564679.903366901</v>
      </c>
      <c r="X44">
        <v>29940762.257857502</v>
      </c>
      <c r="Y44">
        <v>30634043.237645499</v>
      </c>
      <c r="Z44">
        <v>31319598.0350095</v>
      </c>
      <c r="AA44">
        <v>31867762.033575799</v>
      </c>
      <c r="AB44">
        <v>32555861.1354421</v>
      </c>
      <c r="AC44">
        <v>33249146.005612899</v>
      </c>
      <c r="AD44">
        <v>33924045.982948899</v>
      </c>
      <c r="AE44">
        <v>33184527.931179602</v>
      </c>
    </row>
    <row r="45" spans="1:31" x14ac:dyDescent="0.3">
      <c r="A45" t="s">
        <v>144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144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144</v>
      </c>
      <c r="B47" t="s">
        <v>290</v>
      </c>
      <c r="C47" t="s">
        <v>200</v>
      </c>
      <c r="D47" t="s">
        <v>291</v>
      </c>
      <c r="E47" t="s">
        <v>201</v>
      </c>
      <c r="F47">
        <v>1440773.3529087401</v>
      </c>
      <c r="G47">
        <v>1457630.2609901801</v>
      </c>
      <c r="H47">
        <v>1461641.4639045801</v>
      </c>
      <c r="I47">
        <v>1372745.8399935099</v>
      </c>
      <c r="J47">
        <v>1362966.57622403</v>
      </c>
      <c r="K47">
        <v>1333897.3564763099</v>
      </c>
      <c r="L47">
        <v>1282507.9338630999</v>
      </c>
      <c r="M47">
        <v>1303450.62053798</v>
      </c>
      <c r="N47">
        <v>1350334.08229894</v>
      </c>
      <c r="O47">
        <v>1346750.10049983</v>
      </c>
      <c r="P47">
        <v>1355666.22489465</v>
      </c>
      <c r="Q47">
        <v>1324500.9619186199</v>
      </c>
      <c r="R47">
        <v>1263588.2247989301</v>
      </c>
      <c r="S47">
        <v>1195743.6765742199</v>
      </c>
      <c r="T47">
        <v>1153651.7095260499</v>
      </c>
      <c r="U47">
        <v>1186046.5565217801</v>
      </c>
      <c r="V47">
        <v>1165625.97209257</v>
      </c>
      <c r="W47">
        <v>1095794.2773718899</v>
      </c>
      <c r="X47">
        <v>1126368.7002927801</v>
      </c>
      <c r="Y47">
        <v>1160779.9409081901</v>
      </c>
      <c r="Z47">
        <v>1294994.97902359</v>
      </c>
      <c r="AA47">
        <v>1323219.5235033501</v>
      </c>
      <c r="AB47">
        <v>1402899.2179298201</v>
      </c>
      <c r="AC47">
        <v>1430074.0396272801</v>
      </c>
      <c r="AD47">
        <v>1396843.2467197301</v>
      </c>
      <c r="AE47">
        <v>1438798.3854797201</v>
      </c>
    </row>
    <row r="48" spans="1:31" x14ac:dyDescent="0.3">
      <c r="A48" t="s">
        <v>144</v>
      </c>
      <c r="B48" t="s">
        <v>292</v>
      </c>
      <c r="C48" t="s">
        <v>200</v>
      </c>
      <c r="D48" t="s">
        <v>293</v>
      </c>
      <c r="E48" t="s">
        <v>201</v>
      </c>
      <c r="F48">
        <v>2268861.7884881799</v>
      </c>
      <c r="G48">
        <v>2418087.0196603299</v>
      </c>
      <c r="H48">
        <v>2472962.9555184101</v>
      </c>
      <c r="I48">
        <v>2415142.5948812002</v>
      </c>
      <c r="J48">
        <v>2472965.87379266</v>
      </c>
      <c r="K48">
        <v>2492656.3676712802</v>
      </c>
      <c r="L48">
        <v>2497379.0581912301</v>
      </c>
      <c r="M48">
        <v>2647843.8518575099</v>
      </c>
      <c r="N48">
        <v>2781490.7259351201</v>
      </c>
      <c r="O48">
        <v>2915168.31484542</v>
      </c>
      <c r="P48">
        <v>3039067.09955048</v>
      </c>
      <c r="Q48">
        <v>3009311.7405064702</v>
      </c>
      <c r="R48">
        <v>2881832.7755883001</v>
      </c>
      <c r="S48">
        <v>2726938.8280718098</v>
      </c>
      <c r="T48">
        <v>2578329.9345111302</v>
      </c>
      <c r="U48">
        <v>2611816.81993892</v>
      </c>
      <c r="V48">
        <v>2565722.8201987399</v>
      </c>
      <c r="W48">
        <v>2542128.75184356</v>
      </c>
      <c r="X48">
        <v>2602355.4418287999</v>
      </c>
      <c r="Y48">
        <v>2697902.1673401599</v>
      </c>
      <c r="Z48">
        <v>2826383.8078889502</v>
      </c>
      <c r="AA48">
        <v>2852169.1396099702</v>
      </c>
      <c r="AB48">
        <v>2928297.9627234498</v>
      </c>
      <c r="AC48">
        <v>2886491.4644507901</v>
      </c>
      <c r="AD48">
        <v>2819954.2264868398</v>
      </c>
      <c r="AE48">
        <v>2786179.4361176901</v>
      </c>
    </row>
    <row r="49" spans="1:31" x14ac:dyDescent="0.3">
      <c r="A49" t="s">
        <v>144</v>
      </c>
      <c r="B49" t="s">
        <v>294</v>
      </c>
      <c r="C49" t="s">
        <v>200</v>
      </c>
      <c r="D49" t="s">
        <v>295</v>
      </c>
      <c r="E49" t="s">
        <v>201</v>
      </c>
      <c r="F49">
        <v>289613.13402038597</v>
      </c>
      <c r="G49">
        <v>300716.86574778199</v>
      </c>
      <c r="H49">
        <v>299707.62938107498</v>
      </c>
      <c r="I49">
        <v>297665.81850256497</v>
      </c>
      <c r="J49">
        <v>299887.95005825697</v>
      </c>
      <c r="K49">
        <v>298266.03394329402</v>
      </c>
      <c r="L49">
        <v>321996.958835128</v>
      </c>
      <c r="M49">
        <v>361930.40013133403</v>
      </c>
      <c r="N49">
        <v>403223.30191537098</v>
      </c>
      <c r="O49">
        <v>443097.11882248899</v>
      </c>
      <c r="P49">
        <v>497393.36328327702</v>
      </c>
      <c r="Q49">
        <v>535651.978264031</v>
      </c>
      <c r="R49">
        <v>548460.50879377301</v>
      </c>
      <c r="S49">
        <v>551054.82620156603</v>
      </c>
      <c r="T49">
        <v>535389.05374360899</v>
      </c>
      <c r="U49">
        <v>539816.74122277403</v>
      </c>
      <c r="V49">
        <v>521825.20705111598</v>
      </c>
      <c r="W49">
        <v>515980.15780229302</v>
      </c>
      <c r="X49">
        <v>510967.835539188</v>
      </c>
      <c r="Y49">
        <v>512097.886026169</v>
      </c>
      <c r="Z49">
        <v>505455.522564338</v>
      </c>
      <c r="AA49">
        <v>499350.43470413599</v>
      </c>
      <c r="AB49">
        <v>477752.14358819497</v>
      </c>
      <c r="AC49">
        <v>450225.05383917497</v>
      </c>
      <c r="AD49">
        <v>439717.38168449601</v>
      </c>
      <c r="AE49">
        <v>412846.24448957498</v>
      </c>
    </row>
    <row r="50" spans="1:31" x14ac:dyDescent="0.3">
      <c r="A50" t="s">
        <v>144</v>
      </c>
      <c r="B50" t="s">
        <v>296</v>
      </c>
      <c r="C50" t="s">
        <v>200</v>
      </c>
      <c r="D50" t="s">
        <v>297</v>
      </c>
      <c r="E50" t="s">
        <v>201</v>
      </c>
      <c r="F50">
        <v>538475.30155905895</v>
      </c>
      <c r="G50">
        <v>659739.89292236802</v>
      </c>
      <c r="H50">
        <v>711613.86223275797</v>
      </c>
      <c r="I50">
        <v>744730.93638512597</v>
      </c>
      <c r="J50">
        <v>810111.34751036903</v>
      </c>
      <c r="K50">
        <v>860492.97725167696</v>
      </c>
      <c r="L50">
        <v>892874.16549300402</v>
      </c>
      <c r="M50">
        <v>982462.83118819096</v>
      </c>
      <c r="N50">
        <v>1027933.34172081</v>
      </c>
      <c r="O50">
        <v>1125321.0955231001</v>
      </c>
      <c r="P50">
        <v>1186007.5113725499</v>
      </c>
      <c r="Q50">
        <v>1149158.80032382</v>
      </c>
      <c r="R50">
        <v>1069784.0419956001</v>
      </c>
      <c r="S50">
        <v>980140.32529603096</v>
      </c>
      <c r="T50">
        <v>889289.17124147504</v>
      </c>
      <c r="U50">
        <v>885953.52219437098</v>
      </c>
      <c r="V50">
        <v>878271.641055051</v>
      </c>
      <c r="W50">
        <v>930354.31666937598</v>
      </c>
      <c r="X50">
        <v>965018.90599683695</v>
      </c>
      <c r="Y50">
        <v>1025024.3404058</v>
      </c>
      <c r="Z50">
        <v>1025933.30630102</v>
      </c>
      <c r="AA50">
        <v>1029599.18140248</v>
      </c>
      <c r="AB50">
        <v>1047646.60120544</v>
      </c>
      <c r="AC50">
        <v>1006192.37098434</v>
      </c>
      <c r="AD50">
        <v>983393.59808261495</v>
      </c>
      <c r="AE50">
        <v>934534.80614839296</v>
      </c>
    </row>
    <row r="51" spans="1:31" x14ac:dyDescent="0.3">
      <c r="A51" t="s">
        <v>144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144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144</v>
      </c>
      <c r="B53" t="s">
        <v>302</v>
      </c>
      <c r="C53" t="s">
        <v>200</v>
      </c>
      <c r="D53" t="s">
        <v>303</v>
      </c>
      <c r="E53" t="s">
        <v>201</v>
      </c>
      <c r="F53">
        <v>951793.16953487101</v>
      </c>
      <c r="G53">
        <v>991026.54620040394</v>
      </c>
      <c r="H53">
        <v>1045761.25055056</v>
      </c>
      <c r="I53">
        <v>1032484.79737625</v>
      </c>
      <c r="J53">
        <v>1057971.56348712</v>
      </c>
      <c r="K53">
        <v>1144130.2308606801</v>
      </c>
      <c r="L53">
        <v>1326734.7739662</v>
      </c>
      <c r="M53">
        <v>1366891.8481584101</v>
      </c>
      <c r="N53">
        <v>1438390.18011072</v>
      </c>
      <c r="O53">
        <v>1496379.5136822001</v>
      </c>
      <c r="P53">
        <v>1473629.6713753699</v>
      </c>
      <c r="Q53">
        <v>1475232.0719125001</v>
      </c>
      <c r="R53">
        <v>1354844.7306901501</v>
      </c>
      <c r="S53">
        <v>1350905.64684032</v>
      </c>
      <c r="T53">
        <v>1255343.9737754599</v>
      </c>
      <c r="U53">
        <v>1158373.18804664</v>
      </c>
      <c r="V53">
        <v>1058912.95001453</v>
      </c>
      <c r="W53">
        <v>970963.42667386797</v>
      </c>
      <c r="X53">
        <v>932441.90450584202</v>
      </c>
      <c r="Y53">
        <v>899754.32344226202</v>
      </c>
      <c r="Z53">
        <v>904748.56664246402</v>
      </c>
      <c r="AA53">
        <v>890724.17483012797</v>
      </c>
      <c r="AB53">
        <v>879784.02420821099</v>
      </c>
      <c r="AC53">
        <v>912386.04137220501</v>
      </c>
      <c r="AD53">
        <v>896218.81605122599</v>
      </c>
      <c r="AE53">
        <v>793095.77388787002</v>
      </c>
    </row>
    <row r="54" spans="1:31" x14ac:dyDescent="0.3">
      <c r="A54" t="s">
        <v>144</v>
      </c>
      <c r="B54" t="s">
        <v>304</v>
      </c>
      <c r="C54" t="s">
        <v>200</v>
      </c>
      <c r="D54" t="s">
        <v>305</v>
      </c>
      <c r="E54" t="s">
        <v>201</v>
      </c>
      <c r="F54">
        <v>1393812.5158786301</v>
      </c>
      <c r="G54">
        <v>1489180.91283907</v>
      </c>
      <c r="H54">
        <v>1596405.60074501</v>
      </c>
      <c r="I54">
        <v>1586058.7195677501</v>
      </c>
      <c r="J54">
        <v>1675986.6807281999</v>
      </c>
      <c r="K54">
        <v>1853559.7469077399</v>
      </c>
      <c r="L54">
        <v>2128415.0299972198</v>
      </c>
      <c r="M54">
        <v>2184481.3027453399</v>
      </c>
      <c r="N54">
        <v>2324496.5531693199</v>
      </c>
      <c r="O54">
        <v>2537552.0118018901</v>
      </c>
      <c r="P54">
        <v>2616425.1209761701</v>
      </c>
      <c r="Q54">
        <v>2639014.0849586199</v>
      </c>
      <c r="R54">
        <v>2468241.0233723298</v>
      </c>
      <c r="S54">
        <v>2457926.6369020999</v>
      </c>
      <c r="T54">
        <v>2255309.0859708502</v>
      </c>
      <c r="U54">
        <v>2070454.6772429501</v>
      </c>
      <c r="V54">
        <v>1864739.0214412501</v>
      </c>
      <c r="W54">
        <v>1683468.9745593099</v>
      </c>
      <c r="X54">
        <v>1612862.2096893</v>
      </c>
      <c r="Y54">
        <v>1532431.46357562</v>
      </c>
      <c r="Z54">
        <v>1516017.88555496</v>
      </c>
      <c r="AA54">
        <v>1482266.31045815</v>
      </c>
      <c r="AB54">
        <v>1473657.6224616</v>
      </c>
      <c r="AC54">
        <v>1513207.9864914301</v>
      </c>
      <c r="AD54">
        <v>1483197.6496953501</v>
      </c>
      <c r="AE54">
        <v>1390499.51457029</v>
      </c>
    </row>
    <row r="55" spans="1:31" x14ac:dyDescent="0.3">
      <c r="A55" t="s">
        <v>144</v>
      </c>
      <c r="B55" t="s">
        <v>306</v>
      </c>
      <c r="C55" t="s">
        <v>200</v>
      </c>
      <c r="D55" t="s">
        <v>307</v>
      </c>
      <c r="E55" t="s">
        <v>201</v>
      </c>
      <c r="F55">
        <v>442019.346343763</v>
      </c>
      <c r="G55">
        <v>498154.36663866899</v>
      </c>
      <c r="H55">
        <v>550644.35019445</v>
      </c>
      <c r="I55">
        <v>553573.922191508</v>
      </c>
      <c r="J55">
        <v>618015.11724108399</v>
      </c>
      <c r="K55">
        <v>709429.51604706096</v>
      </c>
      <c r="L55">
        <v>801680.25603101903</v>
      </c>
      <c r="M55">
        <v>817589.45458693302</v>
      </c>
      <c r="N55">
        <v>886106.37305860699</v>
      </c>
      <c r="O55">
        <v>1041172.49811969</v>
      </c>
      <c r="P55">
        <v>1142795.4496007999</v>
      </c>
      <c r="Q55">
        <v>1163782.0130461201</v>
      </c>
      <c r="R55">
        <v>1113396.29268219</v>
      </c>
      <c r="S55">
        <v>1107020.99006179</v>
      </c>
      <c r="T55">
        <v>999965.11219539202</v>
      </c>
      <c r="U55">
        <v>912081.48919631296</v>
      </c>
      <c r="V55">
        <v>805826.07142672304</v>
      </c>
      <c r="W55">
        <v>712505.54788544495</v>
      </c>
      <c r="X55">
        <v>680420.30518346105</v>
      </c>
      <c r="Y55">
        <v>632677.140133359</v>
      </c>
      <c r="Z55">
        <v>611269.31891249702</v>
      </c>
      <c r="AA55">
        <v>591542.13562802004</v>
      </c>
      <c r="AB55">
        <v>593873.59825338598</v>
      </c>
      <c r="AC55">
        <v>600821.94511922798</v>
      </c>
      <c r="AD55">
        <v>586978.83364412305</v>
      </c>
      <c r="AE55">
        <v>597403.74068242405</v>
      </c>
    </row>
    <row r="56" spans="1:31" x14ac:dyDescent="0.3">
      <c r="A56" t="s">
        <v>144</v>
      </c>
      <c r="B56" t="s">
        <v>308</v>
      </c>
      <c r="C56" t="s">
        <v>200</v>
      </c>
      <c r="D56" t="s">
        <v>309</v>
      </c>
      <c r="E56" t="s">
        <v>201</v>
      </c>
    </row>
    <row r="57" spans="1:31" x14ac:dyDescent="0.3">
      <c r="A57" t="s">
        <v>144</v>
      </c>
      <c r="B57" t="s">
        <v>310</v>
      </c>
      <c r="C57" t="s">
        <v>200</v>
      </c>
      <c r="D57" t="s">
        <v>311</v>
      </c>
      <c r="E57" t="s">
        <v>201</v>
      </c>
      <c r="F57">
        <v>29642172.450014599</v>
      </c>
      <c r="G57">
        <v>30516464.7395675</v>
      </c>
      <c r="H57">
        <v>30978705.2533908</v>
      </c>
      <c r="I57">
        <v>30079789.7846376</v>
      </c>
      <c r="J57">
        <v>29644328.4050043</v>
      </c>
      <c r="K57">
        <v>29756601.311220501</v>
      </c>
      <c r="L57">
        <v>30040245.772368301</v>
      </c>
      <c r="M57">
        <v>30325933.299360201</v>
      </c>
      <c r="N57">
        <v>31070131.811779499</v>
      </c>
      <c r="O57">
        <v>31825816.435001101</v>
      </c>
      <c r="P57">
        <v>32944942.025857899</v>
      </c>
      <c r="Q57">
        <v>33837836.729855001</v>
      </c>
      <c r="R57">
        <v>34300049.904439397</v>
      </c>
      <c r="S57">
        <v>34349702.7677591</v>
      </c>
      <c r="T57">
        <v>33102150.836399</v>
      </c>
      <c r="U57">
        <v>32662014.834530201</v>
      </c>
      <c r="V57">
        <v>31913062.961818699</v>
      </c>
      <c r="W57">
        <v>32579711.039164599</v>
      </c>
      <c r="X57">
        <v>33011693.9992982</v>
      </c>
      <c r="Y57">
        <v>33852492.360344902</v>
      </c>
      <c r="Z57">
        <v>34700382.454176299</v>
      </c>
      <c r="AA57">
        <v>35281377.155585103</v>
      </c>
      <c r="AB57">
        <v>36052950.475871399</v>
      </c>
      <c r="AC57">
        <v>36767053.731266998</v>
      </c>
      <c r="AD57">
        <v>37472432.065122701</v>
      </c>
      <c r="AE57">
        <v>36765578.733620003</v>
      </c>
    </row>
    <row r="58" spans="1:31" x14ac:dyDescent="0.3">
      <c r="A58" t="s">
        <v>144</v>
      </c>
      <c r="B58" t="s">
        <v>312</v>
      </c>
      <c r="C58" t="s">
        <v>200</v>
      </c>
      <c r="D58" t="s">
        <v>313</v>
      </c>
      <c r="E58" t="s">
        <v>201</v>
      </c>
      <c r="F58">
        <v>29642172.450014599</v>
      </c>
      <c r="G58">
        <v>30516464.7395675</v>
      </c>
      <c r="H58">
        <v>30978705.2533908</v>
      </c>
      <c r="I58">
        <v>30079789.7846376</v>
      </c>
      <c r="J58">
        <v>29644328.4050043</v>
      </c>
      <c r="K58">
        <v>29756601.311220501</v>
      </c>
      <c r="L58">
        <v>30040245.772368301</v>
      </c>
      <c r="M58">
        <v>30325933.299360201</v>
      </c>
      <c r="N58">
        <v>31070131.811779499</v>
      </c>
      <c r="O58">
        <v>31825816.435001101</v>
      </c>
      <c r="P58">
        <v>32944942.025857899</v>
      </c>
      <c r="Q58">
        <v>33837836.729855001</v>
      </c>
      <c r="R58">
        <v>34300049.904439397</v>
      </c>
      <c r="S58">
        <v>34349702.7677591</v>
      </c>
      <c r="T58">
        <v>33102150.836399</v>
      </c>
      <c r="U58">
        <v>32662014.834530201</v>
      </c>
      <c r="V58">
        <v>31913062.961818699</v>
      </c>
      <c r="W58">
        <v>32579711.039164599</v>
      </c>
      <c r="X58">
        <v>33011693.9992982</v>
      </c>
      <c r="Y58">
        <v>33852492.360344902</v>
      </c>
      <c r="Z58">
        <v>34700382.454176299</v>
      </c>
      <c r="AA58">
        <v>35281377.155585103</v>
      </c>
      <c r="AB58">
        <v>36052950.475871399</v>
      </c>
      <c r="AC58">
        <v>36767053.731266998</v>
      </c>
      <c r="AD58">
        <v>37472432.065122701</v>
      </c>
      <c r="AE58">
        <v>36765578.733620003</v>
      </c>
    </row>
    <row r="59" spans="1:31" x14ac:dyDescent="0.3">
      <c r="A59" t="s">
        <v>144</v>
      </c>
      <c r="B59" t="s">
        <v>314</v>
      </c>
      <c r="C59" t="s">
        <v>200</v>
      </c>
      <c r="D59" t="s">
        <v>315</v>
      </c>
      <c r="E59" t="s">
        <v>201</v>
      </c>
    </row>
  </sheetData>
  <pageMargins left="0.7" right="0.7" top="0.75" bottom="0.75" header="0.3" footer="0.3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145</v>
      </c>
      <c r="B2" t="s">
        <v>197</v>
      </c>
      <c r="C2" t="s">
        <v>200</v>
      </c>
      <c r="D2" t="s">
        <v>198</v>
      </c>
      <c r="E2" t="s">
        <v>201</v>
      </c>
      <c r="F2">
        <v>15305193.857994899</v>
      </c>
      <c r="G2">
        <v>14613976.5780531</v>
      </c>
      <c r="H2">
        <v>13965739.8988466</v>
      </c>
      <c r="I2">
        <v>13249503.1170609</v>
      </c>
      <c r="J2">
        <v>12733336.6725142</v>
      </c>
      <c r="K2">
        <v>12254391.5948618</v>
      </c>
      <c r="L2">
        <v>11697994.356885901</v>
      </c>
      <c r="M2">
        <v>11028839.682830101</v>
      </c>
      <c r="N2">
        <v>10382196.3198817</v>
      </c>
      <c r="O2">
        <v>9785001.0981227793</v>
      </c>
      <c r="P2">
        <v>9267807.8776894007</v>
      </c>
      <c r="Q2">
        <v>8692445.3799745403</v>
      </c>
      <c r="R2">
        <v>8148031.7971631</v>
      </c>
      <c r="S2">
        <v>7689381.45981762</v>
      </c>
      <c r="T2">
        <v>7277742.9625478601</v>
      </c>
      <c r="U2">
        <v>6956555.9620442698</v>
      </c>
      <c r="V2">
        <v>6629898.0664095199</v>
      </c>
      <c r="W2">
        <v>6441884.9386084396</v>
      </c>
      <c r="X2">
        <v>6340326.4346672101</v>
      </c>
      <c r="Y2">
        <v>6227438.9801342702</v>
      </c>
      <c r="Z2">
        <v>6074692.3103198996</v>
      </c>
      <c r="AA2">
        <v>5968575.2557635596</v>
      </c>
      <c r="AB2">
        <v>5972938.6271869903</v>
      </c>
      <c r="AC2">
        <v>5910729.3452284299</v>
      </c>
      <c r="AD2">
        <v>5854492.75660556</v>
      </c>
      <c r="AE2">
        <v>5806411.7659583101</v>
      </c>
    </row>
    <row r="3" spans="1:32" x14ac:dyDescent="0.3">
      <c r="A3" t="s">
        <v>145</v>
      </c>
      <c r="B3" t="s">
        <v>202</v>
      </c>
      <c r="C3" t="s">
        <v>200</v>
      </c>
      <c r="D3" t="s">
        <v>203</v>
      </c>
      <c r="E3" t="s">
        <v>201</v>
      </c>
      <c r="F3">
        <v>848171.58932542603</v>
      </c>
      <c r="G3">
        <v>810450.985280063</v>
      </c>
      <c r="H3">
        <v>771671.27021711494</v>
      </c>
      <c r="I3">
        <v>732742.81175647397</v>
      </c>
      <c r="J3">
        <v>683560.94931662502</v>
      </c>
      <c r="K3">
        <v>668594.446228371</v>
      </c>
      <c r="L3">
        <v>634243.04651691299</v>
      </c>
      <c r="M3">
        <v>612792.47707686794</v>
      </c>
      <c r="N3">
        <v>559754.51231304696</v>
      </c>
      <c r="O3">
        <v>503229.61657224502</v>
      </c>
      <c r="P3">
        <v>447426.32977611403</v>
      </c>
      <c r="Q3">
        <v>409090.53202232101</v>
      </c>
      <c r="R3">
        <v>399411.507610876</v>
      </c>
      <c r="S3">
        <v>410043.63580495899</v>
      </c>
      <c r="T3">
        <v>402618.229510081</v>
      </c>
      <c r="U3">
        <v>384235.28897143702</v>
      </c>
      <c r="V3">
        <v>371706.89863781101</v>
      </c>
      <c r="W3">
        <v>374322.17917174002</v>
      </c>
      <c r="X3">
        <v>400201.22246127902</v>
      </c>
      <c r="Y3">
        <v>433120.290301634</v>
      </c>
      <c r="Z3">
        <v>443949.22712886299</v>
      </c>
      <c r="AA3">
        <v>436081.61925966601</v>
      </c>
      <c r="AB3">
        <v>457936.009647161</v>
      </c>
      <c r="AC3">
        <v>434792.85926150298</v>
      </c>
      <c r="AD3">
        <v>408133.94485716498</v>
      </c>
      <c r="AE3">
        <v>376052.99221236201</v>
      </c>
    </row>
    <row r="4" spans="1:32" x14ac:dyDescent="0.3">
      <c r="A4" t="s">
        <v>145</v>
      </c>
      <c r="B4" t="s">
        <v>204</v>
      </c>
      <c r="C4" t="s">
        <v>200</v>
      </c>
      <c r="D4" t="s">
        <v>205</v>
      </c>
      <c r="E4" t="s">
        <v>201</v>
      </c>
      <c r="F4">
        <v>70575506.986500993</v>
      </c>
      <c r="G4">
        <v>71111024.529962897</v>
      </c>
      <c r="H4">
        <v>72269919.883191004</v>
      </c>
      <c r="I4">
        <v>73463011.9165373</v>
      </c>
      <c r="J4">
        <v>72855791.64418</v>
      </c>
      <c r="K4">
        <v>72831105.9897165</v>
      </c>
      <c r="L4">
        <v>73253547.123624504</v>
      </c>
      <c r="M4">
        <v>71305183.632482693</v>
      </c>
      <c r="N4">
        <v>70038026.651093304</v>
      </c>
      <c r="O4">
        <v>70021842.170813397</v>
      </c>
      <c r="P4">
        <v>71957468.8892712</v>
      </c>
      <c r="Q4">
        <v>74140165.284124002</v>
      </c>
      <c r="R4">
        <v>77162196.937162295</v>
      </c>
      <c r="S4">
        <v>79131113.639158607</v>
      </c>
      <c r="T4">
        <v>76254940.008159697</v>
      </c>
      <c r="U4">
        <v>72778869.465723202</v>
      </c>
      <c r="V4">
        <v>71127040.604556799</v>
      </c>
      <c r="W4">
        <v>70310131.007477701</v>
      </c>
      <c r="X4">
        <v>69024375.540892094</v>
      </c>
      <c r="Y4">
        <v>68925155.251169503</v>
      </c>
      <c r="Z4">
        <v>70421913.814968303</v>
      </c>
      <c r="AA4">
        <v>71780742.116250202</v>
      </c>
      <c r="AB4">
        <v>73539244.778513595</v>
      </c>
      <c r="AC4">
        <v>76089430.567531601</v>
      </c>
      <c r="AD4">
        <v>77562562.032399505</v>
      </c>
      <c r="AE4">
        <v>77512801.958337903</v>
      </c>
    </row>
    <row r="5" spans="1:32" x14ac:dyDescent="0.3">
      <c r="A5" t="s">
        <v>145</v>
      </c>
      <c r="B5" t="s">
        <v>206</v>
      </c>
      <c r="C5" t="s">
        <v>200</v>
      </c>
      <c r="D5" t="s">
        <v>207</v>
      </c>
      <c r="E5" t="s">
        <v>201</v>
      </c>
      <c r="F5">
        <v>5469300.4592887796</v>
      </c>
      <c r="G5">
        <v>5474143.76167427</v>
      </c>
      <c r="H5">
        <v>5476953.8133041495</v>
      </c>
      <c r="I5">
        <v>5482291.9580101604</v>
      </c>
      <c r="J5">
        <v>5432127.4030667301</v>
      </c>
      <c r="K5">
        <v>5340414.4035360403</v>
      </c>
      <c r="L5">
        <v>5356166.4510726295</v>
      </c>
      <c r="M5">
        <v>5350741.1900398601</v>
      </c>
      <c r="N5">
        <v>5246890.4584036097</v>
      </c>
      <c r="O5">
        <v>5206757.9461961603</v>
      </c>
      <c r="P5">
        <v>5337578.7449228596</v>
      </c>
      <c r="Q5">
        <v>5408118.7200581804</v>
      </c>
      <c r="R5">
        <v>5523240.6671922104</v>
      </c>
      <c r="S5">
        <v>5462430.0730718803</v>
      </c>
      <c r="T5">
        <v>5328132.9476207504</v>
      </c>
      <c r="U5">
        <v>5203732.3439604603</v>
      </c>
      <c r="V5">
        <v>5244220.1513013104</v>
      </c>
      <c r="W5">
        <v>5287448.6539599001</v>
      </c>
      <c r="X5">
        <v>5212516.4603004502</v>
      </c>
      <c r="Y5">
        <v>5222157.6712916596</v>
      </c>
      <c r="Z5">
        <v>5257905.0269491198</v>
      </c>
      <c r="AA5">
        <v>5366966.4377564397</v>
      </c>
      <c r="AB5">
        <v>5571993.02490013</v>
      </c>
      <c r="AC5">
        <v>5740438.9641591003</v>
      </c>
      <c r="AD5">
        <v>5851166.4649494505</v>
      </c>
      <c r="AE5">
        <v>5783237.0310416603</v>
      </c>
    </row>
    <row r="6" spans="1:32" x14ac:dyDescent="0.3">
      <c r="A6" t="s">
        <v>145</v>
      </c>
      <c r="B6" t="s">
        <v>208</v>
      </c>
      <c r="C6" t="s">
        <v>200</v>
      </c>
      <c r="D6" t="s">
        <v>209</v>
      </c>
      <c r="E6" t="s">
        <v>201</v>
      </c>
      <c r="F6">
        <v>3488939.9401267902</v>
      </c>
      <c r="G6">
        <v>3270923.4897346799</v>
      </c>
      <c r="H6">
        <v>3120024.75759198</v>
      </c>
      <c r="I6">
        <v>2976410.52512743</v>
      </c>
      <c r="J6">
        <v>2755121.22318262</v>
      </c>
      <c r="K6">
        <v>2536047.48860911</v>
      </c>
      <c r="L6">
        <v>2350292.5217245701</v>
      </c>
      <c r="M6">
        <v>2163539.8756455602</v>
      </c>
      <c r="N6">
        <v>1970217.89123285</v>
      </c>
      <c r="O6">
        <v>1824569.9640913501</v>
      </c>
      <c r="P6">
        <v>1760394.8536749999</v>
      </c>
      <c r="Q6">
        <v>1662461.4622986501</v>
      </c>
      <c r="R6">
        <v>1597845.5473649499</v>
      </c>
      <c r="S6">
        <v>1520241.6096306399</v>
      </c>
      <c r="T6">
        <v>1380903.7374358999</v>
      </c>
      <c r="U6">
        <v>1258142.69910073</v>
      </c>
      <c r="V6">
        <v>1184324.7419372001</v>
      </c>
      <c r="W6">
        <v>1094818.3156922001</v>
      </c>
      <c r="X6">
        <v>1042434.62468527</v>
      </c>
      <c r="Y6">
        <v>1005533.37508038</v>
      </c>
      <c r="Z6">
        <v>1015844.9778338</v>
      </c>
      <c r="AA6">
        <v>1011063.80065242</v>
      </c>
      <c r="AB6">
        <v>1004199.14147039</v>
      </c>
      <c r="AC6">
        <v>980804.04435775802</v>
      </c>
      <c r="AD6">
        <v>971845.61823937797</v>
      </c>
      <c r="AE6">
        <v>923205.48717890901</v>
      </c>
    </row>
    <row r="7" spans="1:32" x14ac:dyDescent="0.3">
      <c r="A7" t="s">
        <v>145</v>
      </c>
      <c r="B7" t="s">
        <v>210</v>
      </c>
      <c r="C7" t="s">
        <v>200</v>
      </c>
      <c r="D7" t="s">
        <v>211</v>
      </c>
      <c r="E7" t="s">
        <v>201</v>
      </c>
      <c r="F7">
        <v>4731728.8554975102</v>
      </c>
      <c r="G7">
        <v>4733829.9081247197</v>
      </c>
      <c r="H7">
        <v>4844374.9170532199</v>
      </c>
      <c r="I7">
        <v>4866872.0267704995</v>
      </c>
      <c r="J7">
        <v>4719882.5384485098</v>
      </c>
      <c r="K7">
        <v>4584236.8485278003</v>
      </c>
      <c r="L7">
        <v>4448404.9183816798</v>
      </c>
      <c r="M7">
        <v>4241263.1531941397</v>
      </c>
      <c r="N7">
        <v>4035554.2426509499</v>
      </c>
      <c r="O7">
        <v>3843576.0509315501</v>
      </c>
      <c r="P7">
        <v>3813409.2507374701</v>
      </c>
      <c r="Q7">
        <v>3761415.5498875198</v>
      </c>
      <c r="R7">
        <v>3784647.1077760598</v>
      </c>
      <c r="S7">
        <v>3675689.0955241802</v>
      </c>
      <c r="T7">
        <v>3440620.00535871</v>
      </c>
      <c r="U7">
        <v>3221463.8870658502</v>
      </c>
      <c r="V7">
        <v>3051114.1011486598</v>
      </c>
      <c r="W7">
        <v>2893109.2825487801</v>
      </c>
      <c r="X7">
        <v>2812724.8035960002</v>
      </c>
      <c r="Y7">
        <v>2786833.5038969298</v>
      </c>
      <c r="Z7">
        <v>2768314.3397960202</v>
      </c>
      <c r="AA7">
        <v>2744159.3380854102</v>
      </c>
      <c r="AB7">
        <v>2683637.89602469</v>
      </c>
      <c r="AC7">
        <v>2638691.0577869001</v>
      </c>
      <c r="AD7">
        <v>2584788.0894884299</v>
      </c>
      <c r="AE7">
        <v>2537895.26312374</v>
      </c>
    </row>
    <row r="8" spans="1:32" x14ac:dyDescent="0.3">
      <c r="A8" t="s">
        <v>145</v>
      </c>
      <c r="B8" t="s">
        <v>212</v>
      </c>
      <c r="C8" t="s">
        <v>200</v>
      </c>
      <c r="D8" t="s">
        <v>213</v>
      </c>
      <c r="E8" t="s">
        <v>201</v>
      </c>
      <c r="F8">
        <v>1432580.3683156001</v>
      </c>
      <c r="G8">
        <v>1404439.52910819</v>
      </c>
      <c r="H8">
        <v>1291937.25498996</v>
      </c>
      <c r="I8">
        <v>1198418.7189905599</v>
      </c>
      <c r="J8">
        <v>1126086.8445870101</v>
      </c>
      <c r="K8">
        <v>1022229.03177654</v>
      </c>
      <c r="L8">
        <v>935991.01076826698</v>
      </c>
      <c r="M8">
        <v>914352.01286137698</v>
      </c>
      <c r="N8">
        <v>903351.01911209302</v>
      </c>
      <c r="O8">
        <v>925776.85339199298</v>
      </c>
      <c r="P8">
        <v>950844.02371454099</v>
      </c>
      <c r="Q8">
        <v>1059496.14186194</v>
      </c>
      <c r="R8">
        <v>1135093.11707461</v>
      </c>
      <c r="S8">
        <v>1239764.2522425</v>
      </c>
      <c r="T8">
        <v>1275981.2032447399</v>
      </c>
      <c r="U8">
        <v>1234776.2482962599</v>
      </c>
      <c r="V8">
        <v>1123813.58582579</v>
      </c>
      <c r="W8">
        <v>1080227.83466028</v>
      </c>
      <c r="X8">
        <v>1061407.6388470901</v>
      </c>
      <c r="Y8">
        <v>1057610.91965985</v>
      </c>
      <c r="Z8">
        <v>1092193.23725477</v>
      </c>
      <c r="AA8">
        <v>1076748.15463897</v>
      </c>
      <c r="AB8">
        <v>1096249.2791788101</v>
      </c>
      <c r="AC8">
        <v>1088303.5874272201</v>
      </c>
      <c r="AD8">
        <v>1058665.8834844599</v>
      </c>
      <c r="AE8">
        <v>1076838.54400659</v>
      </c>
    </row>
    <row r="9" spans="1:32" x14ac:dyDescent="0.3">
      <c r="A9" t="s">
        <v>145</v>
      </c>
      <c r="B9" t="s">
        <v>214</v>
      </c>
      <c r="C9" t="s">
        <v>200</v>
      </c>
      <c r="D9" t="s">
        <v>215</v>
      </c>
      <c r="E9" t="s">
        <v>201</v>
      </c>
      <c r="F9">
        <v>4551723.4973989399</v>
      </c>
      <c r="G9">
        <v>4409292.28919484</v>
      </c>
      <c r="H9">
        <v>4364915.9324641898</v>
      </c>
      <c r="I9">
        <v>4405349.0938973399</v>
      </c>
      <c r="J9">
        <v>4320064.5429066103</v>
      </c>
      <c r="K9">
        <v>4248791.3577358797</v>
      </c>
      <c r="L9">
        <v>4259943.6146935103</v>
      </c>
      <c r="M9">
        <v>4216977.4532121401</v>
      </c>
      <c r="N9">
        <v>4167517.7916274602</v>
      </c>
      <c r="O9">
        <v>4036525.4988291902</v>
      </c>
      <c r="P9">
        <v>4151965.92848717</v>
      </c>
      <c r="Q9">
        <v>4231868.4329009</v>
      </c>
      <c r="R9">
        <v>4381441.0153383799</v>
      </c>
      <c r="S9">
        <v>4639115.4926239699</v>
      </c>
      <c r="T9">
        <v>4620281.6327629099</v>
      </c>
      <c r="U9">
        <v>4557235.7009018501</v>
      </c>
      <c r="V9">
        <v>4556963.0965317804</v>
      </c>
      <c r="W9">
        <v>4452978.75274166</v>
      </c>
      <c r="X9">
        <v>4309994.5644815201</v>
      </c>
      <c r="Y9">
        <v>4212335.9887872497</v>
      </c>
      <c r="Z9">
        <v>4189808.8368937098</v>
      </c>
      <c r="AA9">
        <v>4163082.9593293401</v>
      </c>
      <c r="AB9">
        <v>4209679.0096292701</v>
      </c>
      <c r="AC9">
        <v>4481456.8688594</v>
      </c>
      <c r="AD9">
        <v>4836862.5128065599</v>
      </c>
      <c r="AE9">
        <v>4987968.1535466304</v>
      </c>
    </row>
    <row r="10" spans="1:32" x14ac:dyDescent="0.3">
      <c r="A10" t="s">
        <v>145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145</v>
      </c>
      <c r="B11" t="s">
        <v>218</v>
      </c>
      <c r="C11" t="s">
        <v>200</v>
      </c>
      <c r="D11" t="s">
        <v>219</v>
      </c>
      <c r="E11" t="s">
        <v>201</v>
      </c>
      <c r="F11">
        <v>1142774.6672074299</v>
      </c>
      <c r="G11">
        <v>1173579.4123679199</v>
      </c>
      <c r="H11">
        <v>1239733.5712417699</v>
      </c>
      <c r="I11">
        <v>1282856.03995864</v>
      </c>
      <c r="J11">
        <v>1298198.34578565</v>
      </c>
      <c r="K11">
        <v>1354821.52152679</v>
      </c>
      <c r="L11">
        <v>1424199.0711991501</v>
      </c>
      <c r="M11">
        <v>1487375.2731882399</v>
      </c>
      <c r="N11">
        <v>1526943.70874087</v>
      </c>
      <c r="O11">
        <v>1532340.5316989799</v>
      </c>
      <c r="P11">
        <v>1564172.5484521801</v>
      </c>
      <c r="Q11">
        <v>1636681.51009616</v>
      </c>
      <c r="R11">
        <v>1674291.9495639</v>
      </c>
      <c r="S11">
        <v>1663128.95965969</v>
      </c>
      <c r="T11">
        <v>1686185.3575536499</v>
      </c>
      <c r="U11">
        <v>1637844.4932312299</v>
      </c>
      <c r="V11">
        <v>1669040.4561083</v>
      </c>
      <c r="W11">
        <v>1906081.2296867501</v>
      </c>
      <c r="X11">
        <v>2138310.14547591</v>
      </c>
      <c r="Y11">
        <v>2326605.19359258</v>
      </c>
      <c r="Z11">
        <v>2454021.1554725999</v>
      </c>
      <c r="AA11">
        <v>2801128.9535632902</v>
      </c>
      <c r="AB11">
        <v>3058606.57810792</v>
      </c>
      <c r="AC11">
        <v>3245823.6104363701</v>
      </c>
      <c r="AD11">
        <v>3346094.3462536898</v>
      </c>
      <c r="AE11">
        <v>3467094.4784282199</v>
      </c>
    </row>
    <row r="12" spans="1:32" x14ac:dyDescent="0.3">
      <c r="A12" t="s">
        <v>145</v>
      </c>
      <c r="B12" t="s">
        <v>220</v>
      </c>
      <c r="C12" t="s">
        <v>200</v>
      </c>
      <c r="D12" t="s">
        <v>221</v>
      </c>
      <c r="E12" t="s">
        <v>201</v>
      </c>
      <c r="F12">
        <v>6136540.9239268098</v>
      </c>
      <c r="G12">
        <v>6207749.68777066</v>
      </c>
      <c r="H12">
        <v>6305400.7906527696</v>
      </c>
      <c r="I12">
        <v>6350614.5773974797</v>
      </c>
      <c r="J12">
        <v>6203030.5448817303</v>
      </c>
      <c r="K12">
        <v>6179796.8821217101</v>
      </c>
      <c r="L12">
        <v>6175238.5769811403</v>
      </c>
      <c r="M12">
        <v>5916314.5265679099</v>
      </c>
      <c r="N12">
        <v>5867623.4226117805</v>
      </c>
      <c r="O12">
        <v>5859573.01898281</v>
      </c>
      <c r="P12">
        <v>5937860.1218069196</v>
      </c>
      <c r="Q12">
        <v>6167983.0136762504</v>
      </c>
      <c r="R12">
        <v>6348509.6619479097</v>
      </c>
      <c r="S12">
        <v>6372597.0633495199</v>
      </c>
      <c r="T12">
        <v>6172199.2260461003</v>
      </c>
      <c r="U12">
        <v>5983604.01524805</v>
      </c>
      <c r="V12">
        <v>5886384.09845421</v>
      </c>
      <c r="W12">
        <v>5891748.3428165196</v>
      </c>
      <c r="X12">
        <v>5919869.4240044197</v>
      </c>
      <c r="Y12">
        <v>5968543.4676320702</v>
      </c>
      <c r="Z12">
        <v>6078218.7167569203</v>
      </c>
      <c r="AA12">
        <v>6098954.63342275</v>
      </c>
      <c r="AB12">
        <v>6168775.8334625298</v>
      </c>
      <c r="AC12">
        <v>6328816.8320942698</v>
      </c>
      <c r="AD12">
        <v>6436379.3325263197</v>
      </c>
      <c r="AE12">
        <v>6469498.8203802099</v>
      </c>
    </row>
    <row r="13" spans="1:32" x14ac:dyDescent="0.3">
      <c r="A13" t="s">
        <v>145</v>
      </c>
      <c r="B13" t="s">
        <v>222</v>
      </c>
      <c r="C13" t="s">
        <v>200</v>
      </c>
      <c r="D13" t="s">
        <v>223</v>
      </c>
      <c r="E13" t="s">
        <v>201</v>
      </c>
      <c r="F13">
        <v>9874180.43111155</v>
      </c>
      <c r="G13">
        <v>9777862.8684003409</v>
      </c>
      <c r="H13">
        <v>9635524.1494886391</v>
      </c>
      <c r="I13">
        <v>9396900.5931244493</v>
      </c>
      <c r="J13">
        <v>9121752.3702622093</v>
      </c>
      <c r="K13">
        <v>8948993.3104187101</v>
      </c>
      <c r="L13">
        <v>8859541.6899389103</v>
      </c>
      <c r="M13">
        <v>8441155.9619903006</v>
      </c>
      <c r="N13">
        <v>7929951.0240253396</v>
      </c>
      <c r="O13">
        <v>7631532.4552879203</v>
      </c>
      <c r="P13">
        <v>7593971.8030475797</v>
      </c>
      <c r="Q13">
        <v>7809597.0480229296</v>
      </c>
      <c r="R13">
        <v>8223658.9006896</v>
      </c>
      <c r="S13">
        <v>8595815.4668080397</v>
      </c>
      <c r="T13">
        <v>8469225.9222283494</v>
      </c>
      <c r="U13">
        <v>8336394.3997385101</v>
      </c>
      <c r="V13">
        <v>8237799.94124272</v>
      </c>
      <c r="W13">
        <v>8218119.1089437502</v>
      </c>
      <c r="X13">
        <v>8024347.4666248001</v>
      </c>
      <c r="Y13">
        <v>8059833.5548865898</v>
      </c>
      <c r="Z13">
        <v>8142971.9480448104</v>
      </c>
      <c r="AA13">
        <v>8180799.5859153904</v>
      </c>
      <c r="AB13">
        <v>8567835.3167450204</v>
      </c>
      <c r="AC13">
        <v>8764996.8586649708</v>
      </c>
      <c r="AD13">
        <v>9019501.3515002001</v>
      </c>
      <c r="AE13">
        <v>9029389.4974993896</v>
      </c>
    </row>
    <row r="14" spans="1:32" x14ac:dyDescent="0.3">
      <c r="A14" t="s">
        <v>145</v>
      </c>
      <c r="B14" t="s">
        <v>224</v>
      </c>
      <c r="C14" t="s">
        <v>200</v>
      </c>
      <c r="D14" t="s">
        <v>225</v>
      </c>
      <c r="E14" t="s">
        <v>201</v>
      </c>
      <c r="F14">
        <v>8803890.1763333697</v>
      </c>
      <c r="G14">
        <v>9284881.4958006199</v>
      </c>
      <c r="H14">
        <v>9726169.7715782505</v>
      </c>
      <c r="I14">
        <v>10260839.5481438</v>
      </c>
      <c r="J14">
        <v>10455789.6494761</v>
      </c>
      <c r="K14">
        <v>11107357.512713</v>
      </c>
      <c r="L14">
        <v>11689054.593323</v>
      </c>
      <c r="M14">
        <v>11347452.024863999</v>
      </c>
      <c r="N14">
        <v>11130797.109453101</v>
      </c>
      <c r="O14">
        <v>11531727.85598</v>
      </c>
      <c r="P14">
        <v>11761877.140758701</v>
      </c>
      <c r="Q14">
        <v>12336679.5333442</v>
      </c>
      <c r="R14">
        <v>12768444.815387299</v>
      </c>
      <c r="S14">
        <v>13128256.925716</v>
      </c>
      <c r="T14">
        <v>12438505.324567501</v>
      </c>
      <c r="U14">
        <v>11674287.829414601</v>
      </c>
      <c r="V14">
        <v>11296074.0590837</v>
      </c>
      <c r="W14">
        <v>11016933.2027371</v>
      </c>
      <c r="X14">
        <v>10478829.5477151</v>
      </c>
      <c r="Y14">
        <v>10298201.534913501</v>
      </c>
      <c r="Z14">
        <v>10663880.4851515</v>
      </c>
      <c r="AA14">
        <v>10676138.3950816</v>
      </c>
      <c r="AB14">
        <v>10800064.389663899</v>
      </c>
      <c r="AC14">
        <v>11492730.9870115</v>
      </c>
      <c r="AD14">
        <v>11771063.242071999</v>
      </c>
      <c r="AE14">
        <v>12011628.5224071</v>
      </c>
    </row>
    <row r="15" spans="1:32" x14ac:dyDescent="0.3">
      <c r="A15" t="s">
        <v>145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145</v>
      </c>
      <c r="B16" t="s">
        <v>228</v>
      </c>
      <c r="C16" t="s">
        <v>200</v>
      </c>
      <c r="D16" t="s">
        <v>229</v>
      </c>
      <c r="E16" t="s">
        <v>201</v>
      </c>
      <c r="F16">
        <v>4706233.2026076699</v>
      </c>
      <c r="G16">
        <v>5104166.2173461197</v>
      </c>
      <c r="H16">
        <v>5514510.1872005397</v>
      </c>
      <c r="I16">
        <v>5750003.8217763398</v>
      </c>
      <c r="J16">
        <v>5896382.4021156197</v>
      </c>
      <c r="K16">
        <v>6120111.5684091002</v>
      </c>
      <c r="L16">
        <v>6294221.2397042699</v>
      </c>
      <c r="M16">
        <v>6106783.75023783</v>
      </c>
      <c r="N16">
        <v>5985388.3864785396</v>
      </c>
      <c r="O16">
        <v>5999195.81426768</v>
      </c>
      <c r="P16">
        <v>6061081.98021523</v>
      </c>
      <c r="Q16">
        <v>6221068.8453053702</v>
      </c>
      <c r="R16">
        <v>6420635.01493375</v>
      </c>
      <c r="S16">
        <v>6330379.8013529498</v>
      </c>
      <c r="T16">
        <v>5915290.4964685999</v>
      </c>
      <c r="U16">
        <v>5603338.7662360603</v>
      </c>
      <c r="V16">
        <v>5504530.4733438604</v>
      </c>
      <c r="W16">
        <v>5357045.05404454</v>
      </c>
      <c r="X16">
        <v>5204901.6803226098</v>
      </c>
      <c r="Y16">
        <v>5158689.2982259197</v>
      </c>
      <c r="Z16">
        <v>5239331.8511470398</v>
      </c>
      <c r="AA16">
        <v>5370347.80172728</v>
      </c>
      <c r="AB16">
        <v>5689941.4479168998</v>
      </c>
      <c r="AC16">
        <v>5885555.7653483097</v>
      </c>
      <c r="AD16">
        <v>5874448.4389031399</v>
      </c>
      <c r="AE16">
        <v>5860238.0124252699</v>
      </c>
    </row>
    <row r="17" spans="1:31" x14ac:dyDescent="0.3">
      <c r="A17" t="s">
        <v>145</v>
      </c>
      <c r="B17" t="s">
        <v>230</v>
      </c>
      <c r="C17" t="s">
        <v>200</v>
      </c>
      <c r="D17" t="s">
        <v>231</v>
      </c>
      <c r="E17" t="s">
        <v>201</v>
      </c>
      <c r="F17">
        <v>7531958.3916284395</v>
      </c>
      <c r="G17">
        <v>7603613.8419826897</v>
      </c>
      <c r="H17">
        <v>7730958.7965660701</v>
      </c>
      <c r="I17">
        <v>7990552.3368861396</v>
      </c>
      <c r="J17">
        <v>7940845.3270165501</v>
      </c>
      <c r="K17">
        <v>7975692.33985967</v>
      </c>
      <c r="L17">
        <v>7953492.3790575396</v>
      </c>
      <c r="M17">
        <v>7682653.6852297997</v>
      </c>
      <c r="N17">
        <v>7500296.49179048</v>
      </c>
      <c r="O17">
        <v>7695345.8417196795</v>
      </c>
      <c r="P17">
        <v>8198876.4704432897</v>
      </c>
      <c r="Q17">
        <v>8364852.2016951898</v>
      </c>
      <c r="R17">
        <v>9015023.3806893993</v>
      </c>
      <c r="S17">
        <v>9641399.4819965307</v>
      </c>
      <c r="T17">
        <v>9359110.00795657</v>
      </c>
      <c r="U17">
        <v>8792689.8307568207</v>
      </c>
      <c r="V17">
        <v>8589146.3822758906</v>
      </c>
      <c r="W17">
        <v>8570803.3729628492</v>
      </c>
      <c r="X17">
        <v>8317011.9630019804</v>
      </c>
      <c r="Y17">
        <v>8206273.89588561</v>
      </c>
      <c r="Z17">
        <v>8369127.5989115397</v>
      </c>
      <c r="AA17">
        <v>8399417.0029839408</v>
      </c>
      <c r="AB17">
        <v>8251145.6612500995</v>
      </c>
      <c r="AC17">
        <v>8475467.3878453001</v>
      </c>
      <c r="AD17">
        <v>8613892.2946469206</v>
      </c>
      <c r="AE17">
        <v>8341651.4148690403</v>
      </c>
    </row>
    <row r="18" spans="1:31" x14ac:dyDescent="0.3">
      <c r="A18" t="s">
        <v>145</v>
      </c>
      <c r="B18" t="s">
        <v>232</v>
      </c>
      <c r="C18" t="s">
        <v>200</v>
      </c>
      <c r="D18" t="s">
        <v>233</v>
      </c>
      <c r="E18" t="s">
        <v>201</v>
      </c>
      <c r="F18">
        <v>11197008.2343676</v>
      </c>
      <c r="G18">
        <v>11173838.679563399</v>
      </c>
      <c r="H18">
        <v>11519976.146330399</v>
      </c>
      <c r="I18">
        <v>11981598.3030705</v>
      </c>
      <c r="J18">
        <v>12088455.7644035</v>
      </c>
      <c r="K18">
        <v>11976400.5332218</v>
      </c>
      <c r="L18">
        <v>12085209.061039399</v>
      </c>
      <c r="M18">
        <v>12086196.149976</v>
      </c>
      <c r="N18">
        <v>12417460.0702879</v>
      </c>
      <c r="O18">
        <v>12590565.0991522</v>
      </c>
      <c r="P18">
        <v>13412821.5203945</v>
      </c>
      <c r="Q18">
        <v>14004746.1838177</v>
      </c>
      <c r="R18">
        <v>14748875.509484001</v>
      </c>
      <c r="S18">
        <v>15321321.6165633</v>
      </c>
      <c r="T18">
        <v>14662815.346353499</v>
      </c>
      <c r="U18">
        <v>13783939.1049382</v>
      </c>
      <c r="V18">
        <v>13256017.1207163</v>
      </c>
      <c r="W18">
        <v>13034270.0861696</v>
      </c>
      <c r="X18">
        <v>12984660.2217528</v>
      </c>
      <c r="Y18">
        <v>13086800.6308931</v>
      </c>
      <c r="Z18">
        <v>13540634.239455501</v>
      </c>
      <c r="AA18">
        <v>14245000.150378101</v>
      </c>
      <c r="AB18">
        <v>14825446.856812401</v>
      </c>
      <c r="AC18">
        <v>15397286.6364133</v>
      </c>
      <c r="AD18">
        <v>15645476.762890499</v>
      </c>
      <c r="AE18">
        <v>15512951.3365971</v>
      </c>
    </row>
    <row r="19" spans="1:31" x14ac:dyDescent="0.3">
      <c r="A19" t="s">
        <v>145</v>
      </c>
      <c r="B19" t="s">
        <v>234</v>
      </c>
      <c r="C19" t="s">
        <v>200</v>
      </c>
      <c r="D19" t="s">
        <v>235</v>
      </c>
      <c r="E19" t="s">
        <v>201</v>
      </c>
      <c r="F19">
        <v>1508647.83869049</v>
      </c>
      <c r="G19">
        <v>1492703.3488944501</v>
      </c>
      <c r="H19">
        <v>1499439.7947289899</v>
      </c>
      <c r="I19">
        <v>1520304.37338398</v>
      </c>
      <c r="J19">
        <v>1498054.6880471599</v>
      </c>
      <c r="K19">
        <v>1436213.1912603199</v>
      </c>
      <c r="L19">
        <v>1421791.99574047</v>
      </c>
      <c r="M19">
        <v>1350378.5754754799</v>
      </c>
      <c r="N19">
        <v>1356035.0346782899</v>
      </c>
      <c r="O19">
        <v>1344355.2402838401</v>
      </c>
      <c r="P19">
        <v>1412614.5026158099</v>
      </c>
      <c r="Q19">
        <v>1475196.6411590099</v>
      </c>
      <c r="R19">
        <v>1540490.24972025</v>
      </c>
      <c r="S19">
        <v>1540973.8006194199</v>
      </c>
      <c r="T19">
        <v>1505688.8005624199</v>
      </c>
      <c r="U19">
        <v>1491420.14683455</v>
      </c>
      <c r="V19">
        <v>1527612.3965870801</v>
      </c>
      <c r="W19">
        <v>1506547.7705137799</v>
      </c>
      <c r="X19">
        <v>1517367.0000841699</v>
      </c>
      <c r="Y19">
        <v>1535736.2164241199</v>
      </c>
      <c r="Z19">
        <v>1609661.40130096</v>
      </c>
      <c r="AA19">
        <v>1646934.9027152399</v>
      </c>
      <c r="AB19">
        <v>1611670.3433516</v>
      </c>
      <c r="AC19">
        <v>1569057.96712722</v>
      </c>
      <c r="AD19">
        <v>1552377.6946384299</v>
      </c>
      <c r="AE19">
        <v>1511205.39683402</v>
      </c>
    </row>
    <row r="20" spans="1:31" x14ac:dyDescent="0.3">
      <c r="A20" t="s">
        <v>145</v>
      </c>
      <c r="B20" t="s">
        <v>236</v>
      </c>
      <c r="C20" t="s">
        <v>200</v>
      </c>
      <c r="D20" t="s">
        <v>237</v>
      </c>
      <c r="E20" t="s">
        <v>201</v>
      </c>
      <c r="F20">
        <v>14160413.8233533</v>
      </c>
      <c r="G20">
        <v>14834631.0239574</v>
      </c>
      <c r="H20">
        <v>15417570.3582118</v>
      </c>
      <c r="I20">
        <v>15769234.9230687</v>
      </c>
      <c r="J20">
        <v>16011586.0436159</v>
      </c>
      <c r="K20">
        <v>15844249.632167401</v>
      </c>
      <c r="L20">
        <v>15687202.3893039</v>
      </c>
      <c r="M20">
        <v>15379311.272564899</v>
      </c>
      <c r="N20">
        <v>15045524.065884201</v>
      </c>
      <c r="O20">
        <v>14421156.2283685</v>
      </c>
      <c r="P20">
        <v>13869813.2326736</v>
      </c>
      <c r="Q20">
        <v>13308595.2413594</v>
      </c>
      <c r="R20">
        <v>12931276.038308701</v>
      </c>
      <c r="S20">
        <v>12872086.2661728</v>
      </c>
      <c r="T20">
        <v>12783142.242845399</v>
      </c>
      <c r="U20">
        <v>12721598.9852961</v>
      </c>
      <c r="V20">
        <v>12701144.823696099</v>
      </c>
      <c r="W20">
        <v>12826476.837469799</v>
      </c>
      <c r="X20">
        <v>12969933.330391901</v>
      </c>
      <c r="Y20">
        <v>12962085.6356044</v>
      </c>
      <c r="Z20">
        <v>13108629.4753897</v>
      </c>
      <c r="AA20">
        <v>13182261.1480895</v>
      </c>
      <c r="AB20">
        <v>13130052.577010199</v>
      </c>
      <c r="AC20">
        <v>13220906.5026426</v>
      </c>
      <c r="AD20">
        <v>12982613.8561504</v>
      </c>
      <c r="AE20">
        <v>12718798.784726599</v>
      </c>
    </row>
    <row r="21" spans="1:31" x14ac:dyDescent="0.3">
      <c r="A21" t="s">
        <v>145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145</v>
      </c>
      <c r="B22" t="s">
        <v>240</v>
      </c>
      <c r="C22" t="s">
        <v>200</v>
      </c>
      <c r="D22" t="s">
        <v>241</v>
      </c>
      <c r="E22" t="s">
        <v>201</v>
      </c>
      <c r="F22">
        <v>2089382.8240258</v>
      </c>
      <c r="G22">
        <v>1912974.50273868</v>
      </c>
      <c r="H22">
        <v>1762330.0052382699</v>
      </c>
      <c r="I22">
        <v>1622936.7658827901</v>
      </c>
      <c r="J22">
        <v>1487529.55135548</v>
      </c>
      <c r="K22">
        <v>1346974.3031689001</v>
      </c>
      <c r="L22">
        <v>1247487.35344104</v>
      </c>
      <c r="M22">
        <v>1179721.0491568299</v>
      </c>
      <c r="N22">
        <v>1099967.1629187299</v>
      </c>
      <c r="O22">
        <v>1010157.2998201</v>
      </c>
      <c r="P22">
        <v>932367.73000167904</v>
      </c>
      <c r="Q22">
        <v>870730.37485256302</v>
      </c>
      <c r="R22">
        <v>808742.56544085604</v>
      </c>
      <c r="S22">
        <v>770117.474896917</v>
      </c>
      <c r="T22">
        <v>770757.15665609099</v>
      </c>
      <c r="U22">
        <v>789434.68586567405</v>
      </c>
      <c r="V22">
        <v>855941.54809333</v>
      </c>
      <c r="W22">
        <v>924120.82175959204</v>
      </c>
      <c r="X22">
        <v>1045649.0236950601</v>
      </c>
      <c r="Y22">
        <v>1130042.68382003</v>
      </c>
      <c r="Z22">
        <v>1210342.18948619</v>
      </c>
      <c r="AA22">
        <v>1287110.7343251</v>
      </c>
      <c r="AB22">
        <v>1328285.6519957299</v>
      </c>
      <c r="AC22">
        <v>1370840.48727944</v>
      </c>
      <c r="AD22">
        <v>1440095.2770191201</v>
      </c>
      <c r="AE22">
        <v>1552162.38521615</v>
      </c>
    </row>
    <row r="23" spans="1:31" x14ac:dyDescent="0.3">
      <c r="A23" t="s">
        <v>145</v>
      </c>
      <c r="B23" t="s">
        <v>242</v>
      </c>
      <c r="C23" t="s">
        <v>200</v>
      </c>
      <c r="D23" t="s">
        <v>243</v>
      </c>
      <c r="E23" t="s">
        <v>201</v>
      </c>
      <c r="F23">
        <v>5759933.4095785199</v>
      </c>
      <c r="G23">
        <v>5827334.7117950497</v>
      </c>
      <c r="H23">
        <v>5806942.9143688604</v>
      </c>
      <c r="I23">
        <v>5732012.5857094899</v>
      </c>
      <c r="J23">
        <v>5702439.0636079498</v>
      </c>
      <c r="K23">
        <v>5792132.4995591901</v>
      </c>
      <c r="L23">
        <v>5719116.1010985896</v>
      </c>
      <c r="M23">
        <v>5553288.2730129203</v>
      </c>
      <c r="N23">
        <v>5218932.7966420902</v>
      </c>
      <c r="O23">
        <v>4947131.5402918505</v>
      </c>
      <c r="P23">
        <v>4704189.1897053896</v>
      </c>
      <c r="Q23">
        <v>4533145.5832032803</v>
      </c>
      <c r="R23">
        <v>4726893.7247244297</v>
      </c>
      <c r="S23">
        <v>4742916.1742508896</v>
      </c>
      <c r="T23">
        <v>4622002.4944324698</v>
      </c>
      <c r="U23">
        <v>4699854.3367594201</v>
      </c>
      <c r="V23">
        <v>4839881.3757015401</v>
      </c>
      <c r="W23">
        <v>4962848.9116610996</v>
      </c>
      <c r="X23">
        <v>5206382.9501023702</v>
      </c>
      <c r="Y23">
        <v>5440690.19586212</v>
      </c>
      <c r="Z23">
        <v>5593669.9482951304</v>
      </c>
      <c r="AA23">
        <v>5632371.1546505699</v>
      </c>
      <c r="AB23">
        <v>5860820.9521121504</v>
      </c>
      <c r="AC23">
        <v>5954247.1543897996</v>
      </c>
      <c r="AD23">
        <v>6077691.8610216295</v>
      </c>
      <c r="AE23">
        <v>6305174.7027917197</v>
      </c>
    </row>
    <row r="24" spans="1:31" x14ac:dyDescent="0.3">
      <c r="A24" t="s">
        <v>145</v>
      </c>
      <c r="B24" t="s">
        <v>244</v>
      </c>
      <c r="C24" t="s">
        <v>200</v>
      </c>
      <c r="D24" t="s">
        <v>245</v>
      </c>
      <c r="E24" t="s">
        <v>201</v>
      </c>
      <c r="F24">
        <v>9329036.1478751209</v>
      </c>
      <c r="G24">
        <v>9633908.0455063004</v>
      </c>
      <c r="H24">
        <v>9909644.71227042</v>
      </c>
      <c r="I24">
        <v>9917831.2692292891</v>
      </c>
      <c r="J24">
        <v>9984362.2305040602</v>
      </c>
      <c r="K24">
        <v>10319385.6800499</v>
      </c>
      <c r="L24">
        <v>10304890.397448599</v>
      </c>
      <c r="M24">
        <v>10170004.0874658</v>
      </c>
      <c r="N24">
        <v>9972102.0091797095</v>
      </c>
      <c r="O24">
        <v>10026961.8955906</v>
      </c>
      <c r="P24">
        <v>10140335.0154805</v>
      </c>
      <c r="Q24">
        <v>10376785.5544433</v>
      </c>
      <c r="R24">
        <v>10581535.248069201</v>
      </c>
      <c r="S24">
        <v>10768098.3128943</v>
      </c>
      <c r="T24">
        <v>10760657.925718701</v>
      </c>
      <c r="U24">
        <v>10764845.419983201</v>
      </c>
      <c r="V24">
        <v>10731216.6919971</v>
      </c>
      <c r="W24">
        <v>10825917.659817001</v>
      </c>
      <c r="X24">
        <v>10982612.436135599</v>
      </c>
      <c r="Y24">
        <v>11246261.2405398</v>
      </c>
      <c r="Z24">
        <v>11521345.9891461</v>
      </c>
      <c r="AA24">
        <v>11614096.3639427</v>
      </c>
      <c r="AB24">
        <v>11714375.5184265</v>
      </c>
      <c r="AC24">
        <v>11609022.778148299</v>
      </c>
      <c r="AD24">
        <v>11810356.811860999</v>
      </c>
      <c r="AE24">
        <v>11835175.697590301</v>
      </c>
    </row>
    <row r="25" spans="1:31" x14ac:dyDescent="0.3">
      <c r="A25" t="s">
        <v>145</v>
      </c>
      <c r="B25" t="s">
        <v>246</v>
      </c>
      <c r="C25" t="s">
        <v>200</v>
      </c>
      <c r="D25" t="s">
        <v>247</v>
      </c>
      <c r="E25" t="s">
        <v>201</v>
      </c>
      <c r="F25">
        <v>737656.25491336395</v>
      </c>
      <c r="G25">
        <v>902512.76029355905</v>
      </c>
      <c r="H25">
        <v>1018079.278385</v>
      </c>
      <c r="I25">
        <v>982451.61122022697</v>
      </c>
      <c r="J25">
        <v>1041809.8027381001</v>
      </c>
      <c r="K25">
        <v>1147782.1861941901</v>
      </c>
      <c r="L25">
        <v>1168913.4383584801</v>
      </c>
      <c r="M25">
        <v>1124172.52287594</v>
      </c>
      <c r="N25">
        <v>1106261.60629855</v>
      </c>
      <c r="O25">
        <v>1125886.8806732399</v>
      </c>
      <c r="P25">
        <v>1187498.83786612</v>
      </c>
      <c r="Q25">
        <v>1198271.6269555299</v>
      </c>
      <c r="R25">
        <v>1198395.47426151</v>
      </c>
      <c r="S25">
        <v>1287570.5183787099</v>
      </c>
      <c r="T25">
        <v>1305939.0938739099</v>
      </c>
      <c r="U25">
        <v>1198485.18516031</v>
      </c>
      <c r="V25">
        <v>1098629.9740548399</v>
      </c>
      <c r="W25">
        <v>1020434.55166421</v>
      </c>
      <c r="X25">
        <v>966422.19739060698</v>
      </c>
      <c r="Y25">
        <v>988891.50805331103</v>
      </c>
      <c r="Z25">
        <v>949737.79189566802</v>
      </c>
      <c r="AA25">
        <v>883327.76514150202</v>
      </c>
      <c r="AB25">
        <v>839540.36479457095</v>
      </c>
      <c r="AC25">
        <v>762790.60043422296</v>
      </c>
      <c r="AD25">
        <v>821887.05070391402</v>
      </c>
      <c r="AE25">
        <v>794733.42564509297</v>
      </c>
    </row>
    <row r="26" spans="1:31" x14ac:dyDescent="0.3">
      <c r="A26" t="s">
        <v>145</v>
      </c>
      <c r="B26" t="s">
        <v>248</v>
      </c>
      <c r="C26" t="s">
        <v>200</v>
      </c>
      <c r="D26" t="s">
        <v>249</v>
      </c>
      <c r="E26" t="s">
        <v>201</v>
      </c>
      <c r="F26">
        <v>3853649.9802351198</v>
      </c>
      <c r="G26">
        <v>3906259.2828209698</v>
      </c>
      <c r="H26">
        <v>4057129.0957804201</v>
      </c>
      <c r="I26">
        <v>4046068.5832055202</v>
      </c>
      <c r="J26">
        <v>4005138.23156938</v>
      </c>
      <c r="K26">
        <v>3980419.9194831299</v>
      </c>
      <c r="L26">
        <v>3854811.5774831399</v>
      </c>
      <c r="M26">
        <v>3757425.8056164598</v>
      </c>
      <c r="N26">
        <v>3597831.48593484</v>
      </c>
      <c r="O26">
        <v>3474979.0141672902</v>
      </c>
      <c r="P26">
        <v>3389296.2040465502</v>
      </c>
      <c r="Q26">
        <v>3413597.1919310498</v>
      </c>
      <c r="R26">
        <v>3474417.85927827</v>
      </c>
      <c r="S26">
        <v>3544502.9190683998</v>
      </c>
      <c r="T26">
        <v>3552922.6120599201</v>
      </c>
      <c r="U26">
        <v>3570775.70576199</v>
      </c>
      <c r="V26">
        <v>3559329.0540205101</v>
      </c>
      <c r="W26">
        <v>3578918.6339122001</v>
      </c>
      <c r="X26">
        <v>3593922.3342316002</v>
      </c>
      <c r="Y26">
        <v>3617705.3546299501</v>
      </c>
      <c r="Z26">
        <v>3675611.4962529098</v>
      </c>
      <c r="AA26">
        <v>3666514.4638910601</v>
      </c>
      <c r="AB26">
        <v>3693624.4830975998</v>
      </c>
      <c r="AC26">
        <v>3613856.4286712999</v>
      </c>
      <c r="AD26">
        <v>3556724.3510226798</v>
      </c>
      <c r="AE26">
        <v>3525578.3080014898</v>
      </c>
    </row>
    <row r="27" spans="1:31" x14ac:dyDescent="0.3">
      <c r="A27" t="s">
        <v>145</v>
      </c>
      <c r="B27" t="s">
        <v>250</v>
      </c>
      <c r="C27" t="s">
        <v>200</v>
      </c>
      <c r="D27" t="s">
        <v>251</v>
      </c>
      <c r="E27" t="s">
        <v>201</v>
      </c>
      <c r="F27">
        <v>4737729.9127266398</v>
      </c>
      <c r="G27">
        <v>4825136.0023917798</v>
      </c>
      <c r="H27">
        <v>4834436.3381049996</v>
      </c>
      <c r="I27">
        <v>4889311.0748035396</v>
      </c>
      <c r="J27">
        <v>4937414.1961965803</v>
      </c>
      <c r="K27">
        <v>5191183.5743726101</v>
      </c>
      <c r="L27">
        <v>5281165.3816069299</v>
      </c>
      <c r="M27">
        <v>5288405.7589734001</v>
      </c>
      <c r="N27">
        <v>5268008.9169463199</v>
      </c>
      <c r="O27">
        <v>5426096.0007500397</v>
      </c>
      <c r="P27">
        <v>5563539.9735678397</v>
      </c>
      <c r="Q27">
        <v>5764916.7355567301</v>
      </c>
      <c r="R27">
        <v>5908721.9145294102</v>
      </c>
      <c r="S27">
        <v>5936024.8754471596</v>
      </c>
      <c r="T27">
        <v>5901796.2197848801</v>
      </c>
      <c r="U27">
        <v>5995584.5290609002</v>
      </c>
      <c r="V27">
        <v>6073257.6639217604</v>
      </c>
      <c r="W27">
        <v>6226564.4742405601</v>
      </c>
      <c r="X27">
        <v>6422267.90451336</v>
      </c>
      <c r="Y27">
        <v>6639664.3778565703</v>
      </c>
      <c r="Z27">
        <v>6895996.70099755</v>
      </c>
      <c r="AA27">
        <v>7064254.1349101402</v>
      </c>
      <c r="AB27">
        <v>7181210.6705343304</v>
      </c>
      <c r="AC27">
        <v>7232375.7490427596</v>
      </c>
      <c r="AD27">
        <v>7431745.4101344403</v>
      </c>
      <c r="AE27">
        <v>7514863.9639437199</v>
      </c>
    </row>
    <row r="28" spans="1:31" x14ac:dyDescent="0.3">
      <c r="A28" t="s">
        <v>145</v>
      </c>
      <c r="B28" t="s">
        <v>252</v>
      </c>
      <c r="C28" t="s">
        <v>200</v>
      </c>
      <c r="D28" t="s">
        <v>253</v>
      </c>
      <c r="E28" t="s">
        <v>201</v>
      </c>
      <c r="F28">
        <v>6753758.6007029498</v>
      </c>
      <c r="G28">
        <v>6818459.0446331501</v>
      </c>
      <c r="H28">
        <v>7030664.8492034702</v>
      </c>
      <c r="I28">
        <v>6949121.2401874103</v>
      </c>
      <c r="J28">
        <v>6928780.6420357497</v>
      </c>
      <c r="K28">
        <v>6872427.1289416002</v>
      </c>
      <c r="L28">
        <v>6673581.7214692803</v>
      </c>
      <c r="M28">
        <v>6347388.5497884601</v>
      </c>
      <c r="N28">
        <v>6253373.9809557004</v>
      </c>
      <c r="O28">
        <v>6138996.7373988098</v>
      </c>
      <c r="P28">
        <v>5974074.4942874098</v>
      </c>
      <c r="Q28">
        <v>5777408.8193429699</v>
      </c>
      <c r="R28">
        <v>5788830.2732242504</v>
      </c>
      <c r="S28">
        <v>5749472.8723561503</v>
      </c>
      <c r="T28">
        <v>5720289.7388887303</v>
      </c>
      <c r="U28">
        <v>5555804.4344727704</v>
      </c>
      <c r="V28">
        <v>5348179.43832085</v>
      </c>
      <c r="W28">
        <v>5472843.3561877199</v>
      </c>
      <c r="X28">
        <v>5460317.1443303004</v>
      </c>
      <c r="Y28">
        <v>5564157.0353031503</v>
      </c>
      <c r="Z28">
        <v>5496099.1566987801</v>
      </c>
      <c r="AA28">
        <v>5500945.4628515895</v>
      </c>
      <c r="AB28">
        <v>5612078.3831784297</v>
      </c>
      <c r="AC28">
        <v>5869462.2675426798</v>
      </c>
      <c r="AD28">
        <v>6063783.0205773097</v>
      </c>
      <c r="AE28">
        <v>6276324.6580355596</v>
      </c>
    </row>
    <row r="29" spans="1:31" x14ac:dyDescent="0.3">
      <c r="A29" t="s">
        <v>145</v>
      </c>
      <c r="B29" t="s">
        <v>254</v>
      </c>
      <c r="C29" t="s">
        <v>200</v>
      </c>
      <c r="D29" t="s">
        <v>255</v>
      </c>
      <c r="E29" t="s">
        <v>201</v>
      </c>
      <c r="F29">
        <v>3451491.9240552401</v>
      </c>
      <c r="G29">
        <v>3626852.4596066601</v>
      </c>
      <c r="H29">
        <v>3969126.8095788499</v>
      </c>
      <c r="I29">
        <v>3974775.27507617</v>
      </c>
      <c r="J29">
        <v>3942584.8380218302</v>
      </c>
      <c r="K29">
        <v>3975523.3957441398</v>
      </c>
      <c r="L29">
        <v>3845900.8726266301</v>
      </c>
      <c r="M29">
        <v>3656684.55064356</v>
      </c>
      <c r="N29">
        <v>3574731.3422941798</v>
      </c>
      <c r="O29">
        <v>3487684.9121183101</v>
      </c>
      <c r="P29">
        <v>3432731.8649480199</v>
      </c>
      <c r="Q29">
        <v>3344370.0841531302</v>
      </c>
      <c r="R29">
        <v>3326919.1461851601</v>
      </c>
      <c r="S29">
        <v>3297439.3103037202</v>
      </c>
      <c r="T29">
        <v>3222615.24541598</v>
      </c>
      <c r="U29">
        <v>3143347.0126979202</v>
      </c>
      <c r="V29">
        <v>3047144.4806253202</v>
      </c>
      <c r="W29">
        <v>3127645.9866726901</v>
      </c>
      <c r="X29">
        <v>3163634.4641983602</v>
      </c>
      <c r="Y29">
        <v>3245520.6091949898</v>
      </c>
      <c r="Z29">
        <v>3223246.41642032</v>
      </c>
      <c r="AA29">
        <v>3223845.7048173398</v>
      </c>
      <c r="AB29">
        <v>3255873.0620727101</v>
      </c>
      <c r="AC29">
        <v>3426319.4816256301</v>
      </c>
      <c r="AD29">
        <v>3626592.3111195401</v>
      </c>
      <c r="AE29">
        <v>3808173.5548968902</v>
      </c>
    </row>
    <row r="30" spans="1:31" x14ac:dyDescent="0.3">
      <c r="A30" t="s">
        <v>145</v>
      </c>
      <c r="B30" t="s">
        <v>256</v>
      </c>
      <c r="C30" t="s">
        <v>200</v>
      </c>
      <c r="D30" t="s">
        <v>257</v>
      </c>
      <c r="E30" t="s">
        <v>201</v>
      </c>
      <c r="F30">
        <v>557506.04732713103</v>
      </c>
      <c r="G30">
        <v>545271.41690515098</v>
      </c>
      <c r="H30">
        <v>511636.06180907402</v>
      </c>
      <c r="I30">
        <v>503257.64141707699</v>
      </c>
      <c r="J30">
        <v>493747.47502111201</v>
      </c>
      <c r="K30">
        <v>476176.50447914598</v>
      </c>
      <c r="L30">
        <v>498082.96245717898</v>
      </c>
      <c r="M30">
        <v>547200.34363045299</v>
      </c>
      <c r="N30">
        <v>643116.18165663001</v>
      </c>
      <c r="O30">
        <v>732823.99900144199</v>
      </c>
      <c r="P30">
        <v>718400.72717820096</v>
      </c>
      <c r="Q30">
        <v>699971.09261898603</v>
      </c>
      <c r="R30">
        <v>670646.12285577296</v>
      </c>
      <c r="S30">
        <v>691297.05230704998</v>
      </c>
      <c r="T30">
        <v>743703.36012032104</v>
      </c>
      <c r="U30">
        <v>705579.04759784299</v>
      </c>
      <c r="V30">
        <v>681788.80588257697</v>
      </c>
      <c r="W30">
        <v>680208.36991370295</v>
      </c>
      <c r="X30">
        <v>677173.34027080995</v>
      </c>
      <c r="Y30">
        <v>669458.46961912699</v>
      </c>
      <c r="Z30">
        <v>660167.71265667002</v>
      </c>
      <c r="AA30">
        <v>705241.89210344199</v>
      </c>
      <c r="AB30">
        <v>776971.87943730596</v>
      </c>
      <c r="AC30">
        <v>828442.39329807903</v>
      </c>
      <c r="AD30">
        <v>820619.66720505897</v>
      </c>
      <c r="AE30">
        <v>805122.24580271996</v>
      </c>
    </row>
    <row r="31" spans="1:31" x14ac:dyDescent="0.3">
      <c r="A31" t="s">
        <v>145</v>
      </c>
      <c r="B31" t="s">
        <v>258</v>
      </c>
      <c r="C31" t="s">
        <v>200</v>
      </c>
      <c r="D31" t="s">
        <v>259</v>
      </c>
      <c r="E31" t="s">
        <v>201</v>
      </c>
      <c r="F31">
        <v>198241.52656775099</v>
      </c>
      <c r="G31">
        <v>202543.234236519</v>
      </c>
      <c r="H31">
        <v>236563.53315300899</v>
      </c>
      <c r="I31">
        <v>243570.89972498201</v>
      </c>
      <c r="J31">
        <v>234760.455948552</v>
      </c>
      <c r="K31">
        <v>232869.06910658901</v>
      </c>
      <c r="L31">
        <v>221793.00474250299</v>
      </c>
      <c r="M31">
        <v>203342.59489467301</v>
      </c>
      <c r="N31">
        <v>193254.15147365001</v>
      </c>
      <c r="O31">
        <v>183344.88615803799</v>
      </c>
      <c r="P31">
        <v>174433.942639121</v>
      </c>
      <c r="Q31">
        <v>169879.735453356</v>
      </c>
      <c r="R31">
        <v>183322.344107916</v>
      </c>
      <c r="S31">
        <v>226621.21646301899</v>
      </c>
      <c r="T31">
        <v>256490.39819971399</v>
      </c>
      <c r="U31">
        <v>256828.38992725901</v>
      </c>
      <c r="V31">
        <v>237503.511800295</v>
      </c>
      <c r="W31">
        <v>245652.25357264001</v>
      </c>
      <c r="X31">
        <v>254645.89614225301</v>
      </c>
      <c r="Y31">
        <v>257259.12575655701</v>
      </c>
      <c r="Z31">
        <v>249702.576391062</v>
      </c>
      <c r="AA31">
        <v>253512.77347134301</v>
      </c>
      <c r="AB31">
        <v>273689.37077434798</v>
      </c>
      <c r="AC31">
        <v>285813.96659012901</v>
      </c>
      <c r="AD31">
        <v>288696.06243096601</v>
      </c>
      <c r="AE31">
        <v>346317.17576981202</v>
      </c>
    </row>
    <row r="32" spans="1:31" x14ac:dyDescent="0.3">
      <c r="A32" t="s">
        <v>145</v>
      </c>
      <c r="B32" t="s">
        <v>260</v>
      </c>
      <c r="C32" t="s">
        <v>200</v>
      </c>
      <c r="D32" t="s">
        <v>261</v>
      </c>
      <c r="E32" t="s">
        <v>201</v>
      </c>
      <c r="F32">
        <v>2453381.71855667</v>
      </c>
      <c r="G32">
        <v>2337523.8014923302</v>
      </c>
      <c r="H32">
        <v>2189491.9305303502</v>
      </c>
      <c r="I32">
        <v>2098419.0545792198</v>
      </c>
      <c r="J32">
        <v>2113611.9398318799</v>
      </c>
      <c r="K32">
        <v>2045997.1540125899</v>
      </c>
      <c r="L32">
        <v>1961422.5119479999</v>
      </c>
      <c r="M32">
        <v>1800579.50386051</v>
      </c>
      <c r="N32">
        <v>1713489.4297664601</v>
      </c>
      <c r="O32">
        <v>1617589.20787734</v>
      </c>
      <c r="P32">
        <v>1535420.0442603701</v>
      </c>
      <c r="Q32">
        <v>1435657.7190270401</v>
      </c>
      <c r="R32">
        <v>1395948.90888281</v>
      </c>
      <c r="S32">
        <v>1349026.0789807399</v>
      </c>
      <c r="T32">
        <v>1334183.4625731099</v>
      </c>
      <c r="U32">
        <v>1304211.62082531</v>
      </c>
      <c r="V32">
        <v>1254979.3846006701</v>
      </c>
      <c r="W32">
        <v>1295693.49578857</v>
      </c>
      <c r="X32">
        <v>1254268.77289447</v>
      </c>
      <c r="Y32">
        <v>1289777.8448679401</v>
      </c>
      <c r="Z32">
        <v>1259418.0753268299</v>
      </c>
      <c r="AA32">
        <v>1218929.6303622101</v>
      </c>
      <c r="AB32">
        <v>1211450.6732395501</v>
      </c>
      <c r="AC32">
        <v>1245079.1651270499</v>
      </c>
      <c r="AD32">
        <v>1254040.8288668499</v>
      </c>
      <c r="AE32">
        <v>1252191.87968214</v>
      </c>
    </row>
    <row r="33" spans="1:31" x14ac:dyDescent="0.3">
      <c r="A33" t="s">
        <v>145</v>
      </c>
      <c r="B33" t="s">
        <v>262</v>
      </c>
      <c r="C33" t="s">
        <v>200</v>
      </c>
      <c r="D33" t="s">
        <v>263</v>
      </c>
      <c r="E33" t="s">
        <v>201</v>
      </c>
      <c r="F33">
        <v>93137.384196159706</v>
      </c>
      <c r="G33">
        <v>106268.132392493</v>
      </c>
      <c r="H33">
        <v>123846.51413219501</v>
      </c>
      <c r="I33">
        <v>129098.369389976</v>
      </c>
      <c r="J33">
        <v>144075.93321238001</v>
      </c>
      <c r="K33">
        <v>141861.00559915</v>
      </c>
      <c r="L33">
        <v>146382.36969496901</v>
      </c>
      <c r="M33">
        <v>139581.556759275</v>
      </c>
      <c r="N33">
        <v>128782.875764793</v>
      </c>
      <c r="O33">
        <v>117553.732243683</v>
      </c>
      <c r="P33">
        <v>113087.915261705</v>
      </c>
      <c r="Q33">
        <v>127530.188090464</v>
      </c>
      <c r="R33">
        <v>211993.75119258399</v>
      </c>
      <c r="S33">
        <v>185089.21430162099</v>
      </c>
      <c r="T33">
        <v>163297.27257961201</v>
      </c>
      <c r="U33">
        <v>145838.36342444099</v>
      </c>
      <c r="V33">
        <v>126763.255411987</v>
      </c>
      <c r="W33">
        <v>123643.25024012099</v>
      </c>
      <c r="X33">
        <v>110594.670824402</v>
      </c>
      <c r="Y33">
        <v>102140.98586453</v>
      </c>
      <c r="Z33">
        <v>103564.375903896</v>
      </c>
      <c r="AA33">
        <v>99415.462097266398</v>
      </c>
      <c r="AB33">
        <v>94093.397654519693</v>
      </c>
      <c r="AC33">
        <v>83807.260901787595</v>
      </c>
      <c r="AD33">
        <v>73834.150954897705</v>
      </c>
      <c r="AE33">
        <v>64519.801883996799</v>
      </c>
    </row>
    <row r="34" spans="1:31" x14ac:dyDescent="0.3">
      <c r="A34" t="s">
        <v>145</v>
      </c>
      <c r="B34" t="s">
        <v>264</v>
      </c>
      <c r="C34" t="s">
        <v>200</v>
      </c>
      <c r="D34" t="s">
        <v>265</v>
      </c>
      <c r="E34" t="s">
        <v>201</v>
      </c>
      <c r="F34">
        <v>1692933.2003562499</v>
      </c>
      <c r="G34">
        <v>1816036.6641597</v>
      </c>
      <c r="H34">
        <v>1922427.25923676</v>
      </c>
      <c r="I34">
        <v>1972888.0381786099</v>
      </c>
      <c r="J34">
        <v>2079963.0871407001</v>
      </c>
      <c r="K34">
        <v>2204445.6754533099</v>
      </c>
      <c r="L34">
        <v>2319719.82472086</v>
      </c>
      <c r="M34">
        <v>2354865.6434437502</v>
      </c>
      <c r="N34">
        <v>2297597.3148026201</v>
      </c>
      <c r="O34">
        <v>2301157.2548595499</v>
      </c>
      <c r="P34">
        <v>2278968.5305206398</v>
      </c>
      <c r="Q34">
        <v>2553171.4777573799</v>
      </c>
      <c r="R34">
        <v>2868089.5456244601</v>
      </c>
      <c r="S34">
        <v>2947400.8772846302</v>
      </c>
      <c r="T34">
        <v>2873685.9716865299</v>
      </c>
      <c r="U34">
        <v>2820277.7878922499</v>
      </c>
      <c r="V34">
        <v>2775688.57403294</v>
      </c>
      <c r="W34">
        <v>2834228.3553812602</v>
      </c>
      <c r="X34">
        <v>2726168.3138727699</v>
      </c>
      <c r="Y34">
        <v>2762218.0367106502</v>
      </c>
      <c r="Z34">
        <v>2800342.5419023801</v>
      </c>
      <c r="AA34">
        <v>2713710.5777918599</v>
      </c>
      <c r="AB34">
        <v>2670550.5874932702</v>
      </c>
      <c r="AC34">
        <v>2619444.8021427598</v>
      </c>
      <c r="AD34">
        <v>2538881.4400876299</v>
      </c>
      <c r="AE34">
        <v>2417167.0942174001</v>
      </c>
    </row>
    <row r="35" spans="1:31" x14ac:dyDescent="0.3">
      <c r="A35" t="s">
        <v>145</v>
      </c>
      <c r="B35" t="s">
        <v>266</v>
      </c>
      <c r="C35" t="s">
        <v>200</v>
      </c>
      <c r="D35" t="s">
        <v>267</v>
      </c>
      <c r="E35" t="s">
        <v>201</v>
      </c>
      <c r="F35">
        <v>1675458.0341634301</v>
      </c>
      <c r="G35">
        <v>1644489.2275982599</v>
      </c>
      <c r="H35">
        <v>1644254.02779522</v>
      </c>
      <c r="I35">
        <v>1665226.8678588599</v>
      </c>
      <c r="J35">
        <v>1734198.0840406499</v>
      </c>
      <c r="K35">
        <v>1805280.06360081</v>
      </c>
      <c r="L35">
        <v>1919230.92316656</v>
      </c>
      <c r="M35">
        <v>2007834.43685043</v>
      </c>
      <c r="N35">
        <v>2086143.81001005</v>
      </c>
      <c r="O35">
        <v>2108434.8352932902</v>
      </c>
      <c r="P35">
        <v>2089347.50350822</v>
      </c>
      <c r="Q35">
        <v>2177142.67415113</v>
      </c>
      <c r="R35">
        <v>2142896.0852504699</v>
      </c>
      <c r="S35">
        <v>2103855.4885390801</v>
      </c>
      <c r="T35">
        <v>2149689.87550017</v>
      </c>
      <c r="U35">
        <v>2110212.64864178</v>
      </c>
      <c r="V35">
        <v>2065724.8539805801</v>
      </c>
      <c r="W35">
        <v>2075732.4893624401</v>
      </c>
      <c r="X35">
        <v>2039455.4645821699</v>
      </c>
      <c r="Y35">
        <v>2000785.43903494</v>
      </c>
      <c r="Z35">
        <v>1974067.31592663</v>
      </c>
      <c r="AA35">
        <v>1966611.3238773299</v>
      </c>
      <c r="AB35">
        <v>1982363.0305157199</v>
      </c>
      <c r="AC35">
        <v>1977285.98053019</v>
      </c>
      <c r="AD35">
        <v>1991142.5599756101</v>
      </c>
      <c r="AE35">
        <v>1992381.00823557</v>
      </c>
    </row>
    <row r="36" spans="1:31" x14ac:dyDescent="0.3">
      <c r="A36" t="s">
        <v>145</v>
      </c>
      <c r="B36" t="s">
        <v>268</v>
      </c>
      <c r="C36" t="s">
        <v>200</v>
      </c>
      <c r="D36" t="s">
        <v>269</v>
      </c>
      <c r="E36" t="s">
        <v>201</v>
      </c>
      <c r="F36">
        <v>426161.98078656098</v>
      </c>
      <c r="G36">
        <v>517101.30421322701</v>
      </c>
      <c r="H36">
        <v>616894.95489796798</v>
      </c>
      <c r="I36">
        <v>684218.00516752305</v>
      </c>
      <c r="J36">
        <v>790544.30664209195</v>
      </c>
      <c r="K36">
        <v>832392.97948976699</v>
      </c>
      <c r="L36">
        <v>920863.37748391496</v>
      </c>
      <c r="M36">
        <v>1007036.76679468</v>
      </c>
      <c r="N36">
        <v>1086244.2941994399</v>
      </c>
      <c r="O36">
        <v>1111573.7940181</v>
      </c>
      <c r="P36">
        <v>1140581.92289397</v>
      </c>
      <c r="Q36">
        <v>1198237.04317344</v>
      </c>
      <c r="R36">
        <v>1178317.98253802</v>
      </c>
      <c r="S36">
        <v>1123080.05688196</v>
      </c>
      <c r="T36">
        <v>1107118.38436035</v>
      </c>
      <c r="U36">
        <v>1080172.65906161</v>
      </c>
      <c r="V36">
        <v>1048688.6873729301</v>
      </c>
      <c r="W36">
        <v>1056802.8744397899</v>
      </c>
      <c r="X36">
        <v>1040757.58376599</v>
      </c>
      <c r="Y36">
        <v>1030232.30225057</v>
      </c>
      <c r="Z36">
        <v>986637.98339570197</v>
      </c>
      <c r="AA36">
        <v>963418.24214942602</v>
      </c>
      <c r="AB36">
        <v>941105.79038228898</v>
      </c>
      <c r="AC36">
        <v>890931.24575171701</v>
      </c>
      <c r="AD36">
        <v>900145.35615119</v>
      </c>
      <c r="AE36">
        <v>879180.88801763998</v>
      </c>
    </row>
    <row r="37" spans="1:31" x14ac:dyDescent="0.3">
      <c r="A37" t="s">
        <v>145</v>
      </c>
      <c r="B37" t="s">
        <v>270</v>
      </c>
      <c r="C37" t="s">
        <v>200</v>
      </c>
      <c r="D37" t="s">
        <v>271</v>
      </c>
      <c r="E37" t="s">
        <v>201</v>
      </c>
      <c r="F37">
        <v>603663.83407103398</v>
      </c>
      <c r="G37">
        <v>556795.72959151398</v>
      </c>
      <c r="H37">
        <v>517319.76352205197</v>
      </c>
      <c r="I37">
        <v>506396.78993846499</v>
      </c>
      <c r="J37">
        <v>502385.3340415</v>
      </c>
      <c r="K37">
        <v>516471.40260662697</v>
      </c>
      <c r="L37">
        <v>527866.66803803702</v>
      </c>
      <c r="M37">
        <v>512762.56146150402</v>
      </c>
      <c r="N37">
        <v>494360.905181429</v>
      </c>
      <c r="O37">
        <v>467197.73056474701</v>
      </c>
      <c r="P37">
        <v>443517.62935293501</v>
      </c>
      <c r="Q37">
        <v>469163.82030327502</v>
      </c>
      <c r="R37">
        <v>484478.63365128398</v>
      </c>
      <c r="S37">
        <v>504850.24309230602</v>
      </c>
      <c r="T37">
        <v>573330.95033879299</v>
      </c>
      <c r="U37">
        <v>563201.157202887</v>
      </c>
      <c r="V37">
        <v>560901.23077077896</v>
      </c>
      <c r="W37">
        <v>586109.46889578295</v>
      </c>
      <c r="X37">
        <v>583665.43054317497</v>
      </c>
      <c r="Y37">
        <v>564198.27239176899</v>
      </c>
      <c r="Z37">
        <v>551609.71377304301</v>
      </c>
      <c r="AA37">
        <v>559748.25878758798</v>
      </c>
      <c r="AB37">
        <v>584011.54817707103</v>
      </c>
      <c r="AC37">
        <v>563118.31872472202</v>
      </c>
      <c r="AD37">
        <v>554075.04154481401</v>
      </c>
      <c r="AE37">
        <v>569437.52632454596</v>
      </c>
    </row>
    <row r="38" spans="1:31" x14ac:dyDescent="0.3">
      <c r="A38" t="s">
        <v>145</v>
      </c>
      <c r="B38" t="s">
        <v>272</v>
      </c>
      <c r="C38" t="s">
        <v>200</v>
      </c>
      <c r="D38" t="s">
        <v>273</v>
      </c>
      <c r="E38" t="s">
        <v>201</v>
      </c>
      <c r="F38">
        <v>645632.21930583299</v>
      </c>
      <c r="G38">
        <v>570592.19379352103</v>
      </c>
      <c r="H38">
        <v>510039.30937519798</v>
      </c>
      <c r="I38">
        <v>474612.072752868</v>
      </c>
      <c r="J38">
        <v>441268.44335705502</v>
      </c>
      <c r="K38">
        <v>456415.68150441599</v>
      </c>
      <c r="L38">
        <v>470500.87764461001</v>
      </c>
      <c r="M38">
        <v>488035.10859423998</v>
      </c>
      <c r="N38">
        <v>505538.61062917899</v>
      </c>
      <c r="O38">
        <v>529663.31071044004</v>
      </c>
      <c r="P38">
        <v>505247.951261318</v>
      </c>
      <c r="Q38">
        <v>509741.81067441503</v>
      </c>
      <c r="R38">
        <v>480099.469061165</v>
      </c>
      <c r="S38">
        <v>475925.18856481701</v>
      </c>
      <c r="T38">
        <v>469240.54080102901</v>
      </c>
      <c r="U38">
        <v>466838.83237728302</v>
      </c>
      <c r="V38">
        <v>456134.93583687401</v>
      </c>
      <c r="W38">
        <v>432820.14602686401</v>
      </c>
      <c r="X38">
        <v>415032.45027300599</v>
      </c>
      <c r="Y38">
        <v>406354.86439260101</v>
      </c>
      <c r="Z38">
        <v>435819.61875788099</v>
      </c>
      <c r="AA38">
        <v>443444.822940315</v>
      </c>
      <c r="AB38">
        <v>457245.69195635797</v>
      </c>
      <c r="AC38">
        <v>523236.41605375399</v>
      </c>
      <c r="AD38">
        <v>536922.16227960796</v>
      </c>
      <c r="AE38">
        <v>543762.59389338701</v>
      </c>
    </row>
    <row r="39" spans="1:31" x14ac:dyDescent="0.3">
      <c r="A39" t="s">
        <v>145</v>
      </c>
      <c r="B39" t="s">
        <v>274</v>
      </c>
      <c r="C39" t="s">
        <v>200</v>
      </c>
      <c r="D39" t="s">
        <v>275</v>
      </c>
      <c r="E39" t="s">
        <v>201</v>
      </c>
      <c r="F39">
        <v>1071895.2595394501</v>
      </c>
      <c r="G39">
        <v>1060355.9702395101</v>
      </c>
      <c r="H39">
        <v>1038959.40052332</v>
      </c>
      <c r="I39">
        <v>1049728.62851497</v>
      </c>
      <c r="J39">
        <v>1032208.11837804</v>
      </c>
      <c r="K39">
        <v>1031775.147806</v>
      </c>
      <c r="L39">
        <v>1054389.7458688901</v>
      </c>
      <c r="M39">
        <v>1065018.2977327099</v>
      </c>
      <c r="N39">
        <v>1087526.71449959</v>
      </c>
      <c r="O39">
        <v>1089921.5069574199</v>
      </c>
      <c r="P39">
        <v>1072996.5227357601</v>
      </c>
      <c r="Q39">
        <v>1058437.80597448</v>
      </c>
      <c r="R39">
        <v>1027108.13907781</v>
      </c>
      <c r="S39">
        <v>999895.765550329</v>
      </c>
      <c r="T39">
        <v>1009856.27412608</v>
      </c>
      <c r="U39">
        <v>1002228.5184492799</v>
      </c>
      <c r="V39">
        <v>986129.294967158</v>
      </c>
      <c r="W39">
        <v>986571.99821065995</v>
      </c>
      <c r="X39">
        <v>1001101.52620626</v>
      </c>
      <c r="Y39">
        <v>1054906.59974279</v>
      </c>
      <c r="Z39">
        <v>1084378.1726035399</v>
      </c>
      <c r="AA39">
        <v>1106575.73234014</v>
      </c>
      <c r="AB39">
        <v>1126041.8898040699</v>
      </c>
      <c r="AC39">
        <v>1122262.3882086</v>
      </c>
      <c r="AD39">
        <v>1105348.1301368</v>
      </c>
      <c r="AE39">
        <v>1086939.5938025799</v>
      </c>
    </row>
    <row r="40" spans="1:31" x14ac:dyDescent="0.3">
      <c r="A40" t="s">
        <v>145</v>
      </c>
      <c r="B40" t="s">
        <v>276</v>
      </c>
      <c r="C40" t="s">
        <v>200</v>
      </c>
      <c r="D40" t="s">
        <v>277</v>
      </c>
      <c r="E40" t="s">
        <v>201</v>
      </c>
      <c r="F40">
        <v>3144069.3102244399</v>
      </c>
      <c r="G40">
        <v>3260220.3459803299</v>
      </c>
      <c r="H40">
        <v>3222951.0518795</v>
      </c>
      <c r="I40">
        <v>3128454.7537445999</v>
      </c>
      <c r="J40">
        <v>3158110.4854697501</v>
      </c>
      <c r="K40">
        <v>3099174.4396104198</v>
      </c>
      <c r="L40">
        <v>3052325.81154628</v>
      </c>
      <c r="M40">
        <v>2970123.5993729802</v>
      </c>
      <c r="N40">
        <v>2843046.7620341498</v>
      </c>
      <c r="O40">
        <v>2681462.7557669999</v>
      </c>
      <c r="P40">
        <v>2766989.5960501898</v>
      </c>
      <c r="Q40">
        <v>2726783.4628391699</v>
      </c>
      <c r="R40">
        <v>2657860.9050345402</v>
      </c>
      <c r="S40">
        <v>2615798.32466922</v>
      </c>
      <c r="T40">
        <v>2560555.1915102298</v>
      </c>
      <c r="U40">
        <v>2558300.7429546099</v>
      </c>
      <c r="V40">
        <v>2451933.73158048</v>
      </c>
      <c r="W40">
        <v>2362465.55559897</v>
      </c>
      <c r="X40">
        <v>2324872.3429188398</v>
      </c>
      <c r="Y40">
        <v>2470307.51986069</v>
      </c>
      <c r="Z40">
        <v>2599246.6450326</v>
      </c>
      <c r="AA40">
        <v>2589862.7282778802</v>
      </c>
      <c r="AB40">
        <v>2574029.1760545</v>
      </c>
      <c r="AC40">
        <v>2722790.72496597</v>
      </c>
      <c r="AD40">
        <v>3015525.5256523001</v>
      </c>
      <c r="AE40">
        <v>3313704.18028636</v>
      </c>
    </row>
    <row r="41" spans="1:31" x14ac:dyDescent="0.3">
      <c r="A41" t="s">
        <v>145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145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145</v>
      </c>
      <c r="B43" t="s">
        <v>282</v>
      </c>
      <c r="C43" t="s">
        <v>200</v>
      </c>
      <c r="D43" t="s">
        <v>283</v>
      </c>
      <c r="E43" t="s">
        <v>201</v>
      </c>
      <c r="F43">
        <v>8205659.1272749901</v>
      </c>
      <c r="G43">
        <v>8127970.0829568598</v>
      </c>
      <c r="H43">
        <v>8547867.8969875798</v>
      </c>
      <c r="I43">
        <v>8561749.2674110401</v>
      </c>
      <c r="J43">
        <v>8269983.3350129202</v>
      </c>
      <c r="K43">
        <v>8054788.7725001704</v>
      </c>
      <c r="L43">
        <v>8087517.6546584703</v>
      </c>
      <c r="M43">
        <v>8633618.3053058498</v>
      </c>
      <c r="N43">
        <v>9276919.1809111591</v>
      </c>
      <c r="O43">
        <v>10019322.558292201</v>
      </c>
      <c r="P43">
        <v>11012976.740410401</v>
      </c>
      <c r="Q43">
        <v>12840599.051117999</v>
      </c>
      <c r="R43">
        <v>13796204.318176899</v>
      </c>
      <c r="S43">
        <v>13944245.5564807</v>
      </c>
      <c r="T43">
        <v>13655876.431157099</v>
      </c>
      <c r="U43">
        <v>13371567.303700101</v>
      </c>
      <c r="V43">
        <v>13230143.562839899</v>
      </c>
      <c r="W43">
        <v>13219594.184467399</v>
      </c>
      <c r="X43">
        <v>13297793.9358704</v>
      </c>
      <c r="Y43">
        <v>13185950.8365444</v>
      </c>
      <c r="Z43">
        <v>13316022.321129501</v>
      </c>
      <c r="AA43">
        <v>13439483.5645967</v>
      </c>
      <c r="AB43">
        <v>13793443.7143328</v>
      </c>
      <c r="AC43">
        <v>14070107.753411099</v>
      </c>
      <c r="AD43">
        <v>14501122.0776799</v>
      </c>
      <c r="AE43">
        <v>14586051.2192392</v>
      </c>
    </row>
    <row r="44" spans="1:31" x14ac:dyDescent="0.3">
      <c r="A44" t="s">
        <v>145</v>
      </c>
      <c r="B44" t="s">
        <v>284</v>
      </c>
      <c r="C44" t="s">
        <v>200</v>
      </c>
      <c r="D44" t="s">
        <v>285</v>
      </c>
      <c r="E44" t="s">
        <v>201</v>
      </c>
      <c r="F44">
        <v>142235712.31183901</v>
      </c>
      <c r="G44">
        <v>143473080.01532501</v>
      </c>
      <c r="H44">
        <v>145799062.501275</v>
      </c>
      <c r="I44">
        <v>146683810.166803</v>
      </c>
      <c r="J44">
        <v>145795633.42564201</v>
      </c>
      <c r="K44">
        <v>145647671.90825099</v>
      </c>
      <c r="L44">
        <v>145601732.46538299</v>
      </c>
      <c r="M44">
        <v>142806138.81523201</v>
      </c>
      <c r="N44">
        <v>140931572.95592901</v>
      </c>
      <c r="O44">
        <v>140687853.86577299</v>
      </c>
      <c r="P44">
        <v>142922175.12211901</v>
      </c>
      <c r="Q44">
        <v>146389611.11374599</v>
      </c>
      <c r="R44">
        <v>150395417.82442001</v>
      </c>
      <c r="S44">
        <v>152590521.216636</v>
      </c>
      <c r="T44">
        <v>148746741.158272</v>
      </c>
      <c r="U44">
        <v>144585513.844466</v>
      </c>
      <c r="V44">
        <v>142407047.47898901</v>
      </c>
      <c r="W44">
        <v>142230149.194583</v>
      </c>
      <c r="X44">
        <v>141673563.03186399</v>
      </c>
      <c r="Y44">
        <v>142248234.71185401</v>
      </c>
      <c r="Z44">
        <v>144347255.44927001</v>
      </c>
      <c r="AA44">
        <v>145619785.476291</v>
      </c>
      <c r="AB44">
        <v>147871975.075302</v>
      </c>
      <c r="AC44">
        <v>150734828.434901</v>
      </c>
      <c r="AD44">
        <v>152548024.63073301</v>
      </c>
      <c r="AE44">
        <v>152118525.430702</v>
      </c>
    </row>
    <row r="45" spans="1:31" x14ac:dyDescent="0.3">
      <c r="A45" t="s">
        <v>145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145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145</v>
      </c>
      <c r="B47" t="s">
        <v>290</v>
      </c>
      <c r="C47" t="s">
        <v>200</v>
      </c>
      <c r="D47" t="s">
        <v>291</v>
      </c>
      <c r="E47" t="s">
        <v>201</v>
      </c>
      <c r="F47">
        <v>14173692.0634005</v>
      </c>
      <c r="G47">
        <v>14310317.063947801</v>
      </c>
      <c r="H47">
        <v>14331135.791467</v>
      </c>
      <c r="I47">
        <v>13997007.365119699</v>
      </c>
      <c r="J47">
        <v>14064024.935123799</v>
      </c>
      <c r="K47">
        <v>14196622.8937138</v>
      </c>
      <c r="L47">
        <v>14028548.595379099</v>
      </c>
      <c r="M47">
        <v>13880192.8962593</v>
      </c>
      <c r="N47">
        <v>13570711.735801101</v>
      </c>
      <c r="O47">
        <v>13172371.011421099</v>
      </c>
      <c r="P47">
        <v>12745758.4935761</v>
      </c>
      <c r="Q47">
        <v>12390447.926928001</v>
      </c>
      <c r="R47">
        <v>11937910.909039</v>
      </c>
      <c r="S47">
        <v>11660275.894493399</v>
      </c>
      <c r="T47">
        <v>11490403.9854612</v>
      </c>
      <c r="U47">
        <v>11252731.431689</v>
      </c>
      <c r="V47">
        <v>10970532.8591855</v>
      </c>
      <c r="W47">
        <v>10710466.978145299</v>
      </c>
      <c r="X47">
        <v>10468359.4143994</v>
      </c>
      <c r="Y47">
        <v>10497792.892066199</v>
      </c>
      <c r="Z47">
        <v>10636598.0177789</v>
      </c>
      <c r="AA47">
        <v>10771725.824255699</v>
      </c>
      <c r="AB47">
        <v>10995151.0053133</v>
      </c>
      <c r="AC47">
        <v>11392854.7681743</v>
      </c>
      <c r="AD47">
        <v>11698145.777434399</v>
      </c>
      <c r="AE47">
        <v>11879951.6350157</v>
      </c>
    </row>
    <row r="48" spans="1:31" x14ac:dyDescent="0.3">
      <c r="A48" t="s">
        <v>145</v>
      </c>
      <c r="B48" t="s">
        <v>292</v>
      </c>
      <c r="C48" t="s">
        <v>200</v>
      </c>
      <c r="D48" t="s">
        <v>293</v>
      </c>
      <c r="E48" t="s">
        <v>201</v>
      </c>
      <c r="F48">
        <v>22133879.986034699</v>
      </c>
      <c r="G48">
        <v>23242974.880451001</v>
      </c>
      <c r="H48">
        <v>24081295.918035701</v>
      </c>
      <c r="I48">
        <v>24475009.993202899</v>
      </c>
      <c r="J48">
        <v>25353699.06095</v>
      </c>
      <c r="K48">
        <v>26061809.712040901</v>
      </c>
      <c r="L48">
        <v>26442490.126614299</v>
      </c>
      <c r="M48">
        <v>26667352.144954499</v>
      </c>
      <c r="N48">
        <v>26436291.207133699</v>
      </c>
      <c r="O48">
        <v>26231068.781333201</v>
      </c>
      <c r="P48">
        <v>26158994.636980299</v>
      </c>
      <c r="Q48">
        <v>26011487.1881092</v>
      </c>
      <c r="R48">
        <v>25676567.674143899</v>
      </c>
      <c r="S48">
        <v>25247364.2312533</v>
      </c>
      <c r="T48">
        <v>24901977.5547067</v>
      </c>
      <c r="U48">
        <v>24750060.2886994</v>
      </c>
      <c r="V48">
        <v>24542785.606082499</v>
      </c>
      <c r="W48">
        <v>24233629.6125178</v>
      </c>
      <c r="X48">
        <v>24042613.323282901</v>
      </c>
      <c r="Y48">
        <v>24195363.5857375</v>
      </c>
      <c r="Z48">
        <v>24283001.721198998</v>
      </c>
      <c r="AA48">
        <v>24353500.994429599</v>
      </c>
      <c r="AB48">
        <v>24602146.660969101</v>
      </c>
      <c r="AC48">
        <v>24939642.210819501</v>
      </c>
      <c r="AD48">
        <v>25352630.571478002</v>
      </c>
      <c r="AE48">
        <v>25676010.7438123</v>
      </c>
    </row>
    <row r="49" spans="1:31" x14ac:dyDescent="0.3">
      <c r="A49" t="s">
        <v>145</v>
      </c>
      <c r="B49" t="s">
        <v>294</v>
      </c>
      <c r="C49" t="s">
        <v>200</v>
      </c>
      <c r="D49" t="s">
        <v>295</v>
      </c>
      <c r="E49" t="s">
        <v>201</v>
      </c>
      <c r="F49">
        <v>2944143.9264900298</v>
      </c>
      <c r="G49">
        <v>2918527.28788477</v>
      </c>
      <c r="H49">
        <v>2926939.0254348801</v>
      </c>
      <c r="I49">
        <v>2940943.9873171402</v>
      </c>
      <c r="J49">
        <v>2980882.5250109499</v>
      </c>
      <c r="K49">
        <v>2981447.5099174301</v>
      </c>
      <c r="L49">
        <v>2944791.5426483201</v>
      </c>
      <c r="M49">
        <v>2850285.0484333099</v>
      </c>
      <c r="N49">
        <v>2696385.3409937099</v>
      </c>
      <c r="O49">
        <v>2542713.8128182702</v>
      </c>
      <c r="P49">
        <v>2400861.4256564798</v>
      </c>
      <c r="Q49">
        <v>2264364.1334072999</v>
      </c>
      <c r="R49">
        <v>2151594.9616994099</v>
      </c>
      <c r="S49">
        <v>2052749.7991247601</v>
      </c>
      <c r="T49">
        <v>1990633.5945567801</v>
      </c>
      <c r="U49">
        <v>1961922.2808217399</v>
      </c>
      <c r="V49">
        <v>1914036.67136239</v>
      </c>
      <c r="W49">
        <v>1873648.6664331499</v>
      </c>
      <c r="X49">
        <v>1862934.0481088499</v>
      </c>
      <c r="Y49">
        <v>1869998.28574362</v>
      </c>
      <c r="Z49">
        <v>1840040.8571635899</v>
      </c>
      <c r="AA49">
        <v>1776593.6896704</v>
      </c>
      <c r="AB49">
        <v>1701876.40180646</v>
      </c>
      <c r="AC49">
        <v>1613685.9356959399</v>
      </c>
      <c r="AD49">
        <v>1568789.32772684</v>
      </c>
      <c r="AE49">
        <v>1543217.9409040001</v>
      </c>
    </row>
    <row r="50" spans="1:31" x14ac:dyDescent="0.3">
      <c r="A50" t="s">
        <v>145</v>
      </c>
      <c r="B50" t="s">
        <v>296</v>
      </c>
      <c r="C50" t="s">
        <v>200</v>
      </c>
      <c r="D50" t="s">
        <v>297</v>
      </c>
      <c r="E50" t="s">
        <v>201</v>
      </c>
      <c r="F50">
        <v>5662315.20219527</v>
      </c>
      <c r="G50">
        <v>6582186.1518160598</v>
      </c>
      <c r="H50">
        <v>7323882.9910680298</v>
      </c>
      <c r="I50">
        <v>7948783.9899001298</v>
      </c>
      <c r="J50">
        <v>8663296.6847663708</v>
      </c>
      <c r="K50">
        <v>9206769.5541309007</v>
      </c>
      <c r="L50">
        <v>9737835.8958156891</v>
      </c>
      <c r="M50">
        <v>10169234.6939156</v>
      </c>
      <c r="N50">
        <v>10373132.106730299</v>
      </c>
      <c r="O50">
        <v>10684408.2293205</v>
      </c>
      <c r="P50">
        <v>11136436.0324533</v>
      </c>
      <c r="Q50">
        <v>11448510.415902199</v>
      </c>
      <c r="R50">
        <v>11646847.0368471</v>
      </c>
      <c r="S50">
        <v>11584912.649530601</v>
      </c>
      <c r="T50">
        <v>11469573.7907719</v>
      </c>
      <c r="U50">
        <v>11565041.2078539</v>
      </c>
      <c r="V50">
        <v>11675526.856539801</v>
      </c>
      <c r="W50">
        <v>11655773.8529994</v>
      </c>
      <c r="X50">
        <v>11699020.550403999</v>
      </c>
      <c r="Y50">
        <v>11811430.5307278</v>
      </c>
      <c r="Z50">
        <v>11798068.1994802</v>
      </c>
      <c r="AA50">
        <v>11801839.9510704</v>
      </c>
      <c r="AB50">
        <v>11904713.826504201</v>
      </c>
      <c r="AC50">
        <v>11933971.307153599</v>
      </c>
      <c r="AD50">
        <v>12085531.4802921</v>
      </c>
      <c r="AE50">
        <v>12252841.167892599</v>
      </c>
    </row>
    <row r="51" spans="1:31" x14ac:dyDescent="0.3">
      <c r="A51" t="s">
        <v>145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145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145</v>
      </c>
      <c r="B53" t="s">
        <v>302</v>
      </c>
      <c r="C53" t="s">
        <v>200</v>
      </c>
      <c r="D53" t="s">
        <v>303</v>
      </c>
      <c r="E53" t="s">
        <v>201</v>
      </c>
      <c r="F53">
        <v>3692372.6105337599</v>
      </c>
      <c r="G53">
        <v>4098332.94915519</v>
      </c>
      <c r="H53">
        <v>4472396.3716055499</v>
      </c>
      <c r="I53">
        <v>4725821.2982305903</v>
      </c>
      <c r="J53">
        <v>4922810.85344778</v>
      </c>
      <c r="K53">
        <v>5159723.8833643096</v>
      </c>
      <c r="L53">
        <v>5540720.3799354499</v>
      </c>
      <c r="M53">
        <v>5764481.0683582202</v>
      </c>
      <c r="N53">
        <v>6227055.6140471902</v>
      </c>
      <c r="O53">
        <v>6869644.8599747</v>
      </c>
      <c r="P53">
        <v>7661825.0200859904</v>
      </c>
      <c r="Q53">
        <v>8133854.4462348698</v>
      </c>
      <c r="R53">
        <v>8379926.9478637101</v>
      </c>
      <c r="S53">
        <v>8736352.7555816509</v>
      </c>
      <c r="T53">
        <v>8737349.3773559295</v>
      </c>
      <c r="U53">
        <v>8802878.7877104394</v>
      </c>
      <c r="V53">
        <v>8851387.1290609706</v>
      </c>
      <c r="W53">
        <v>9012329.7162031606</v>
      </c>
      <c r="X53">
        <v>9085876.8006576691</v>
      </c>
      <c r="Y53">
        <v>9175454.1478003599</v>
      </c>
      <c r="Z53">
        <v>9160230.9233894795</v>
      </c>
      <c r="AA53">
        <v>8886830.4115297999</v>
      </c>
      <c r="AB53">
        <v>8583110.0603467301</v>
      </c>
      <c r="AC53">
        <v>8424117.3643229101</v>
      </c>
      <c r="AD53">
        <v>8193278.75164482</v>
      </c>
      <c r="AE53">
        <v>7524427.8708380796</v>
      </c>
    </row>
    <row r="54" spans="1:31" x14ac:dyDescent="0.3">
      <c r="A54" t="s">
        <v>145</v>
      </c>
      <c r="B54" t="s">
        <v>304</v>
      </c>
      <c r="C54" t="s">
        <v>200</v>
      </c>
      <c r="D54" t="s">
        <v>305</v>
      </c>
      <c r="E54" t="s">
        <v>201</v>
      </c>
      <c r="F54">
        <v>4768369.4511479205</v>
      </c>
      <c r="G54">
        <v>5261468.6484441496</v>
      </c>
      <c r="H54">
        <v>5711070.02518469</v>
      </c>
      <c r="I54">
        <v>5997822.7354074102</v>
      </c>
      <c r="J54">
        <v>6291894.0039398298</v>
      </c>
      <c r="K54">
        <v>6622120.9741967404</v>
      </c>
      <c r="L54">
        <v>7002811.8271797001</v>
      </c>
      <c r="M54">
        <v>7168273.1075202199</v>
      </c>
      <c r="N54">
        <v>7613508.43683678</v>
      </c>
      <c r="O54">
        <v>8314541.1233924897</v>
      </c>
      <c r="P54">
        <v>9174403.0660582595</v>
      </c>
      <c r="Q54">
        <v>9651893.33542284</v>
      </c>
      <c r="R54">
        <v>10014201.6445863</v>
      </c>
      <c r="S54">
        <v>10461893.693429001</v>
      </c>
      <c r="T54">
        <v>10465481.847043499</v>
      </c>
      <c r="U54">
        <v>10630029.0066661</v>
      </c>
      <c r="V54">
        <v>10744351.745755499</v>
      </c>
      <c r="W54">
        <v>10975476.4550079</v>
      </c>
      <c r="X54">
        <v>11179245.7086566</v>
      </c>
      <c r="Y54">
        <v>11315422.4870864</v>
      </c>
      <c r="Z54">
        <v>11301802.9862753</v>
      </c>
      <c r="AA54">
        <v>10991220.422552301</v>
      </c>
      <c r="AB54">
        <v>10683843.355085799</v>
      </c>
      <c r="AC54">
        <v>10486295.548583901</v>
      </c>
      <c r="AD54">
        <v>10211800.8623611</v>
      </c>
      <c r="AE54">
        <v>9653083.5703381598</v>
      </c>
    </row>
    <row r="55" spans="1:31" x14ac:dyDescent="0.3">
      <c r="A55" t="s">
        <v>145</v>
      </c>
      <c r="B55" t="s">
        <v>306</v>
      </c>
      <c r="C55" t="s">
        <v>200</v>
      </c>
      <c r="D55" t="s">
        <v>307</v>
      </c>
      <c r="E55" t="s">
        <v>201</v>
      </c>
      <c r="F55">
        <v>1075996.8406141601</v>
      </c>
      <c r="G55">
        <v>1163135.6992889601</v>
      </c>
      <c r="H55">
        <v>1238673.6535791401</v>
      </c>
      <c r="I55">
        <v>1272001.4371768199</v>
      </c>
      <c r="J55">
        <v>1369083.15049205</v>
      </c>
      <c r="K55">
        <v>1462397.0908324299</v>
      </c>
      <c r="L55">
        <v>1462091.44724426</v>
      </c>
      <c r="M55">
        <v>1403792.0391619999</v>
      </c>
      <c r="N55">
        <v>1386452.8227895901</v>
      </c>
      <c r="O55">
        <v>1444896.2634178</v>
      </c>
      <c r="P55">
        <v>1512578.04597228</v>
      </c>
      <c r="Q55">
        <v>1518038.88918797</v>
      </c>
      <c r="R55">
        <v>1634274.6967226099</v>
      </c>
      <c r="S55">
        <v>1725540.93784737</v>
      </c>
      <c r="T55">
        <v>1728132.4696875501</v>
      </c>
      <c r="U55">
        <v>1827150.21895566</v>
      </c>
      <c r="V55">
        <v>1892964.61669453</v>
      </c>
      <c r="W55">
        <v>1963146.73880479</v>
      </c>
      <c r="X55">
        <v>2093368.90799892</v>
      </c>
      <c r="Y55">
        <v>2139968.3392860699</v>
      </c>
      <c r="Z55">
        <v>2141572.0628858702</v>
      </c>
      <c r="AA55">
        <v>2104390.0110224499</v>
      </c>
      <c r="AB55">
        <v>2100733.2947390401</v>
      </c>
      <c r="AC55">
        <v>2062178.1842610401</v>
      </c>
      <c r="AD55">
        <v>2018522.1107162701</v>
      </c>
      <c r="AE55">
        <v>2128655.6995000802</v>
      </c>
    </row>
    <row r="56" spans="1:31" x14ac:dyDescent="0.3">
      <c r="A56" t="s">
        <v>145</v>
      </c>
      <c r="B56" t="s">
        <v>308</v>
      </c>
      <c r="C56" t="s">
        <v>200</v>
      </c>
      <c r="D56" t="s">
        <v>309</v>
      </c>
      <c r="E56" t="s">
        <v>201</v>
      </c>
    </row>
    <row r="57" spans="1:31" x14ac:dyDescent="0.3">
      <c r="A57" t="s">
        <v>145</v>
      </c>
      <c r="B57" t="s">
        <v>310</v>
      </c>
      <c r="C57" t="s">
        <v>200</v>
      </c>
      <c r="D57" t="s">
        <v>311</v>
      </c>
      <c r="E57" t="s">
        <v>201</v>
      </c>
      <c r="F57">
        <v>167714376.18254</v>
      </c>
      <c r="G57">
        <v>170105035.61215299</v>
      </c>
      <c r="H57">
        <v>173199175.11901799</v>
      </c>
      <c r="I57">
        <v>174365050.63655001</v>
      </c>
      <c r="J57">
        <v>174316365.306851</v>
      </c>
      <c r="K57">
        <v>174769938.32875499</v>
      </c>
      <c r="L57">
        <v>175032741.34180599</v>
      </c>
      <c r="M57">
        <v>172338854.31597099</v>
      </c>
      <c r="N57">
        <v>170100136.61749601</v>
      </c>
      <c r="O57">
        <v>169495762.263466</v>
      </c>
      <c r="P57">
        <v>171763305.34562799</v>
      </c>
      <c r="Q57">
        <v>175073618.54823199</v>
      </c>
      <c r="R57">
        <v>178715321.32926399</v>
      </c>
      <c r="S57">
        <v>180470747.240955</v>
      </c>
      <c r="T57">
        <v>176212501.632649</v>
      </c>
      <c r="U57">
        <v>171874174.47591001</v>
      </c>
      <c r="V57">
        <v>169378090.04793</v>
      </c>
      <c r="W57">
        <v>168811508.00058299</v>
      </c>
      <c r="X57">
        <v>168030453.112405</v>
      </c>
      <c r="Y57">
        <v>168902001.08731699</v>
      </c>
      <c r="Z57">
        <v>171225946.683007</v>
      </c>
      <c r="AA57">
        <v>172562093.43813801</v>
      </c>
      <c r="AB57">
        <v>175048277.77842399</v>
      </c>
      <c r="AC57">
        <v>178397701.81857899</v>
      </c>
      <c r="AD57">
        <v>180916879.183121</v>
      </c>
      <c r="AE57">
        <v>181108240.35479999</v>
      </c>
    </row>
    <row r="58" spans="1:31" x14ac:dyDescent="0.3">
      <c r="A58" t="s">
        <v>145</v>
      </c>
      <c r="B58" t="s">
        <v>312</v>
      </c>
      <c r="C58" t="s">
        <v>200</v>
      </c>
      <c r="D58" t="s">
        <v>313</v>
      </c>
      <c r="E58" t="s">
        <v>201</v>
      </c>
      <c r="F58">
        <v>167714376.18254</v>
      </c>
      <c r="G58">
        <v>170105035.61215299</v>
      </c>
      <c r="H58">
        <v>173199175.11901799</v>
      </c>
      <c r="I58">
        <v>174365050.63655001</v>
      </c>
      <c r="J58">
        <v>174316365.306851</v>
      </c>
      <c r="K58">
        <v>174769938.32875499</v>
      </c>
      <c r="L58">
        <v>175032741.34180599</v>
      </c>
      <c r="M58">
        <v>172338854.31597099</v>
      </c>
      <c r="N58">
        <v>170100136.61749601</v>
      </c>
      <c r="O58">
        <v>169495762.263466</v>
      </c>
      <c r="P58">
        <v>171763305.34562799</v>
      </c>
      <c r="Q58">
        <v>175073618.54823199</v>
      </c>
      <c r="R58">
        <v>178715321.32926399</v>
      </c>
      <c r="S58">
        <v>180470747.240955</v>
      </c>
      <c r="T58">
        <v>176212501.632649</v>
      </c>
      <c r="U58">
        <v>171874174.47591001</v>
      </c>
      <c r="V58">
        <v>169378090.04793</v>
      </c>
      <c r="W58">
        <v>168811508.00058299</v>
      </c>
      <c r="X58">
        <v>168030453.112405</v>
      </c>
      <c r="Y58">
        <v>168902001.08731699</v>
      </c>
      <c r="Z58">
        <v>171225946.683007</v>
      </c>
      <c r="AA58">
        <v>172562093.43813801</v>
      </c>
      <c r="AB58">
        <v>175048277.77842399</v>
      </c>
      <c r="AC58">
        <v>178397701.81857899</v>
      </c>
      <c r="AD58">
        <v>180916879.183121</v>
      </c>
      <c r="AE58">
        <v>181108240.35479999</v>
      </c>
    </row>
    <row r="59" spans="1:31" x14ac:dyDescent="0.3">
      <c r="A59" t="s">
        <v>145</v>
      </c>
      <c r="B59" t="s">
        <v>314</v>
      </c>
      <c r="C59" t="s">
        <v>200</v>
      </c>
      <c r="D59" t="s">
        <v>315</v>
      </c>
      <c r="E59" t="s">
        <v>201</v>
      </c>
    </row>
  </sheetData>
  <pageMargins left="0.7" right="0.7" top="0.75" bottom="0.75" header="0.3" footer="0.3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146</v>
      </c>
      <c r="B2" t="s">
        <v>197</v>
      </c>
      <c r="C2" t="s">
        <v>200</v>
      </c>
      <c r="D2" t="s">
        <v>198</v>
      </c>
      <c r="E2" t="s">
        <v>201</v>
      </c>
      <c r="F2">
        <v>13517652.2827347</v>
      </c>
      <c r="G2">
        <v>13522319.9672409</v>
      </c>
      <c r="H2">
        <v>13593008.9409426</v>
      </c>
      <c r="I2">
        <v>13907879.4504048</v>
      </c>
      <c r="J2">
        <v>13795369.299713399</v>
      </c>
      <c r="K2">
        <v>13288834.439758699</v>
      </c>
      <c r="L2">
        <v>12844179.772910001</v>
      </c>
      <c r="M2">
        <v>12393683.633297101</v>
      </c>
      <c r="N2">
        <v>12052573.590344399</v>
      </c>
      <c r="O2">
        <v>11780935.6868387</v>
      </c>
      <c r="P2">
        <v>11480475.390695199</v>
      </c>
      <c r="Q2">
        <v>10977641.7365302</v>
      </c>
      <c r="R2">
        <v>10467684.843831601</v>
      </c>
      <c r="S2">
        <v>9974764.0840139203</v>
      </c>
      <c r="T2">
        <v>9465161.4096903894</v>
      </c>
      <c r="U2">
        <v>8946702.9628248699</v>
      </c>
      <c r="V2">
        <v>8415084.5424818508</v>
      </c>
      <c r="W2">
        <v>8035942.0562724499</v>
      </c>
      <c r="X2">
        <v>7804583.9820269505</v>
      </c>
      <c r="Y2">
        <v>7483233.7797429897</v>
      </c>
      <c r="Z2">
        <v>7365767.8294284996</v>
      </c>
      <c r="AA2">
        <v>7092031.1067279596</v>
      </c>
      <c r="AB2">
        <v>7205393.4426387902</v>
      </c>
      <c r="AC2">
        <v>7036983.7936959704</v>
      </c>
      <c r="AD2">
        <v>6726434.1685073497</v>
      </c>
      <c r="AE2">
        <v>6439756.6267923499</v>
      </c>
    </row>
    <row r="3" spans="1:32" x14ac:dyDescent="0.3">
      <c r="A3" t="s">
        <v>146</v>
      </c>
      <c r="B3" t="s">
        <v>202</v>
      </c>
      <c r="C3" t="s">
        <v>200</v>
      </c>
      <c r="D3" t="s">
        <v>203</v>
      </c>
      <c r="E3" t="s">
        <v>201</v>
      </c>
      <c r="F3">
        <v>2404355.2222383502</v>
      </c>
      <c r="G3">
        <v>2346622.08774627</v>
      </c>
      <c r="H3">
        <v>2297753.83098428</v>
      </c>
      <c r="I3">
        <v>2258394.5571706798</v>
      </c>
      <c r="J3">
        <v>2201705.03439639</v>
      </c>
      <c r="K3">
        <v>2151002.3131776298</v>
      </c>
      <c r="L3">
        <v>2102542.46783758</v>
      </c>
      <c r="M3">
        <v>2082553.43493971</v>
      </c>
      <c r="N3">
        <v>2049127.8271141199</v>
      </c>
      <c r="O3">
        <v>2028102.6998769599</v>
      </c>
      <c r="P3">
        <v>2018232.4799196001</v>
      </c>
      <c r="Q3">
        <v>2015226.86887667</v>
      </c>
      <c r="R3">
        <v>2005688.13106513</v>
      </c>
      <c r="S3">
        <v>1997352.8644014599</v>
      </c>
      <c r="T3">
        <v>1989414.6163067601</v>
      </c>
      <c r="U3">
        <v>1974694.2772240301</v>
      </c>
      <c r="V3">
        <v>1972534.68557019</v>
      </c>
      <c r="W3">
        <v>1950569.45833708</v>
      </c>
      <c r="X3">
        <v>1978309.1266836401</v>
      </c>
      <c r="Y3">
        <v>2009345.0235689799</v>
      </c>
      <c r="Z3">
        <v>2058216.2839708801</v>
      </c>
      <c r="AA3">
        <v>2101583.5924338</v>
      </c>
      <c r="AB3">
        <v>2173887.0131676602</v>
      </c>
      <c r="AC3">
        <v>2177447.9414524999</v>
      </c>
      <c r="AD3">
        <v>2162574.9987614802</v>
      </c>
      <c r="AE3">
        <v>2134807.2666792199</v>
      </c>
    </row>
    <row r="4" spans="1:32" x14ac:dyDescent="0.3">
      <c r="A4" t="s">
        <v>146</v>
      </c>
      <c r="B4" t="s">
        <v>204</v>
      </c>
      <c r="C4" t="s">
        <v>200</v>
      </c>
      <c r="D4" t="s">
        <v>205</v>
      </c>
      <c r="E4" t="s">
        <v>201</v>
      </c>
      <c r="F4">
        <v>115737563.77917901</v>
      </c>
      <c r="G4">
        <v>115478708.209585</v>
      </c>
      <c r="H4">
        <v>115630576.616785</v>
      </c>
      <c r="I4">
        <v>116773358.28970399</v>
      </c>
      <c r="J4">
        <v>116267652.528843</v>
      </c>
      <c r="K4">
        <v>116921966.868627</v>
      </c>
      <c r="L4">
        <v>117552799.45214</v>
      </c>
      <c r="M4">
        <v>117252586.77458701</v>
      </c>
      <c r="N4">
        <v>117082812.55070899</v>
      </c>
      <c r="O4">
        <v>116996148.133145</v>
      </c>
      <c r="P4">
        <v>117825207.52015799</v>
      </c>
      <c r="Q4">
        <v>118273424.77564</v>
      </c>
      <c r="R4">
        <v>118984512.53018799</v>
      </c>
      <c r="S4">
        <v>119463319.691503</v>
      </c>
      <c r="T4">
        <v>118592445.94529399</v>
      </c>
      <c r="U4">
        <v>117398840.60842399</v>
      </c>
      <c r="V4">
        <v>116979277.80284999</v>
      </c>
      <c r="W4">
        <v>116242853.068921</v>
      </c>
      <c r="X4">
        <v>115300577.66094901</v>
      </c>
      <c r="Y4">
        <v>114071090.322882</v>
      </c>
      <c r="Z4">
        <v>113248389.438761</v>
      </c>
      <c r="AA4">
        <v>113184858.338984</v>
      </c>
      <c r="AB4">
        <v>112827033.008205</v>
      </c>
      <c r="AC4">
        <v>112629552.077894</v>
      </c>
      <c r="AD4">
        <v>112041626.383406</v>
      </c>
      <c r="AE4">
        <v>111009787.849344</v>
      </c>
    </row>
    <row r="5" spans="1:32" x14ac:dyDescent="0.3">
      <c r="A5" t="s">
        <v>146</v>
      </c>
      <c r="B5" t="s">
        <v>206</v>
      </c>
      <c r="C5" t="s">
        <v>200</v>
      </c>
      <c r="D5" t="s">
        <v>207</v>
      </c>
      <c r="E5" t="s">
        <v>201</v>
      </c>
      <c r="F5">
        <v>9636453.7003759798</v>
      </c>
      <c r="G5">
        <v>9967897.5951310806</v>
      </c>
      <c r="H5">
        <v>10358458.164469801</v>
      </c>
      <c r="I5">
        <v>10842855.6987016</v>
      </c>
      <c r="J5">
        <v>11137541.6933525</v>
      </c>
      <c r="K5">
        <v>11575219.4465119</v>
      </c>
      <c r="L5">
        <v>11896896.0989663</v>
      </c>
      <c r="M5">
        <v>12142101.111579601</v>
      </c>
      <c r="N5">
        <v>12208873.942010401</v>
      </c>
      <c r="O5">
        <v>12268275.944521099</v>
      </c>
      <c r="P5">
        <v>12389316.181848099</v>
      </c>
      <c r="Q5">
        <v>12542696.478509299</v>
      </c>
      <c r="R5">
        <v>12683371.039054399</v>
      </c>
      <c r="S5">
        <v>12676334.241440799</v>
      </c>
      <c r="T5">
        <v>12708404.2279175</v>
      </c>
      <c r="U5">
        <v>12715058.824347099</v>
      </c>
      <c r="V5">
        <v>12929105.9681057</v>
      </c>
      <c r="W5">
        <v>13004923.295975501</v>
      </c>
      <c r="X5">
        <v>13017423.3886771</v>
      </c>
      <c r="Y5">
        <v>13036448.8794716</v>
      </c>
      <c r="Z5">
        <v>13029807.2620568</v>
      </c>
      <c r="AA5">
        <v>13148979.732346101</v>
      </c>
      <c r="AB5">
        <v>13324098.051161001</v>
      </c>
      <c r="AC5">
        <v>13476457.233769</v>
      </c>
      <c r="AD5">
        <v>13526197.691515399</v>
      </c>
      <c r="AE5">
        <v>13474622.263959199</v>
      </c>
    </row>
    <row r="6" spans="1:32" x14ac:dyDescent="0.3">
      <c r="A6" t="s">
        <v>146</v>
      </c>
      <c r="B6" t="s">
        <v>208</v>
      </c>
      <c r="C6" t="s">
        <v>200</v>
      </c>
      <c r="D6" t="s">
        <v>209</v>
      </c>
      <c r="E6" t="s">
        <v>201</v>
      </c>
      <c r="F6">
        <v>3772657.9750038101</v>
      </c>
      <c r="G6">
        <v>3635147.9153838698</v>
      </c>
      <c r="H6">
        <v>3511027.4899120498</v>
      </c>
      <c r="I6">
        <v>3402988.94008508</v>
      </c>
      <c r="J6">
        <v>3290464.0369045399</v>
      </c>
      <c r="K6">
        <v>3188950.7496396098</v>
      </c>
      <c r="L6">
        <v>3095559.5770325498</v>
      </c>
      <c r="M6">
        <v>3000234.3817418702</v>
      </c>
      <c r="N6">
        <v>2898078.26406044</v>
      </c>
      <c r="O6">
        <v>2800620.96672922</v>
      </c>
      <c r="P6">
        <v>2715099.90849534</v>
      </c>
      <c r="Q6">
        <v>2631324.2248432399</v>
      </c>
      <c r="R6">
        <v>2564468.50661337</v>
      </c>
      <c r="S6">
        <v>2503252.2086089598</v>
      </c>
      <c r="T6">
        <v>2427872.9052801202</v>
      </c>
      <c r="U6">
        <v>2361732.8963039801</v>
      </c>
      <c r="V6">
        <v>2315805.5294037098</v>
      </c>
      <c r="W6">
        <v>2255966.1053207102</v>
      </c>
      <c r="X6">
        <v>2200839.3060239502</v>
      </c>
      <c r="Y6">
        <v>2134046.5606536199</v>
      </c>
      <c r="Z6">
        <v>2068998.1801434699</v>
      </c>
      <c r="AA6">
        <v>2008025.1617914501</v>
      </c>
      <c r="AB6">
        <v>1948036.3045065401</v>
      </c>
      <c r="AC6">
        <v>1889256.0193030201</v>
      </c>
      <c r="AD6">
        <v>1839504.9504060999</v>
      </c>
      <c r="AE6">
        <v>1786092.8759033901</v>
      </c>
    </row>
    <row r="7" spans="1:32" x14ac:dyDescent="0.3">
      <c r="A7" t="s">
        <v>146</v>
      </c>
      <c r="B7" t="s">
        <v>210</v>
      </c>
      <c r="C7" t="s">
        <v>200</v>
      </c>
      <c r="D7" t="s">
        <v>211</v>
      </c>
      <c r="E7" t="s">
        <v>201</v>
      </c>
      <c r="F7">
        <v>7344855.77737749</v>
      </c>
      <c r="G7">
        <v>7368678.47133369</v>
      </c>
      <c r="H7">
        <v>7394415.9917119099</v>
      </c>
      <c r="I7">
        <v>7460726.9868105697</v>
      </c>
      <c r="J7">
        <v>7403974.1716170497</v>
      </c>
      <c r="K7">
        <v>7420930.1849259399</v>
      </c>
      <c r="L7">
        <v>7417392.7350827605</v>
      </c>
      <c r="M7">
        <v>7390198.0109345401</v>
      </c>
      <c r="N7">
        <v>7340439.3632508898</v>
      </c>
      <c r="O7">
        <v>7285690.0955359302</v>
      </c>
      <c r="P7">
        <v>7354217.2845197804</v>
      </c>
      <c r="Q7">
        <v>7469857.80227785</v>
      </c>
      <c r="R7">
        <v>7627721.0025756797</v>
      </c>
      <c r="S7">
        <v>7674133.25894114</v>
      </c>
      <c r="T7">
        <v>7623902.5435015699</v>
      </c>
      <c r="U7">
        <v>7593087.8455729401</v>
      </c>
      <c r="V7">
        <v>7585972.5316410903</v>
      </c>
      <c r="W7">
        <v>7524284.5779382996</v>
      </c>
      <c r="X7">
        <v>7537257.9623154104</v>
      </c>
      <c r="Y7">
        <v>7521705.6844362598</v>
      </c>
      <c r="Z7">
        <v>7545782.3909040196</v>
      </c>
      <c r="AA7">
        <v>7611370.7120938497</v>
      </c>
      <c r="AB7">
        <v>7621438.1264543897</v>
      </c>
      <c r="AC7">
        <v>7633954.0512322998</v>
      </c>
      <c r="AD7">
        <v>7605882.9479310401</v>
      </c>
      <c r="AE7">
        <v>7598308.6476105098</v>
      </c>
    </row>
    <row r="8" spans="1:32" x14ac:dyDescent="0.3">
      <c r="A8" t="s">
        <v>146</v>
      </c>
      <c r="B8" t="s">
        <v>212</v>
      </c>
      <c r="C8" t="s">
        <v>200</v>
      </c>
      <c r="D8" t="s">
        <v>213</v>
      </c>
      <c r="E8" t="s">
        <v>201</v>
      </c>
      <c r="F8">
        <v>5954370.3621346299</v>
      </c>
      <c r="G8">
        <v>6049570.8800522303</v>
      </c>
      <c r="H8">
        <v>6061334.9072274901</v>
      </c>
      <c r="I8">
        <v>6130888.3295483701</v>
      </c>
      <c r="J8">
        <v>6066932.15141737</v>
      </c>
      <c r="K8">
        <v>5972921.09564842</v>
      </c>
      <c r="L8">
        <v>5862118.89778441</v>
      </c>
      <c r="M8">
        <v>5781906.2180119501</v>
      </c>
      <c r="N8">
        <v>5694869.2385001099</v>
      </c>
      <c r="O8">
        <v>5619812.66436675</v>
      </c>
      <c r="P8">
        <v>5533077.2504666504</v>
      </c>
      <c r="Q8">
        <v>5473159.4035867201</v>
      </c>
      <c r="R8">
        <v>5391639.6939584101</v>
      </c>
      <c r="S8">
        <v>5338693.8299271297</v>
      </c>
      <c r="T8">
        <v>5267055.0395632097</v>
      </c>
      <c r="U8">
        <v>5163208.57130339</v>
      </c>
      <c r="V8">
        <v>5036148.2228071298</v>
      </c>
      <c r="W8">
        <v>4926612.8425474502</v>
      </c>
      <c r="X8">
        <v>4830749.7895799698</v>
      </c>
      <c r="Y8">
        <v>4734683.9707280304</v>
      </c>
      <c r="Z8">
        <v>4658702.9872222897</v>
      </c>
      <c r="AA8">
        <v>4575109.6627926603</v>
      </c>
      <c r="AB8">
        <v>4496304.4597186605</v>
      </c>
      <c r="AC8">
        <v>4410618.6670019198</v>
      </c>
      <c r="AD8">
        <v>4316583.6268564202</v>
      </c>
      <c r="AE8">
        <v>4240292.3393513896</v>
      </c>
    </row>
    <row r="9" spans="1:32" x14ac:dyDescent="0.3">
      <c r="A9" t="s">
        <v>146</v>
      </c>
      <c r="B9" t="s">
        <v>214</v>
      </c>
      <c r="C9" t="s">
        <v>200</v>
      </c>
      <c r="D9" t="s">
        <v>215</v>
      </c>
      <c r="E9" t="s">
        <v>201</v>
      </c>
      <c r="F9">
        <v>16291106.4374565</v>
      </c>
      <c r="G9">
        <v>16353961.0247945</v>
      </c>
      <c r="H9">
        <v>16477937.19342</v>
      </c>
      <c r="I9">
        <v>16691842.5822722</v>
      </c>
      <c r="J9">
        <v>16689164.7331689</v>
      </c>
      <c r="K9">
        <v>16727359.182069801</v>
      </c>
      <c r="L9">
        <v>16806672.462283701</v>
      </c>
      <c r="M9">
        <v>16781316.063505001</v>
      </c>
      <c r="N9">
        <v>16759679.295661701</v>
      </c>
      <c r="O9">
        <v>16685205.791144701</v>
      </c>
      <c r="P9">
        <v>16772636.246455999</v>
      </c>
      <c r="Q9">
        <v>16706527.7449714</v>
      </c>
      <c r="R9">
        <v>16687527.760483701</v>
      </c>
      <c r="S9">
        <v>16819076.688569099</v>
      </c>
      <c r="T9">
        <v>16711380.169207601</v>
      </c>
      <c r="U9">
        <v>16614015.3176273</v>
      </c>
      <c r="V9">
        <v>16520883.215792101</v>
      </c>
      <c r="W9">
        <v>16287927.090374</v>
      </c>
      <c r="X9">
        <v>16007237.373137699</v>
      </c>
      <c r="Y9">
        <v>15716423.9664682</v>
      </c>
      <c r="Z9">
        <v>15438265.800957801</v>
      </c>
      <c r="AA9">
        <v>15159704.7027594</v>
      </c>
      <c r="AB9">
        <v>14876635.424290299</v>
      </c>
      <c r="AC9">
        <v>14692018.468744099</v>
      </c>
      <c r="AD9">
        <v>14569301.3209591</v>
      </c>
      <c r="AE9">
        <v>14381653.845160101</v>
      </c>
    </row>
    <row r="10" spans="1:32" x14ac:dyDescent="0.3">
      <c r="A10" t="s">
        <v>146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146</v>
      </c>
      <c r="B11" t="s">
        <v>218</v>
      </c>
      <c r="C11" t="s">
        <v>200</v>
      </c>
      <c r="D11" t="s">
        <v>219</v>
      </c>
      <c r="E11" t="s">
        <v>201</v>
      </c>
      <c r="F11">
        <v>3818095.3918658202</v>
      </c>
      <c r="G11">
        <v>3937051.6324228598</v>
      </c>
      <c r="H11">
        <v>4089344.9620328802</v>
      </c>
      <c r="I11">
        <v>4240132.38599943</v>
      </c>
      <c r="J11">
        <v>4327054.9486079495</v>
      </c>
      <c r="K11">
        <v>4457254.4456742099</v>
      </c>
      <c r="L11">
        <v>4619773.58673127</v>
      </c>
      <c r="M11">
        <v>4789949.7572705103</v>
      </c>
      <c r="N11">
        <v>4954516.5302874399</v>
      </c>
      <c r="O11">
        <v>5103120.7280785702</v>
      </c>
      <c r="P11">
        <v>5247858.1856312696</v>
      </c>
      <c r="Q11">
        <v>5393117.2136533102</v>
      </c>
      <c r="R11">
        <v>5501465.04726067</v>
      </c>
      <c r="S11">
        <v>5581166.6733510997</v>
      </c>
      <c r="T11">
        <v>5666469.1406947197</v>
      </c>
      <c r="U11">
        <v>5699748.8521699598</v>
      </c>
      <c r="V11">
        <v>5804521.3614409296</v>
      </c>
      <c r="W11">
        <v>6069384.6733576702</v>
      </c>
      <c r="X11">
        <v>6313457.6356506702</v>
      </c>
      <c r="Y11">
        <v>6461501.6626947597</v>
      </c>
      <c r="Z11">
        <v>6544182.2180641703</v>
      </c>
      <c r="AA11">
        <v>6774243.9113790505</v>
      </c>
      <c r="AB11">
        <v>6911162.9690468097</v>
      </c>
      <c r="AC11">
        <v>7028078.2988574998</v>
      </c>
      <c r="AD11">
        <v>7118018.1040355302</v>
      </c>
      <c r="AE11">
        <v>7197636.2764448198</v>
      </c>
    </row>
    <row r="12" spans="1:32" x14ac:dyDescent="0.3">
      <c r="A12" t="s">
        <v>146</v>
      </c>
      <c r="B12" t="s">
        <v>220</v>
      </c>
      <c r="C12" t="s">
        <v>200</v>
      </c>
      <c r="D12" t="s">
        <v>221</v>
      </c>
      <c r="E12" t="s">
        <v>201</v>
      </c>
      <c r="F12">
        <v>10279748.371957101</v>
      </c>
      <c r="G12">
        <v>10169393.6806786</v>
      </c>
      <c r="H12">
        <v>10092771.550220501</v>
      </c>
      <c r="I12">
        <v>10066411.179426299</v>
      </c>
      <c r="J12">
        <v>9898894.78688059</v>
      </c>
      <c r="K12">
        <v>9811809.7418853808</v>
      </c>
      <c r="L12">
        <v>9767070.2294312194</v>
      </c>
      <c r="M12">
        <v>9624670.6943018809</v>
      </c>
      <c r="N12">
        <v>9618161.3145429697</v>
      </c>
      <c r="O12">
        <v>9644246.5880747605</v>
      </c>
      <c r="P12">
        <v>9730130.3234167993</v>
      </c>
      <c r="Q12">
        <v>9835428.0850341003</v>
      </c>
      <c r="R12">
        <v>9880245.02878654</v>
      </c>
      <c r="S12">
        <v>9872852.7617214508</v>
      </c>
      <c r="T12">
        <v>9757651.7099606898</v>
      </c>
      <c r="U12">
        <v>9557992.5699942894</v>
      </c>
      <c r="V12">
        <v>9395616.1307958607</v>
      </c>
      <c r="W12">
        <v>9200328.3479506299</v>
      </c>
      <c r="X12">
        <v>9016472.3618001398</v>
      </c>
      <c r="Y12">
        <v>8823743.2616930399</v>
      </c>
      <c r="Z12">
        <v>8668897.8428295497</v>
      </c>
      <c r="AA12">
        <v>8529746.2694665603</v>
      </c>
      <c r="AB12">
        <v>8408417.6752743702</v>
      </c>
      <c r="AC12">
        <v>8331031.2332878402</v>
      </c>
      <c r="AD12">
        <v>8205633.7801137296</v>
      </c>
      <c r="AE12">
        <v>8082027.8780942596</v>
      </c>
    </row>
    <row r="13" spans="1:32" x14ac:dyDescent="0.3">
      <c r="A13" t="s">
        <v>146</v>
      </c>
      <c r="B13" t="s">
        <v>222</v>
      </c>
      <c r="C13" t="s">
        <v>200</v>
      </c>
      <c r="D13" t="s">
        <v>223</v>
      </c>
      <c r="E13" t="s">
        <v>201</v>
      </c>
      <c r="F13">
        <v>24916390.9025403</v>
      </c>
      <c r="G13">
        <v>24622787.874363501</v>
      </c>
      <c r="H13">
        <v>24345619.131938402</v>
      </c>
      <c r="I13">
        <v>24162488.6202939</v>
      </c>
      <c r="J13">
        <v>23754961.359018199</v>
      </c>
      <c r="K13">
        <v>23600544.060180701</v>
      </c>
      <c r="L13">
        <v>23484411.865383901</v>
      </c>
      <c r="M13">
        <v>23150095.030769899</v>
      </c>
      <c r="N13">
        <v>22758680.616461899</v>
      </c>
      <c r="O13">
        <v>22453837.548069101</v>
      </c>
      <c r="P13">
        <v>22312605.358649001</v>
      </c>
      <c r="Q13">
        <v>22227830.000375301</v>
      </c>
      <c r="R13">
        <v>22333385.718823999</v>
      </c>
      <c r="S13">
        <v>22391058.471433599</v>
      </c>
      <c r="T13">
        <v>22261671.519693799</v>
      </c>
      <c r="U13">
        <v>22071482.257211499</v>
      </c>
      <c r="V13">
        <v>21997677.596540801</v>
      </c>
      <c r="W13">
        <v>21834237.238882702</v>
      </c>
      <c r="X13">
        <v>21557205.056783602</v>
      </c>
      <c r="Y13">
        <v>21282396.860197801</v>
      </c>
      <c r="Z13">
        <v>21050076.4232115</v>
      </c>
      <c r="AA13">
        <v>20907830.723085299</v>
      </c>
      <c r="AB13">
        <v>20901509.494062401</v>
      </c>
      <c r="AC13">
        <v>20814190.178645801</v>
      </c>
      <c r="AD13">
        <v>20703048.924958799</v>
      </c>
      <c r="AE13">
        <v>20486461.854407001</v>
      </c>
    </row>
    <row r="14" spans="1:32" x14ac:dyDescent="0.3">
      <c r="A14" t="s">
        <v>146</v>
      </c>
      <c r="B14" t="s">
        <v>224</v>
      </c>
      <c r="C14" t="s">
        <v>200</v>
      </c>
      <c r="D14" t="s">
        <v>225</v>
      </c>
      <c r="E14" t="s">
        <v>201</v>
      </c>
      <c r="F14">
        <v>8177567.3467762005</v>
      </c>
      <c r="G14">
        <v>8083348.07257865</v>
      </c>
      <c r="H14">
        <v>8046369.1770211402</v>
      </c>
      <c r="I14">
        <v>8188438.0566834798</v>
      </c>
      <c r="J14">
        <v>8188824.0548334001</v>
      </c>
      <c r="K14">
        <v>8446496.0042852499</v>
      </c>
      <c r="L14">
        <v>8654486.9441586304</v>
      </c>
      <c r="M14">
        <v>8602449.9612435605</v>
      </c>
      <c r="N14">
        <v>8594586.7207431607</v>
      </c>
      <c r="O14">
        <v>8678188.8234597705</v>
      </c>
      <c r="P14">
        <v>8797015.5511159096</v>
      </c>
      <c r="Q14">
        <v>8910481.4515733309</v>
      </c>
      <c r="R14">
        <v>8985239.1226692591</v>
      </c>
      <c r="S14">
        <v>9157550.1827500407</v>
      </c>
      <c r="T14">
        <v>9071337.4714985508</v>
      </c>
      <c r="U14">
        <v>9028781.18194676</v>
      </c>
      <c r="V14">
        <v>9092532.8719695993</v>
      </c>
      <c r="W14">
        <v>9098247.8048610408</v>
      </c>
      <c r="X14">
        <v>8991147.06291016</v>
      </c>
      <c r="Y14">
        <v>8863701.2991350293</v>
      </c>
      <c r="Z14">
        <v>8804726.1916414201</v>
      </c>
      <c r="AA14">
        <v>8823599.6933099292</v>
      </c>
      <c r="AB14">
        <v>8755468.8443521205</v>
      </c>
      <c r="AC14">
        <v>8799865.0452761501</v>
      </c>
      <c r="AD14">
        <v>8770027.0516162701</v>
      </c>
      <c r="AE14">
        <v>8682409.8179835696</v>
      </c>
    </row>
    <row r="15" spans="1:32" x14ac:dyDescent="0.3">
      <c r="A15" t="s">
        <v>146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146</v>
      </c>
      <c r="B16" t="s">
        <v>228</v>
      </c>
      <c r="C16" t="s">
        <v>200</v>
      </c>
      <c r="D16" t="s">
        <v>229</v>
      </c>
      <c r="E16" t="s">
        <v>201</v>
      </c>
      <c r="F16">
        <v>5109006.7470297599</v>
      </c>
      <c r="G16">
        <v>5033773.3952911096</v>
      </c>
      <c r="H16">
        <v>5010773.7561116498</v>
      </c>
      <c r="I16">
        <v>5053882.2060071798</v>
      </c>
      <c r="J16">
        <v>5049704.0252136402</v>
      </c>
      <c r="K16">
        <v>5172625.4496632796</v>
      </c>
      <c r="L16">
        <v>5253006.3922746703</v>
      </c>
      <c r="M16">
        <v>5257925.5089496505</v>
      </c>
      <c r="N16">
        <v>5308740.5745580904</v>
      </c>
      <c r="O16">
        <v>5368536.3538703304</v>
      </c>
      <c r="P16">
        <v>5434451.6192993298</v>
      </c>
      <c r="Q16">
        <v>5454626.8102850001</v>
      </c>
      <c r="R16">
        <v>5495487.4428226696</v>
      </c>
      <c r="S16">
        <v>5497360.67748095</v>
      </c>
      <c r="T16">
        <v>5412653.0471376302</v>
      </c>
      <c r="U16">
        <v>5359038.2280989299</v>
      </c>
      <c r="V16">
        <v>5367892.5795158604</v>
      </c>
      <c r="W16">
        <v>5337024.93599087</v>
      </c>
      <c r="X16">
        <v>5284699.12135405</v>
      </c>
      <c r="Y16">
        <v>5192941.22194131</v>
      </c>
      <c r="Z16">
        <v>5101428.5626740102</v>
      </c>
      <c r="AA16">
        <v>5088068.4141883003</v>
      </c>
      <c r="AB16">
        <v>5062479.8836458502</v>
      </c>
      <c r="AC16">
        <v>5016275.9675850496</v>
      </c>
      <c r="AD16">
        <v>4934573.1368243098</v>
      </c>
      <c r="AE16">
        <v>4833175.9924880397</v>
      </c>
    </row>
    <row r="17" spans="1:31" x14ac:dyDescent="0.3">
      <c r="A17" t="s">
        <v>146</v>
      </c>
      <c r="B17" t="s">
        <v>230</v>
      </c>
      <c r="C17" t="s">
        <v>200</v>
      </c>
      <c r="D17" t="s">
        <v>231</v>
      </c>
      <c r="E17" t="s">
        <v>201</v>
      </c>
      <c r="F17">
        <v>4409818.40442112</v>
      </c>
      <c r="G17">
        <v>4408193.2292352496</v>
      </c>
      <c r="H17">
        <v>4427290.27408073</v>
      </c>
      <c r="I17">
        <v>4541038.8414855702</v>
      </c>
      <c r="J17">
        <v>4576243.2667468702</v>
      </c>
      <c r="K17">
        <v>4683760.0501763904</v>
      </c>
      <c r="L17">
        <v>4772223.7258178899</v>
      </c>
      <c r="M17">
        <v>4816641.9300795598</v>
      </c>
      <c r="N17">
        <v>4878471.0753156804</v>
      </c>
      <c r="O17">
        <v>4980177.9275973402</v>
      </c>
      <c r="P17">
        <v>5130768.2510764198</v>
      </c>
      <c r="Q17">
        <v>5167948.6149188001</v>
      </c>
      <c r="R17">
        <v>5315342.4183001397</v>
      </c>
      <c r="S17">
        <v>5453450.2830938501</v>
      </c>
      <c r="T17">
        <v>5430931.8255595304</v>
      </c>
      <c r="U17">
        <v>5322260.8955584196</v>
      </c>
      <c r="V17">
        <v>5289912.8104147501</v>
      </c>
      <c r="W17">
        <v>5280520.5352122998</v>
      </c>
      <c r="X17">
        <v>5235338.4348233799</v>
      </c>
      <c r="Y17">
        <v>5159105.5430699196</v>
      </c>
      <c r="Z17">
        <v>5162349.4937103</v>
      </c>
      <c r="AA17">
        <v>5170930.0827896697</v>
      </c>
      <c r="AB17">
        <v>5101508.2351189395</v>
      </c>
      <c r="AC17">
        <v>5085138.9660171699</v>
      </c>
      <c r="AD17">
        <v>5047564.5982662402</v>
      </c>
      <c r="AE17">
        <v>4951996.7650223402</v>
      </c>
    </row>
    <row r="18" spans="1:31" x14ac:dyDescent="0.3">
      <c r="A18" t="s">
        <v>146</v>
      </c>
      <c r="B18" t="s">
        <v>232</v>
      </c>
      <c r="C18" t="s">
        <v>200</v>
      </c>
      <c r="D18" t="s">
        <v>233</v>
      </c>
      <c r="E18" t="s">
        <v>201</v>
      </c>
      <c r="F18">
        <v>14149952.2205562</v>
      </c>
      <c r="G18">
        <v>13967306.045193899</v>
      </c>
      <c r="H18">
        <v>13929237.3353955</v>
      </c>
      <c r="I18">
        <v>14080244.856740599</v>
      </c>
      <c r="J18">
        <v>13985613.095288999</v>
      </c>
      <c r="K18">
        <v>13991037.8755653</v>
      </c>
      <c r="L18">
        <v>14052565.1101416</v>
      </c>
      <c r="M18">
        <v>14076886.097195501</v>
      </c>
      <c r="N18">
        <v>14227458.224842601</v>
      </c>
      <c r="O18">
        <v>14291103.536224799</v>
      </c>
      <c r="P18">
        <v>14584618.756320899</v>
      </c>
      <c r="Q18">
        <v>14627726.1526639</v>
      </c>
      <c r="R18">
        <v>14681598.2544246</v>
      </c>
      <c r="S18">
        <v>14686302.2892008</v>
      </c>
      <c r="T18">
        <v>14470373.330729101</v>
      </c>
      <c r="U18">
        <v>14152603.6606171</v>
      </c>
      <c r="V18">
        <v>13889131.1771948</v>
      </c>
      <c r="W18">
        <v>13695376.787845099</v>
      </c>
      <c r="X18">
        <v>13592293.1740791</v>
      </c>
      <c r="Y18">
        <v>13454739.937812701</v>
      </c>
      <c r="Z18">
        <v>13478203.5712929</v>
      </c>
      <c r="AA18">
        <v>13681599.0314923</v>
      </c>
      <c r="AB18">
        <v>13734828.5293997</v>
      </c>
      <c r="AC18">
        <v>13788155.9212883</v>
      </c>
      <c r="AD18">
        <v>13753777.114259999</v>
      </c>
      <c r="AE18">
        <v>13658560.1920285</v>
      </c>
    </row>
    <row r="19" spans="1:31" x14ac:dyDescent="0.3">
      <c r="A19" t="s">
        <v>146</v>
      </c>
      <c r="B19" t="s">
        <v>234</v>
      </c>
      <c r="C19" t="s">
        <v>200</v>
      </c>
      <c r="D19" t="s">
        <v>235</v>
      </c>
      <c r="E19" t="s">
        <v>201</v>
      </c>
      <c r="F19">
        <v>1897292.4761699799</v>
      </c>
      <c r="G19">
        <v>1901532.75698174</v>
      </c>
      <c r="H19">
        <v>1905263.99701491</v>
      </c>
      <c r="I19">
        <v>1929398.8511449101</v>
      </c>
      <c r="J19">
        <v>1915078.0569488299</v>
      </c>
      <c r="K19">
        <v>1887247.2571408299</v>
      </c>
      <c r="L19">
        <v>1882869.0243516699</v>
      </c>
      <c r="M19">
        <v>1849570.2112731701</v>
      </c>
      <c r="N19">
        <v>1850187.8229356001</v>
      </c>
      <c r="O19">
        <v>1825485.30042521</v>
      </c>
      <c r="P19">
        <v>1830039.52881569</v>
      </c>
      <c r="Q19">
        <v>1838070.6463814201</v>
      </c>
      <c r="R19">
        <v>1841426.2063961399</v>
      </c>
      <c r="S19">
        <v>1816042.3423164201</v>
      </c>
      <c r="T19">
        <v>1786620.6812837699</v>
      </c>
      <c r="U19">
        <v>1763711.14394209</v>
      </c>
      <c r="V19">
        <v>1758105.3828789101</v>
      </c>
      <c r="W19">
        <v>1731130.9952648401</v>
      </c>
      <c r="X19">
        <v>1719061.3459938499</v>
      </c>
      <c r="Y19">
        <v>1691857.6446563201</v>
      </c>
      <c r="Z19">
        <v>1698686.6998974299</v>
      </c>
      <c r="AA19">
        <v>1706735.2449265399</v>
      </c>
      <c r="AB19">
        <v>1685789.5456568301</v>
      </c>
      <c r="AC19">
        <v>1664699.4796241799</v>
      </c>
      <c r="AD19">
        <v>1651556.17656112</v>
      </c>
      <c r="AE19">
        <v>1636549.1008904299</v>
      </c>
    </row>
    <row r="20" spans="1:31" x14ac:dyDescent="0.3">
      <c r="A20" t="s">
        <v>146</v>
      </c>
      <c r="B20" t="s">
        <v>236</v>
      </c>
      <c r="C20" t="s">
        <v>200</v>
      </c>
      <c r="D20" t="s">
        <v>237</v>
      </c>
      <c r="E20" t="s">
        <v>201</v>
      </c>
      <c r="F20">
        <v>98618200.491492197</v>
      </c>
      <c r="G20">
        <v>102941605.168916</v>
      </c>
      <c r="H20">
        <v>106496251.451462</v>
      </c>
      <c r="I20">
        <v>109930103.053294</v>
      </c>
      <c r="J20">
        <v>113394519.971131</v>
      </c>
      <c r="K20">
        <v>116358946.007751</v>
      </c>
      <c r="L20">
        <v>118892445.44326501</v>
      </c>
      <c r="M20">
        <v>120669661.217898</v>
      </c>
      <c r="N20">
        <v>122059539.01516899</v>
      </c>
      <c r="O20">
        <v>122671106.239445</v>
      </c>
      <c r="P20">
        <v>123358544.87784199</v>
      </c>
      <c r="Q20">
        <v>123667533.031297</v>
      </c>
      <c r="R20">
        <v>123964310.11023401</v>
      </c>
      <c r="S20">
        <v>124129765.940951</v>
      </c>
      <c r="T20">
        <v>124098105.31609499</v>
      </c>
      <c r="U20">
        <v>123911951.138643</v>
      </c>
      <c r="V20">
        <v>123480176.76858801</v>
      </c>
      <c r="W20">
        <v>122989091.17122801</v>
      </c>
      <c r="X20">
        <v>122375086.740477</v>
      </c>
      <c r="Y20">
        <v>121931162.46498001</v>
      </c>
      <c r="Z20">
        <v>121628069.214992</v>
      </c>
      <c r="AA20">
        <v>121425762.693362</v>
      </c>
      <c r="AB20">
        <v>121200924.341709</v>
      </c>
      <c r="AC20">
        <v>121098438.918658</v>
      </c>
      <c r="AD20">
        <v>120651422.39254899</v>
      </c>
      <c r="AE20">
        <v>120080766.915152</v>
      </c>
    </row>
    <row r="21" spans="1:31" x14ac:dyDescent="0.3">
      <c r="A21" t="s">
        <v>146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146</v>
      </c>
      <c r="B22" t="s">
        <v>240</v>
      </c>
      <c r="C22" t="s">
        <v>200</v>
      </c>
      <c r="D22" t="s">
        <v>241</v>
      </c>
      <c r="E22" t="s">
        <v>201</v>
      </c>
      <c r="F22">
        <v>64356249.255541399</v>
      </c>
      <c r="G22">
        <v>67875692.676907793</v>
      </c>
      <c r="H22">
        <v>71036622.663107604</v>
      </c>
      <c r="I22">
        <v>74394988.531197295</v>
      </c>
      <c r="J22">
        <v>77642294.874897301</v>
      </c>
      <c r="K22">
        <v>80237677.368665203</v>
      </c>
      <c r="L22">
        <v>82531162.722065598</v>
      </c>
      <c r="M22">
        <v>84609453.741749004</v>
      </c>
      <c r="N22">
        <v>86252941.728849202</v>
      </c>
      <c r="O22">
        <v>87151077.389226899</v>
      </c>
      <c r="P22">
        <v>87610449.506122306</v>
      </c>
      <c r="Q22">
        <v>87770443.209960505</v>
      </c>
      <c r="R22">
        <v>87520203.432982102</v>
      </c>
      <c r="S22">
        <v>87234024.697685197</v>
      </c>
      <c r="T22">
        <v>87113921.160292596</v>
      </c>
      <c r="U22">
        <v>86882919.379224196</v>
      </c>
      <c r="V22">
        <v>86787422.033427596</v>
      </c>
      <c r="W22">
        <v>86777624.401685894</v>
      </c>
      <c r="X22">
        <v>87114724.189043403</v>
      </c>
      <c r="Y22">
        <v>87308264.855041698</v>
      </c>
      <c r="Z22">
        <v>87548890.268468499</v>
      </c>
      <c r="AA22">
        <v>88100205.918544203</v>
      </c>
      <c r="AB22">
        <v>88438778.026364207</v>
      </c>
      <c r="AC22">
        <v>88721486.898847505</v>
      </c>
      <c r="AD22">
        <v>89096486.527981997</v>
      </c>
      <c r="AE22">
        <v>89797771.394384906</v>
      </c>
    </row>
    <row r="23" spans="1:31" x14ac:dyDescent="0.3">
      <c r="A23" t="s">
        <v>146</v>
      </c>
      <c r="B23" t="s">
        <v>242</v>
      </c>
      <c r="C23" t="s">
        <v>200</v>
      </c>
      <c r="D23" t="s">
        <v>243</v>
      </c>
      <c r="E23" t="s">
        <v>201</v>
      </c>
      <c r="F23">
        <v>14921959.311291501</v>
      </c>
      <c r="G23">
        <v>14877577.0879237</v>
      </c>
      <c r="H23">
        <v>14802796.152390599</v>
      </c>
      <c r="I23">
        <v>14736476.5955087</v>
      </c>
      <c r="J23">
        <v>14512691.852048701</v>
      </c>
      <c r="K23">
        <v>14327816.878237501</v>
      </c>
      <c r="L23">
        <v>14074259.598463601</v>
      </c>
      <c r="M23">
        <v>13840984.4540949</v>
      </c>
      <c r="N23">
        <v>13500966.6520523</v>
      </c>
      <c r="O23">
        <v>13200277.5015698</v>
      </c>
      <c r="P23">
        <v>12939345.3795588</v>
      </c>
      <c r="Q23">
        <v>12665332.0975837</v>
      </c>
      <c r="R23">
        <v>12551818.1077342</v>
      </c>
      <c r="S23">
        <v>12235591.058240401</v>
      </c>
      <c r="T23">
        <v>11923803.8020845</v>
      </c>
      <c r="U23">
        <v>11641782.624037201</v>
      </c>
      <c r="V23">
        <v>11365233.3436273</v>
      </c>
      <c r="W23">
        <v>11044908.981451901</v>
      </c>
      <c r="X23">
        <v>10858417.45902</v>
      </c>
      <c r="Y23">
        <v>10622386.4210138</v>
      </c>
      <c r="Z23">
        <v>10432012.469591901</v>
      </c>
      <c r="AA23">
        <v>10287618.9364802</v>
      </c>
      <c r="AB23">
        <v>10245009.2812366</v>
      </c>
      <c r="AC23">
        <v>10156061.0201628</v>
      </c>
      <c r="AD23">
        <v>10039411.904503999</v>
      </c>
      <c r="AE23">
        <v>9974140.9724012408</v>
      </c>
    </row>
    <row r="24" spans="1:31" x14ac:dyDescent="0.3">
      <c r="A24" t="s">
        <v>146</v>
      </c>
      <c r="B24" t="s">
        <v>244</v>
      </c>
      <c r="C24" t="s">
        <v>200</v>
      </c>
      <c r="D24" t="s">
        <v>245</v>
      </c>
      <c r="E24" t="s">
        <v>201</v>
      </c>
      <c r="F24">
        <v>49174791.530705497</v>
      </c>
      <c r="G24">
        <v>49418602.1332523</v>
      </c>
      <c r="H24">
        <v>49903737.147048399</v>
      </c>
      <c r="I24">
        <v>50327464.199032098</v>
      </c>
      <c r="J24">
        <v>50334429.309869803</v>
      </c>
      <c r="K24">
        <v>51081310.176706903</v>
      </c>
      <c r="L24">
        <v>50875670.447338603</v>
      </c>
      <c r="M24">
        <v>50507748.523962803</v>
      </c>
      <c r="N24">
        <v>49948148.133577801</v>
      </c>
      <c r="O24">
        <v>49614420.225385502</v>
      </c>
      <c r="P24">
        <v>49261224.912354298</v>
      </c>
      <c r="Q24">
        <v>49336689.845590003</v>
      </c>
      <c r="R24">
        <v>49044174.854457296</v>
      </c>
      <c r="S24">
        <v>48494288.103410102</v>
      </c>
      <c r="T24">
        <v>48051534.552782498</v>
      </c>
      <c r="U24">
        <v>47261362.208483003</v>
      </c>
      <c r="V24">
        <v>46849194.299403101</v>
      </c>
      <c r="W24">
        <v>46499335.339753702</v>
      </c>
      <c r="X24">
        <v>46578395.820158802</v>
      </c>
      <c r="Y24">
        <v>46534715.8909752</v>
      </c>
      <c r="Z24">
        <v>46975659.318042003</v>
      </c>
      <c r="AA24">
        <v>47601356.676571801</v>
      </c>
      <c r="AB24">
        <v>48103530.949114397</v>
      </c>
      <c r="AC24">
        <v>48208760.308092497</v>
      </c>
      <c r="AD24">
        <v>48190777.677536704</v>
      </c>
      <c r="AE24">
        <v>48038676.527903602</v>
      </c>
    </row>
    <row r="25" spans="1:31" x14ac:dyDescent="0.3">
      <c r="A25" t="s">
        <v>146</v>
      </c>
      <c r="B25" t="s">
        <v>246</v>
      </c>
      <c r="C25" t="s">
        <v>200</v>
      </c>
      <c r="D25" t="s">
        <v>247</v>
      </c>
      <c r="E25" t="s">
        <v>201</v>
      </c>
      <c r="F25">
        <v>876928.37977964606</v>
      </c>
      <c r="G25">
        <v>940360.95523252105</v>
      </c>
      <c r="H25">
        <v>1021020.25238877</v>
      </c>
      <c r="I25">
        <v>1024750.79348119</v>
      </c>
      <c r="J25">
        <v>1063266.6758801599</v>
      </c>
      <c r="K25">
        <v>1150342.6786889001</v>
      </c>
      <c r="L25">
        <v>1214957.53079042</v>
      </c>
      <c r="M25">
        <v>1243469.7345241299</v>
      </c>
      <c r="N25">
        <v>1279462.29102781</v>
      </c>
      <c r="O25">
        <v>1340062.74948994</v>
      </c>
      <c r="P25">
        <v>1391648.4352085199</v>
      </c>
      <c r="Q25">
        <v>1431607.0170475999</v>
      </c>
      <c r="R25">
        <v>1409530.6347741601</v>
      </c>
      <c r="S25">
        <v>1409920.87456127</v>
      </c>
      <c r="T25">
        <v>1364735.3175415399</v>
      </c>
      <c r="U25">
        <v>1287755.7919791499</v>
      </c>
      <c r="V25">
        <v>1211195.31104435</v>
      </c>
      <c r="W25">
        <v>1138260.3968017199</v>
      </c>
      <c r="X25">
        <v>1074126.0582363899</v>
      </c>
      <c r="Y25">
        <v>1016360.68402367</v>
      </c>
      <c r="Z25">
        <v>963463.54877249897</v>
      </c>
      <c r="AA25">
        <v>913215.59720517602</v>
      </c>
      <c r="AB25">
        <v>867980.75616187404</v>
      </c>
      <c r="AC25">
        <v>823883.36820812302</v>
      </c>
      <c r="AD25">
        <v>796766.98675182206</v>
      </c>
      <c r="AE25">
        <v>763195.70059578703</v>
      </c>
    </row>
    <row r="26" spans="1:31" x14ac:dyDescent="0.3">
      <c r="A26" t="s">
        <v>146</v>
      </c>
      <c r="B26" t="s">
        <v>248</v>
      </c>
      <c r="C26" t="s">
        <v>200</v>
      </c>
      <c r="D26" t="s">
        <v>249</v>
      </c>
      <c r="E26" t="s">
        <v>201</v>
      </c>
      <c r="F26">
        <v>26285008.537949</v>
      </c>
      <c r="G26">
        <v>26717567.040673502</v>
      </c>
      <c r="H26">
        <v>27436505.680505302</v>
      </c>
      <c r="I26">
        <v>27879749.9174578</v>
      </c>
      <c r="J26">
        <v>27918762.944417801</v>
      </c>
      <c r="K26">
        <v>28099507.4770362</v>
      </c>
      <c r="L26">
        <v>27788627.7942001</v>
      </c>
      <c r="M26">
        <v>27511109.259370599</v>
      </c>
      <c r="N26">
        <v>27055623.506895099</v>
      </c>
      <c r="O26">
        <v>26601803.3374267</v>
      </c>
      <c r="P26">
        <v>26195019.7000673</v>
      </c>
      <c r="Q26">
        <v>26076128.461972699</v>
      </c>
      <c r="R26">
        <v>25874111.804069001</v>
      </c>
      <c r="S26">
        <v>25608524.5338392</v>
      </c>
      <c r="T26">
        <v>25388414.224288002</v>
      </c>
      <c r="U26">
        <v>24929514.009762</v>
      </c>
      <c r="V26">
        <v>24617873.728137001</v>
      </c>
      <c r="W26">
        <v>24306783.787549999</v>
      </c>
      <c r="X26">
        <v>24153215.899703901</v>
      </c>
      <c r="Y26">
        <v>23938765.655110799</v>
      </c>
      <c r="Z26">
        <v>23954810.953220401</v>
      </c>
      <c r="AA26">
        <v>24005870.699965801</v>
      </c>
      <c r="AB26">
        <v>24088422.128596202</v>
      </c>
      <c r="AC26">
        <v>23884955.829924401</v>
      </c>
      <c r="AD26">
        <v>23564418.7295755</v>
      </c>
      <c r="AE26">
        <v>23291324.022971801</v>
      </c>
    </row>
    <row r="27" spans="1:31" x14ac:dyDescent="0.3">
      <c r="A27" t="s">
        <v>146</v>
      </c>
      <c r="B27" t="s">
        <v>250</v>
      </c>
      <c r="C27" t="s">
        <v>200</v>
      </c>
      <c r="D27" t="s">
        <v>251</v>
      </c>
      <c r="E27" t="s">
        <v>201</v>
      </c>
      <c r="F27">
        <v>22014965.780375101</v>
      </c>
      <c r="G27">
        <v>21764342.703612398</v>
      </c>
      <c r="H27">
        <v>21452215.4649393</v>
      </c>
      <c r="I27">
        <v>21429712.953979801</v>
      </c>
      <c r="J27">
        <v>21359469.645463198</v>
      </c>
      <c r="K27">
        <v>21838318.198055498</v>
      </c>
      <c r="L27">
        <v>21878711.568623502</v>
      </c>
      <c r="M27">
        <v>21759725.162181798</v>
      </c>
      <c r="N27">
        <v>21619349.612057298</v>
      </c>
      <c r="O27">
        <v>21678345.196448501</v>
      </c>
      <c r="P27">
        <v>21680015.301206201</v>
      </c>
      <c r="Q27">
        <v>21834206.209522501</v>
      </c>
      <c r="R27">
        <v>21765600.028847799</v>
      </c>
      <c r="S27">
        <v>21480962.396788299</v>
      </c>
      <c r="T27">
        <v>21303412.618166201</v>
      </c>
      <c r="U27">
        <v>21048931.613309901</v>
      </c>
      <c r="V27">
        <v>21024857.123109601</v>
      </c>
      <c r="W27">
        <v>21058303.428634498</v>
      </c>
      <c r="X27">
        <v>21354331.8928077</v>
      </c>
      <c r="Y27">
        <v>21582063.1303363</v>
      </c>
      <c r="Z27">
        <v>22059292.7095824</v>
      </c>
      <c r="AA27">
        <v>22683662.378721301</v>
      </c>
      <c r="AB27">
        <v>23148091.121844299</v>
      </c>
      <c r="AC27">
        <v>23500442.944765899</v>
      </c>
      <c r="AD27">
        <v>23829773.958792601</v>
      </c>
      <c r="AE27">
        <v>23984156.804336</v>
      </c>
    </row>
    <row r="28" spans="1:31" x14ac:dyDescent="0.3">
      <c r="A28" t="s">
        <v>146</v>
      </c>
      <c r="B28" t="s">
        <v>252</v>
      </c>
      <c r="C28" t="s">
        <v>200</v>
      </c>
      <c r="D28" t="s">
        <v>253</v>
      </c>
      <c r="E28" t="s">
        <v>201</v>
      </c>
      <c r="F28">
        <v>114536864.88195799</v>
      </c>
      <c r="G28">
        <v>118818591.03029799</v>
      </c>
      <c r="H28">
        <v>122539080.266359</v>
      </c>
      <c r="I28">
        <v>125143908.502878</v>
      </c>
      <c r="J28">
        <v>127911759.929011</v>
      </c>
      <c r="K28">
        <v>129874965.910689</v>
      </c>
      <c r="L28">
        <v>131790760.862582</v>
      </c>
      <c r="M28">
        <v>133498407.805141</v>
      </c>
      <c r="N28">
        <v>135410893.570667</v>
      </c>
      <c r="O28">
        <v>136691917.87063599</v>
      </c>
      <c r="P28">
        <v>136753304.963557</v>
      </c>
      <c r="Q28">
        <v>136879279.384119</v>
      </c>
      <c r="R28">
        <v>137241014.56627801</v>
      </c>
      <c r="S28">
        <v>137381478.864099</v>
      </c>
      <c r="T28">
        <v>137760678.91193101</v>
      </c>
      <c r="U28">
        <v>137769539.524459</v>
      </c>
      <c r="V28">
        <v>137905143.273047</v>
      </c>
      <c r="W28">
        <v>138070369.31336701</v>
      </c>
      <c r="X28">
        <v>138359004.00283501</v>
      </c>
      <c r="Y28">
        <v>138709686.91856599</v>
      </c>
      <c r="Z28">
        <v>139246863.67826301</v>
      </c>
      <c r="AA28">
        <v>140125735.03204399</v>
      </c>
      <c r="AB28">
        <v>141256588.916199</v>
      </c>
      <c r="AC28">
        <v>142764731.551873</v>
      </c>
      <c r="AD28">
        <v>144129180.900352</v>
      </c>
      <c r="AE28">
        <v>145703263.36065099</v>
      </c>
    </row>
    <row r="29" spans="1:31" x14ac:dyDescent="0.3">
      <c r="A29" t="s">
        <v>146</v>
      </c>
      <c r="B29" t="s">
        <v>254</v>
      </c>
      <c r="C29" t="s">
        <v>200</v>
      </c>
      <c r="D29" t="s">
        <v>255</v>
      </c>
      <c r="E29" t="s">
        <v>201</v>
      </c>
      <c r="F29">
        <v>71689506.166376501</v>
      </c>
      <c r="G29">
        <v>72866593.581710294</v>
      </c>
      <c r="H29">
        <v>74248144.4937298</v>
      </c>
      <c r="I29">
        <v>74405339.553223893</v>
      </c>
      <c r="J29">
        <v>74360958.123782396</v>
      </c>
      <c r="K29">
        <v>74331609.294850096</v>
      </c>
      <c r="L29">
        <v>74110223.037679702</v>
      </c>
      <c r="M29">
        <v>74093277.616611198</v>
      </c>
      <c r="N29">
        <v>74201317.854143903</v>
      </c>
      <c r="O29">
        <v>74154805.984506905</v>
      </c>
      <c r="P29">
        <v>73809979.516906902</v>
      </c>
      <c r="Q29">
        <v>73401550.144689798</v>
      </c>
      <c r="R29">
        <v>72896521.411900595</v>
      </c>
      <c r="S29">
        <v>72355589.161630005</v>
      </c>
      <c r="T29">
        <v>71765272.524450198</v>
      </c>
      <c r="U29">
        <v>71360042.890671402</v>
      </c>
      <c r="V29">
        <v>71176320.657397494</v>
      </c>
      <c r="W29">
        <v>70883195.2506679</v>
      </c>
      <c r="X29">
        <v>70922924.057867706</v>
      </c>
      <c r="Y29">
        <v>70761286.730922297</v>
      </c>
      <c r="Z29">
        <v>70832109.593427598</v>
      </c>
      <c r="AA29">
        <v>71118053.726923704</v>
      </c>
      <c r="AB29">
        <v>71354974.258112803</v>
      </c>
      <c r="AC29">
        <v>71791385.055178106</v>
      </c>
      <c r="AD29">
        <v>72510986.604792804</v>
      </c>
      <c r="AE29">
        <v>73242039.683788195</v>
      </c>
    </row>
    <row r="30" spans="1:31" x14ac:dyDescent="0.3">
      <c r="A30" t="s">
        <v>146</v>
      </c>
      <c r="B30" t="s">
        <v>256</v>
      </c>
      <c r="C30" t="s">
        <v>200</v>
      </c>
      <c r="D30" t="s">
        <v>257</v>
      </c>
      <c r="E30" t="s">
        <v>201</v>
      </c>
      <c r="F30">
        <v>6361398.4442059798</v>
      </c>
      <c r="G30">
        <v>6867048.6982179899</v>
      </c>
      <c r="H30">
        <v>7103685.4924870897</v>
      </c>
      <c r="I30">
        <v>7470972.0070740804</v>
      </c>
      <c r="J30">
        <v>7731885.1009303303</v>
      </c>
      <c r="K30">
        <v>7935253.0425255299</v>
      </c>
      <c r="L30">
        <v>8245386.77543524</v>
      </c>
      <c r="M30">
        <v>8707211.5342043601</v>
      </c>
      <c r="N30">
        <v>9132194.4953038208</v>
      </c>
      <c r="O30">
        <v>9418623.1174994409</v>
      </c>
      <c r="P30">
        <v>9332916.4824611507</v>
      </c>
      <c r="Q30">
        <v>9262316.1320388392</v>
      </c>
      <c r="R30">
        <v>9135825.9852971397</v>
      </c>
      <c r="S30">
        <v>9124871.7243132405</v>
      </c>
      <c r="T30">
        <v>9199498.1112495493</v>
      </c>
      <c r="U30">
        <v>9113180.8069670107</v>
      </c>
      <c r="V30">
        <v>9078716.1484913994</v>
      </c>
      <c r="W30">
        <v>9010005.7130087297</v>
      </c>
      <c r="X30">
        <v>8982400.7907032706</v>
      </c>
      <c r="Y30">
        <v>8922434.5913739596</v>
      </c>
      <c r="Z30">
        <v>8906264.9694956802</v>
      </c>
      <c r="AA30">
        <v>9023898.3332760409</v>
      </c>
      <c r="AB30">
        <v>9196684.0733594708</v>
      </c>
      <c r="AC30">
        <v>9331840.3698576596</v>
      </c>
      <c r="AD30">
        <v>9351025.7282219101</v>
      </c>
      <c r="AE30">
        <v>9351347.3816754296</v>
      </c>
    </row>
    <row r="31" spans="1:31" x14ac:dyDescent="0.3">
      <c r="A31" t="s">
        <v>146</v>
      </c>
      <c r="B31" t="s">
        <v>258</v>
      </c>
      <c r="C31" t="s">
        <v>200</v>
      </c>
      <c r="D31" t="s">
        <v>259</v>
      </c>
      <c r="E31" t="s">
        <v>201</v>
      </c>
      <c r="F31">
        <v>3925592.9647255498</v>
      </c>
      <c r="G31">
        <v>4033728.5908240099</v>
      </c>
      <c r="H31">
        <v>4302011.2573525198</v>
      </c>
      <c r="I31">
        <v>4429121.4468606096</v>
      </c>
      <c r="J31">
        <v>4447850.5019039903</v>
      </c>
      <c r="K31">
        <v>4501081.25137382</v>
      </c>
      <c r="L31">
        <v>4527352.6640360001</v>
      </c>
      <c r="M31">
        <v>4541825.1235795701</v>
      </c>
      <c r="N31">
        <v>4592418.93917841</v>
      </c>
      <c r="O31">
        <v>4648609.9628125504</v>
      </c>
      <c r="P31">
        <v>4677491.4750143401</v>
      </c>
      <c r="Q31">
        <v>4740063.7737142202</v>
      </c>
      <c r="R31">
        <v>4851353.8828824405</v>
      </c>
      <c r="S31">
        <v>5201864.3613574198</v>
      </c>
      <c r="T31">
        <v>5492536.5292498199</v>
      </c>
      <c r="U31">
        <v>5597680.1107114404</v>
      </c>
      <c r="V31">
        <v>5594309.7256083796</v>
      </c>
      <c r="W31">
        <v>5657812.4496260602</v>
      </c>
      <c r="X31">
        <v>5782126.0484367302</v>
      </c>
      <c r="Y31">
        <v>5845416.3226212496</v>
      </c>
      <c r="Z31">
        <v>5903547.7250973601</v>
      </c>
      <c r="AA31">
        <v>6038641.81787425</v>
      </c>
      <c r="AB31">
        <v>6263032.5039858399</v>
      </c>
      <c r="AC31">
        <v>6438596.8137537902</v>
      </c>
      <c r="AD31">
        <v>6558355.6750530601</v>
      </c>
      <c r="AE31">
        <v>6998770.2577436697</v>
      </c>
    </row>
    <row r="32" spans="1:31" x14ac:dyDescent="0.3">
      <c r="A32" t="s">
        <v>146</v>
      </c>
      <c r="B32" t="s">
        <v>260</v>
      </c>
      <c r="C32" t="s">
        <v>200</v>
      </c>
      <c r="D32" t="s">
        <v>261</v>
      </c>
      <c r="E32" t="s">
        <v>201</v>
      </c>
      <c r="F32">
        <v>30848617.695657201</v>
      </c>
      <c r="G32">
        <v>32995677.907113101</v>
      </c>
      <c r="H32">
        <v>34377764.1786585</v>
      </c>
      <c r="I32">
        <v>35992888.953661203</v>
      </c>
      <c r="J32">
        <v>38034695.850342698</v>
      </c>
      <c r="K32">
        <v>39469765.9384358</v>
      </c>
      <c r="L32">
        <v>40860648.315061398</v>
      </c>
      <c r="M32">
        <v>41842087.326172598</v>
      </c>
      <c r="N32">
        <v>43075590.146932602</v>
      </c>
      <c r="O32">
        <v>44020356.8578109</v>
      </c>
      <c r="P32">
        <v>44433288.377457298</v>
      </c>
      <c r="Q32">
        <v>44749893.862168796</v>
      </c>
      <c r="R32">
        <v>45051778.0757403</v>
      </c>
      <c r="S32">
        <v>45491770.1718591</v>
      </c>
      <c r="T32">
        <v>46189993.889911003</v>
      </c>
      <c r="U32">
        <v>46684016.485370398</v>
      </c>
      <c r="V32">
        <v>47159893.941679202</v>
      </c>
      <c r="W32">
        <v>47691159.375075497</v>
      </c>
      <c r="X32">
        <v>47950359.875811398</v>
      </c>
      <c r="Y32">
        <v>48561338.431101702</v>
      </c>
      <c r="Z32">
        <v>49053503.372930497</v>
      </c>
      <c r="AA32">
        <v>49469382.101754896</v>
      </c>
      <c r="AB32">
        <v>50049824.482481398</v>
      </c>
      <c r="AC32">
        <v>50916605.710119702</v>
      </c>
      <c r="AD32">
        <v>51533237.851320997</v>
      </c>
      <c r="AE32">
        <v>52045155.786555</v>
      </c>
    </row>
    <row r="33" spans="1:31" x14ac:dyDescent="0.3">
      <c r="A33" t="s">
        <v>146</v>
      </c>
      <c r="B33" t="s">
        <v>262</v>
      </c>
      <c r="C33" t="s">
        <v>200</v>
      </c>
      <c r="D33" t="s">
        <v>263</v>
      </c>
      <c r="E33" t="s">
        <v>201</v>
      </c>
      <c r="F33">
        <v>1707786.17294182</v>
      </c>
      <c r="G33">
        <v>2052019.8827156799</v>
      </c>
      <c r="H33">
        <v>2503915.3721639402</v>
      </c>
      <c r="I33">
        <v>2842422.3391658701</v>
      </c>
      <c r="J33">
        <v>3333712.6845147498</v>
      </c>
      <c r="K33">
        <v>3634979.2736416301</v>
      </c>
      <c r="L33">
        <v>4045165.1005233899</v>
      </c>
      <c r="M33">
        <v>4312189.3906171098</v>
      </c>
      <c r="N33">
        <v>4407949.7045421898</v>
      </c>
      <c r="O33">
        <v>4448427.26676518</v>
      </c>
      <c r="P33">
        <v>4498711.9192095501</v>
      </c>
      <c r="Q33">
        <v>4724552.52068369</v>
      </c>
      <c r="R33">
        <v>5304394.9804259297</v>
      </c>
      <c r="S33">
        <v>5206410.9267304596</v>
      </c>
      <c r="T33">
        <v>5112393.8265409097</v>
      </c>
      <c r="U33">
        <v>5013636.0610216204</v>
      </c>
      <c r="V33">
        <v>4894895.5092199799</v>
      </c>
      <c r="W33">
        <v>4827410.5557741504</v>
      </c>
      <c r="X33">
        <v>4720514.1863216599</v>
      </c>
      <c r="Y33">
        <v>4618775.26127786</v>
      </c>
      <c r="Z33">
        <v>4551105.6676843502</v>
      </c>
      <c r="AA33">
        <v>4475488.86206898</v>
      </c>
      <c r="AB33">
        <v>4391902.5294197304</v>
      </c>
      <c r="AC33">
        <v>4286241.9969966598</v>
      </c>
      <c r="AD33">
        <v>4175558.99774495</v>
      </c>
      <c r="AE33">
        <v>4065950.2508888701</v>
      </c>
    </row>
    <row r="34" spans="1:31" x14ac:dyDescent="0.3">
      <c r="A34" t="s">
        <v>146</v>
      </c>
      <c r="B34" t="s">
        <v>264</v>
      </c>
      <c r="C34" t="s">
        <v>200</v>
      </c>
      <c r="D34" t="s">
        <v>265</v>
      </c>
      <c r="E34" t="s">
        <v>201</v>
      </c>
      <c r="F34">
        <v>16087451.183066901</v>
      </c>
      <c r="G34">
        <v>16305062.025866</v>
      </c>
      <c r="H34">
        <v>16367364.601258401</v>
      </c>
      <c r="I34">
        <v>16215807.136520101</v>
      </c>
      <c r="J34">
        <v>16087961.798925599</v>
      </c>
      <c r="K34">
        <v>15971297.2519166</v>
      </c>
      <c r="L34">
        <v>15839390.629964299</v>
      </c>
      <c r="M34">
        <v>15549903.575195</v>
      </c>
      <c r="N34">
        <v>15099033.38439</v>
      </c>
      <c r="O34">
        <v>14770701.321666401</v>
      </c>
      <c r="P34">
        <v>14352815.278493</v>
      </c>
      <c r="Q34">
        <v>14762144.300380699</v>
      </c>
      <c r="R34">
        <v>15089268.201743999</v>
      </c>
      <c r="S34">
        <v>14951413.9829225</v>
      </c>
      <c r="T34">
        <v>14535947.257810799</v>
      </c>
      <c r="U34">
        <v>14053232.177860901</v>
      </c>
      <c r="V34">
        <v>13642205.885771999</v>
      </c>
      <c r="W34">
        <v>13373386.549556199</v>
      </c>
      <c r="X34">
        <v>12903425.2519756</v>
      </c>
      <c r="Y34">
        <v>12613424.541102299</v>
      </c>
      <c r="Z34">
        <v>12393626.7122267</v>
      </c>
      <c r="AA34">
        <v>12076675.514422899</v>
      </c>
      <c r="AB34">
        <v>11836616.300491501</v>
      </c>
      <c r="AC34">
        <v>11609062.490115499</v>
      </c>
      <c r="AD34">
        <v>11284621.661487499</v>
      </c>
      <c r="AE34">
        <v>10887717.1598658</v>
      </c>
    </row>
    <row r="35" spans="1:31" x14ac:dyDescent="0.3">
      <c r="A35" t="s">
        <v>146</v>
      </c>
      <c r="B35" t="s">
        <v>266</v>
      </c>
      <c r="C35" t="s">
        <v>200</v>
      </c>
      <c r="D35" t="s">
        <v>267</v>
      </c>
      <c r="E35" t="s">
        <v>201</v>
      </c>
      <c r="F35">
        <v>28516091.893994</v>
      </c>
      <c r="G35">
        <v>30165357.337127</v>
      </c>
      <c r="H35">
        <v>31955544.758978501</v>
      </c>
      <c r="I35">
        <v>34193352.104410999</v>
      </c>
      <c r="J35">
        <v>35872255.493572503</v>
      </c>
      <c r="K35">
        <v>38375471.924056798</v>
      </c>
      <c r="L35">
        <v>40136917.385574803</v>
      </c>
      <c r="M35">
        <v>41523245.176508002</v>
      </c>
      <c r="N35">
        <v>42719580.938608497</v>
      </c>
      <c r="O35">
        <v>43687429.652279101</v>
      </c>
      <c r="P35">
        <v>44291267.728761896</v>
      </c>
      <c r="Q35">
        <v>44920378.527112298</v>
      </c>
      <c r="R35">
        <v>45247689.491689198</v>
      </c>
      <c r="S35">
        <v>45357281.954146601</v>
      </c>
      <c r="T35">
        <v>45713845.681083001</v>
      </c>
      <c r="U35">
        <v>45853484.779562697</v>
      </c>
      <c r="V35">
        <v>46104866.991788499</v>
      </c>
      <c r="W35">
        <v>46045949.419251099</v>
      </c>
      <c r="X35">
        <v>46062249.536915697</v>
      </c>
      <c r="Y35">
        <v>45836718.078411803</v>
      </c>
      <c r="Z35">
        <v>45641049.825006202</v>
      </c>
      <c r="AA35">
        <v>45541536.9779533</v>
      </c>
      <c r="AB35">
        <v>45385381.709251702</v>
      </c>
      <c r="AC35">
        <v>45316612.889006399</v>
      </c>
      <c r="AD35">
        <v>45179127.382474303</v>
      </c>
      <c r="AE35">
        <v>45010113.795730397</v>
      </c>
    </row>
    <row r="36" spans="1:31" x14ac:dyDescent="0.3">
      <c r="A36" t="s">
        <v>146</v>
      </c>
      <c r="B36" t="s">
        <v>268</v>
      </c>
      <c r="C36" t="s">
        <v>200</v>
      </c>
      <c r="D36" t="s">
        <v>269</v>
      </c>
      <c r="E36" t="s">
        <v>201</v>
      </c>
      <c r="F36">
        <v>1755163.7030533401</v>
      </c>
      <c r="G36">
        <v>2137421.5096290801</v>
      </c>
      <c r="H36">
        <v>2400779.56315827</v>
      </c>
      <c r="I36">
        <v>2618739.4681149302</v>
      </c>
      <c r="J36">
        <v>2813706.1189944502</v>
      </c>
      <c r="K36">
        <v>2990389.13231951</v>
      </c>
      <c r="L36">
        <v>3160123.0038078399</v>
      </c>
      <c r="M36">
        <v>3312929.1831627302</v>
      </c>
      <c r="N36">
        <v>3647381.3329658401</v>
      </c>
      <c r="O36">
        <v>3835673.58150349</v>
      </c>
      <c r="P36">
        <v>4043347.6354947202</v>
      </c>
      <c r="Q36">
        <v>4244007.8694198597</v>
      </c>
      <c r="R36">
        <v>4363089.1529927496</v>
      </c>
      <c r="S36">
        <v>4409832.0508212298</v>
      </c>
      <c r="T36">
        <v>4538212.61739357</v>
      </c>
      <c r="U36">
        <v>4653166.08788242</v>
      </c>
      <c r="V36">
        <v>4783100.9993159696</v>
      </c>
      <c r="W36">
        <v>4791287.3708071299</v>
      </c>
      <c r="X36">
        <v>4847673.06945547</v>
      </c>
      <c r="Y36">
        <v>4869388.3609942198</v>
      </c>
      <c r="Z36">
        <v>4882565.6029461604</v>
      </c>
      <c r="AA36">
        <v>4899369.0398207204</v>
      </c>
      <c r="AB36">
        <v>4918063.3772825301</v>
      </c>
      <c r="AC36">
        <v>4950990.7448781803</v>
      </c>
      <c r="AD36">
        <v>5064740.8363741999</v>
      </c>
      <c r="AE36">
        <v>5068794.4855097504</v>
      </c>
    </row>
    <row r="37" spans="1:31" x14ac:dyDescent="0.3">
      <c r="A37" t="s">
        <v>146</v>
      </c>
      <c r="B37" t="s">
        <v>270</v>
      </c>
      <c r="C37" t="s">
        <v>200</v>
      </c>
      <c r="D37" t="s">
        <v>271</v>
      </c>
      <c r="E37" t="s">
        <v>201</v>
      </c>
      <c r="F37">
        <v>24882155.970123701</v>
      </c>
      <c r="G37">
        <v>26118561.901645798</v>
      </c>
      <c r="H37">
        <v>27623312.0298502</v>
      </c>
      <c r="I37">
        <v>29611537.277803302</v>
      </c>
      <c r="J37">
        <v>31101933.501618698</v>
      </c>
      <c r="K37">
        <v>33392332.823513199</v>
      </c>
      <c r="L37">
        <v>34934767.222003803</v>
      </c>
      <c r="M37">
        <v>36075767.758224197</v>
      </c>
      <c r="N37">
        <v>36813453.810312398</v>
      </c>
      <c r="O37">
        <v>37388960.124317199</v>
      </c>
      <c r="P37">
        <v>37692433.2415011</v>
      </c>
      <c r="Q37">
        <v>38068787.342973799</v>
      </c>
      <c r="R37">
        <v>38312147.406198204</v>
      </c>
      <c r="S37">
        <v>38404487.335420698</v>
      </c>
      <c r="T37">
        <v>38685370.543279998</v>
      </c>
      <c r="U37">
        <v>38743147.893184699</v>
      </c>
      <c r="V37">
        <v>38915120.901818298</v>
      </c>
      <c r="W37">
        <v>38919629.051021896</v>
      </c>
      <c r="X37">
        <v>38937624.2398118</v>
      </c>
      <c r="Y37">
        <v>38740952.684994303</v>
      </c>
      <c r="Z37">
        <v>38553348.303484403</v>
      </c>
      <c r="AA37">
        <v>38474111.541670002</v>
      </c>
      <c r="AB37">
        <v>38339442.485966399</v>
      </c>
      <c r="AC37">
        <v>38203697.132709198</v>
      </c>
      <c r="AD37">
        <v>37971351.683410101</v>
      </c>
      <c r="AE37">
        <v>37828661.556235299</v>
      </c>
    </row>
    <row r="38" spans="1:31" x14ac:dyDescent="0.3">
      <c r="A38" t="s">
        <v>146</v>
      </c>
      <c r="B38" t="s">
        <v>272</v>
      </c>
      <c r="C38" t="s">
        <v>200</v>
      </c>
      <c r="D38" t="s">
        <v>273</v>
      </c>
      <c r="E38" t="s">
        <v>201</v>
      </c>
      <c r="F38">
        <v>1880542.5739950901</v>
      </c>
      <c r="G38">
        <v>1910374.9968667999</v>
      </c>
      <c r="H38">
        <v>1932560.9383098099</v>
      </c>
      <c r="I38">
        <v>1964874.1713398399</v>
      </c>
      <c r="J38">
        <v>1958957.57601859</v>
      </c>
      <c r="K38">
        <v>1996044.29047846</v>
      </c>
      <c r="L38">
        <v>2045628.58919555</v>
      </c>
      <c r="M38">
        <v>2137998.67583129</v>
      </c>
      <c r="N38">
        <v>2260803.4174792599</v>
      </c>
      <c r="O38">
        <v>2463398.9400057001</v>
      </c>
      <c r="P38">
        <v>2555209.7673192099</v>
      </c>
      <c r="Q38">
        <v>2606816.85834728</v>
      </c>
      <c r="R38">
        <v>2571724.8138867398</v>
      </c>
      <c r="S38">
        <v>2542300.22848293</v>
      </c>
      <c r="T38">
        <v>2489625.1048021601</v>
      </c>
      <c r="U38">
        <v>2456593.3226965899</v>
      </c>
      <c r="V38">
        <v>2406113.35013801</v>
      </c>
      <c r="W38">
        <v>2334809.3530156701</v>
      </c>
      <c r="X38">
        <v>2276878.96206138</v>
      </c>
      <c r="Y38">
        <v>2226405.7529229498</v>
      </c>
      <c r="Z38">
        <v>2205163.5199132399</v>
      </c>
      <c r="AA38">
        <v>2168135.2014500299</v>
      </c>
      <c r="AB38">
        <v>2128007.3643801599</v>
      </c>
      <c r="AC38">
        <v>2161951.81058237</v>
      </c>
      <c r="AD38">
        <v>2143018.2340456001</v>
      </c>
      <c r="AE38">
        <v>2112657.75398535</v>
      </c>
    </row>
    <row r="39" spans="1:31" x14ac:dyDescent="0.3">
      <c r="A39" t="s">
        <v>146</v>
      </c>
      <c r="B39" t="s">
        <v>274</v>
      </c>
      <c r="C39" t="s">
        <v>200</v>
      </c>
      <c r="D39" t="s">
        <v>275</v>
      </c>
      <c r="E39" t="s">
        <v>201</v>
      </c>
      <c r="F39">
        <v>3109830.21684486</v>
      </c>
      <c r="G39">
        <v>3016988.9461455899</v>
      </c>
      <c r="H39">
        <v>2910047.1278198301</v>
      </c>
      <c r="I39">
        <v>2824950.3660255801</v>
      </c>
      <c r="J39">
        <v>2699123.3004963901</v>
      </c>
      <c r="K39">
        <v>2579749.8583561401</v>
      </c>
      <c r="L39">
        <v>2476205.38788667</v>
      </c>
      <c r="M39">
        <v>2382420.3702894701</v>
      </c>
      <c r="N39">
        <v>2308801.0197149101</v>
      </c>
      <c r="O39">
        <v>2223288.6685449602</v>
      </c>
      <c r="P39">
        <v>2134625.0500706602</v>
      </c>
      <c r="Q39">
        <v>2074650.32384159</v>
      </c>
      <c r="R39">
        <v>2030094.5084126799</v>
      </c>
      <c r="S39">
        <v>1997625.0517382</v>
      </c>
      <c r="T39">
        <v>1996932.65904433</v>
      </c>
      <c r="U39">
        <v>1973929.1726248299</v>
      </c>
      <c r="V39">
        <v>1960979.1714117699</v>
      </c>
      <c r="W39">
        <v>1962857.8776678599</v>
      </c>
      <c r="X39">
        <v>1981477.3429970001</v>
      </c>
      <c r="Y39">
        <v>2019946.69862188</v>
      </c>
      <c r="Z39">
        <v>2058913.70663006</v>
      </c>
      <c r="AA39">
        <v>2105587.26189397</v>
      </c>
      <c r="AB39">
        <v>2154731.3847914999</v>
      </c>
      <c r="AC39">
        <v>2195224.2299895398</v>
      </c>
      <c r="AD39">
        <v>2198782.59656775</v>
      </c>
      <c r="AE39">
        <v>2201151.02751063</v>
      </c>
    </row>
    <row r="40" spans="1:31" x14ac:dyDescent="0.3">
      <c r="A40" t="s">
        <v>146</v>
      </c>
      <c r="B40" t="s">
        <v>276</v>
      </c>
      <c r="C40" t="s">
        <v>200</v>
      </c>
      <c r="D40" t="s">
        <v>277</v>
      </c>
      <c r="E40" t="s">
        <v>201</v>
      </c>
      <c r="F40">
        <v>57107795.371494301</v>
      </c>
      <c r="G40">
        <v>57753606.018287502</v>
      </c>
      <c r="H40">
        <v>57803910.200758196</v>
      </c>
      <c r="I40">
        <v>57783975.266717903</v>
      </c>
      <c r="J40">
        <v>57480327.816974498</v>
      </c>
      <c r="K40">
        <v>57406900.7329951</v>
      </c>
      <c r="L40">
        <v>57077856.526353799</v>
      </c>
      <c r="M40">
        <v>56452502.033885002</v>
      </c>
      <c r="N40">
        <v>55512089.3643694</v>
      </c>
      <c r="O40">
        <v>54411441.3764861</v>
      </c>
      <c r="P40">
        <v>54850150.730830602</v>
      </c>
      <c r="Q40">
        <v>54500136.509020798</v>
      </c>
      <c r="R40">
        <v>53659897.291950203</v>
      </c>
      <c r="S40">
        <v>52957819.868143097</v>
      </c>
      <c r="T40">
        <v>52436687.8912227</v>
      </c>
      <c r="U40">
        <v>52151039.551503301</v>
      </c>
      <c r="V40">
        <v>51431889.621070899</v>
      </c>
      <c r="W40">
        <v>50718081.2779494</v>
      </c>
      <c r="X40">
        <v>50242705.967328899</v>
      </c>
      <c r="Y40">
        <v>50533406.475766398</v>
      </c>
      <c r="Z40">
        <v>50931177.473429397</v>
      </c>
      <c r="AA40">
        <v>50853779.402840301</v>
      </c>
      <c r="AB40">
        <v>50864005.896821</v>
      </c>
      <c r="AC40">
        <v>51940398.886257596</v>
      </c>
      <c r="AD40">
        <v>53580553.1762226</v>
      </c>
      <c r="AE40">
        <v>55363695.806269199</v>
      </c>
    </row>
    <row r="41" spans="1:31" x14ac:dyDescent="0.3">
      <c r="A41" t="s">
        <v>146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146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146</v>
      </c>
      <c r="B43" t="s">
        <v>282</v>
      </c>
      <c r="C43" t="s">
        <v>200</v>
      </c>
      <c r="D43" t="s">
        <v>283</v>
      </c>
      <c r="E43" t="s">
        <v>201</v>
      </c>
      <c r="F43">
        <v>2939241.8385749902</v>
      </c>
      <c r="G43">
        <v>3006809.39034067</v>
      </c>
      <c r="H43">
        <v>3173572.6566572702</v>
      </c>
      <c r="I43">
        <v>3264534.1805433598</v>
      </c>
      <c r="J43">
        <v>3228749.52393978</v>
      </c>
      <c r="K43">
        <v>3191292.1445315802</v>
      </c>
      <c r="L43">
        <v>3240660.3333910601</v>
      </c>
      <c r="M43">
        <v>3354106.50902776</v>
      </c>
      <c r="N43">
        <v>3514272.1978823198</v>
      </c>
      <c r="O43">
        <v>3651714.6935034702</v>
      </c>
      <c r="P43">
        <v>3802572.9939496699</v>
      </c>
      <c r="Q43">
        <v>4206810.2031754702</v>
      </c>
      <c r="R43">
        <v>4431238.0329742897</v>
      </c>
      <c r="S43">
        <v>4540042.1948787495</v>
      </c>
      <c r="T43">
        <v>4730402.3431263398</v>
      </c>
      <c r="U43">
        <v>4914155.3030531798</v>
      </c>
      <c r="V43">
        <v>5237630.1959546804</v>
      </c>
      <c r="W43">
        <v>5519635.0404207204</v>
      </c>
      <c r="X43">
        <v>5980624.4279123396</v>
      </c>
      <c r="Y43">
        <v>6288166.9614241496</v>
      </c>
      <c r="Z43">
        <v>6805726.5681531196</v>
      </c>
      <c r="AA43">
        <v>7567327.9617409501</v>
      </c>
      <c r="AB43">
        <v>8431439.2677128203</v>
      </c>
      <c r="AC43">
        <v>9272679.0051308405</v>
      </c>
      <c r="AD43">
        <v>10008844.114471899</v>
      </c>
      <c r="AE43">
        <v>10438125.154316001</v>
      </c>
    </row>
    <row r="44" spans="1:31" x14ac:dyDescent="0.3">
      <c r="A44" t="s">
        <v>146</v>
      </c>
      <c r="B44" t="s">
        <v>284</v>
      </c>
      <c r="C44" t="s">
        <v>200</v>
      </c>
      <c r="D44" t="s">
        <v>285</v>
      </c>
      <c r="E44" t="s">
        <v>201</v>
      </c>
      <c r="F44">
        <v>549246292.52881396</v>
      </c>
      <c r="G44">
        <v>563355114.44498599</v>
      </c>
      <c r="H44">
        <v>576803201.03850305</v>
      </c>
      <c r="I44">
        <v>590225502.74569201</v>
      </c>
      <c r="J44">
        <v>600430484.21653402</v>
      </c>
      <c r="K44">
        <v>611300324.35542297</v>
      </c>
      <c r="L44">
        <v>619806392.603194</v>
      </c>
      <c r="M44">
        <v>625085799.82856202</v>
      </c>
      <c r="N44">
        <v>629645272.86916697</v>
      </c>
      <c r="O44">
        <v>632618582.060583</v>
      </c>
      <c r="P44">
        <v>633969455.76393998</v>
      </c>
      <c r="Q44">
        <v>635713595.39946699</v>
      </c>
      <c r="R44">
        <v>636096718.59813905</v>
      </c>
      <c r="S44">
        <v>634998792.93154204</v>
      </c>
      <c r="T44">
        <v>632398768.32882404</v>
      </c>
      <c r="U44">
        <v>627946574.59029198</v>
      </c>
      <c r="V44">
        <v>624957239.37947094</v>
      </c>
      <c r="W44">
        <v>621521123.48687303</v>
      </c>
      <c r="X44">
        <v>619500366.815202</v>
      </c>
      <c r="Y44">
        <v>616840252.76476204</v>
      </c>
      <c r="Z44">
        <v>616214730.99015105</v>
      </c>
      <c r="AA44">
        <v>617458305.77286899</v>
      </c>
      <c r="AB44">
        <v>619050020.46990299</v>
      </c>
      <c r="AC44">
        <v>620695040.00273395</v>
      </c>
      <c r="AD44">
        <v>620881368.55959499</v>
      </c>
      <c r="AE44">
        <v>620344425.20809197</v>
      </c>
    </row>
    <row r="45" spans="1:31" x14ac:dyDescent="0.3">
      <c r="A45" t="s">
        <v>146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146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146</v>
      </c>
      <c r="B47" t="s">
        <v>290</v>
      </c>
      <c r="C47" t="s">
        <v>200</v>
      </c>
      <c r="D47" t="s">
        <v>291</v>
      </c>
      <c r="E47" t="s">
        <v>201</v>
      </c>
      <c r="F47">
        <v>326577164.38829601</v>
      </c>
      <c r="G47">
        <v>340716645.89394599</v>
      </c>
      <c r="H47">
        <v>352236998.655523</v>
      </c>
      <c r="I47">
        <v>363429871.74055499</v>
      </c>
      <c r="J47">
        <v>375658373.75471002</v>
      </c>
      <c r="K47">
        <v>384985483.92792898</v>
      </c>
      <c r="L47">
        <v>393909440.02824199</v>
      </c>
      <c r="M47">
        <v>401728636.903009</v>
      </c>
      <c r="N47">
        <v>407732768.27800298</v>
      </c>
      <c r="O47">
        <v>411985357.32085401</v>
      </c>
      <c r="P47">
        <v>415277932.05799502</v>
      </c>
      <c r="Q47">
        <v>417667759.69509602</v>
      </c>
      <c r="R47">
        <v>419404783.36173701</v>
      </c>
      <c r="S47">
        <v>419905333.447662</v>
      </c>
      <c r="T47">
        <v>421228963.53408402</v>
      </c>
      <c r="U47">
        <v>422316938.26377499</v>
      </c>
      <c r="V47">
        <v>422983970.10384297</v>
      </c>
      <c r="W47">
        <v>423982749.63437599</v>
      </c>
      <c r="X47">
        <v>425648217.80719203</v>
      </c>
      <c r="Y47">
        <v>427266332.996306</v>
      </c>
      <c r="Z47">
        <v>427740026.44814301</v>
      </c>
      <c r="AA47">
        <v>428883997.94607198</v>
      </c>
      <c r="AB47">
        <v>430078646.28343302</v>
      </c>
      <c r="AC47">
        <v>431350682.442384</v>
      </c>
      <c r="AD47">
        <v>433083485.74080199</v>
      </c>
      <c r="AE47">
        <v>435371036.48396999</v>
      </c>
    </row>
    <row r="48" spans="1:31" x14ac:dyDescent="0.3">
      <c r="A48" t="s">
        <v>146</v>
      </c>
      <c r="B48" t="s">
        <v>292</v>
      </c>
      <c r="C48" t="s">
        <v>200</v>
      </c>
      <c r="D48" t="s">
        <v>293</v>
      </c>
      <c r="E48" t="s">
        <v>201</v>
      </c>
      <c r="F48">
        <v>367131799.19684899</v>
      </c>
      <c r="G48">
        <v>382533170.652134</v>
      </c>
      <c r="H48">
        <v>394898480.62763202</v>
      </c>
      <c r="I48">
        <v>407186132.24264902</v>
      </c>
      <c r="J48">
        <v>420371114.11426699</v>
      </c>
      <c r="K48">
        <v>430173249.21942401</v>
      </c>
      <c r="L48">
        <v>439300080.93400002</v>
      </c>
      <c r="M48">
        <v>447589645.02334702</v>
      </c>
      <c r="N48">
        <v>453812054.98053098</v>
      </c>
      <c r="O48">
        <v>458516859.49559402</v>
      </c>
      <c r="P48">
        <v>462185640.01872802</v>
      </c>
      <c r="Q48">
        <v>464682722.98165298</v>
      </c>
      <c r="R48">
        <v>466167977.418805</v>
      </c>
      <c r="S48">
        <v>466212540.93437803</v>
      </c>
      <c r="T48">
        <v>467640978.64279598</v>
      </c>
      <c r="U48">
        <v>469418464.42834902</v>
      </c>
      <c r="V48">
        <v>470970719.15027601</v>
      </c>
      <c r="W48">
        <v>472828900.63839698</v>
      </c>
      <c r="X48">
        <v>475898139.02313298</v>
      </c>
      <c r="Y48">
        <v>478400607.32895398</v>
      </c>
      <c r="Z48">
        <v>479191655.108069</v>
      </c>
      <c r="AA48">
        <v>480532051.17926198</v>
      </c>
      <c r="AB48">
        <v>482041535.81834</v>
      </c>
      <c r="AC48">
        <v>482884660.87563801</v>
      </c>
      <c r="AD48">
        <v>484295015.984887</v>
      </c>
      <c r="AE48">
        <v>486210720.10859001</v>
      </c>
    </row>
    <row r="49" spans="1:31" x14ac:dyDescent="0.3">
      <c r="A49" t="s">
        <v>146</v>
      </c>
      <c r="B49" t="s">
        <v>294</v>
      </c>
      <c r="C49" t="s">
        <v>200</v>
      </c>
      <c r="D49" t="s">
        <v>295</v>
      </c>
      <c r="E49" t="s">
        <v>201</v>
      </c>
      <c r="F49">
        <v>24823761.719326701</v>
      </c>
      <c r="G49">
        <v>25093049.371440001</v>
      </c>
      <c r="H49">
        <v>25108129.769111101</v>
      </c>
      <c r="I49">
        <v>25182953.092401002</v>
      </c>
      <c r="J49">
        <v>25133405.756800801</v>
      </c>
      <c r="K49">
        <v>24820652.786341298</v>
      </c>
      <c r="L49">
        <v>24631641.502730001</v>
      </c>
      <c r="M49">
        <v>24421180.915962201</v>
      </c>
      <c r="N49">
        <v>24260879.467048399</v>
      </c>
      <c r="O49">
        <v>24155496.423323501</v>
      </c>
      <c r="P49">
        <v>24190215.972517502</v>
      </c>
      <c r="Q49">
        <v>24156349.5650943</v>
      </c>
      <c r="R49">
        <v>23963625.686005</v>
      </c>
      <c r="S49">
        <v>23713351.8608297</v>
      </c>
      <c r="T49">
        <v>23887533.890494499</v>
      </c>
      <c r="U49">
        <v>24002564.309912998</v>
      </c>
      <c r="V49">
        <v>23864243.564674102</v>
      </c>
      <c r="W49">
        <v>23804680.9882579</v>
      </c>
      <c r="X49">
        <v>24130418.012005098</v>
      </c>
      <c r="Y49">
        <v>24228484.1398183</v>
      </c>
      <c r="Z49">
        <v>24175239.013250899</v>
      </c>
      <c r="AA49">
        <v>23991410.129895002</v>
      </c>
      <c r="AB49">
        <v>23737863.268728599</v>
      </c>
      <c r="AC49">
        <v>23358790.145708401</v>
      </c>
      <c r="AD49">
        <v>23161520.4787765</v>
      </c>
      <c r="AE49">
        <v>23113900.886528</v>
      </c>
    </row>
    <row r="50" spans="1:31" x14ac:dyDescent="0.3">
      <c r="A50" t="s">
        <v>146</v>
      </c>
      <c r="B50" t="s">
        <v>296</v>
      </c>
      <c r="C50" t="s">
        <v>200</v>
      </c>
      <c r="D50" t="s">
        <v>297</v>
      </c>
      <c r="E50" t="s">
        <v>201</v>
      </c>
      <c r="F50">
        <v>15672573.081375901</v>
      </c>
      <c r="G50">
        <v>16673696.514265699</v>
      </c>
      <c r="H50">
        <v>17514974.342725798</v>
      </c>
      <c r="I50">
        <v>18539442.164425399</v>
      </c>
      <c r="J50">
        <v>19553793.398990098</v>
      </c>
      <c r="K50">
        <v>20352685.276303999</v>
      </c>
      <c r="L50">
        <v>20758367.742077</v>
      </c>
      <c r="M50">
        <v>21446448.6747448</v>
      </c>
      <c r="N50">
        <v>21834028.065061599</v>
      </c>
      <c r="O50">
        <v>22392619.7493058</v>
      </c>
      <c r="P50">
        <v>22734312.453019999</v>
      </c>
      <c r="Q50">
        <v>22877914.196577098</v>
      </c>
      <c r="R50">
        <v>22824228.459346101</v>
      </c>
      <c r="S50">
        <v>22624023.891638499</v>
      </c>
      <c r="T50">
        <v>22554710.423593801</v>
      </c>
      <c r="U50">
        <v>23128559.746734999</v>
      </c>
      <c r="V50">
        <v>24152963.201283701</v>
      </c>
      <c r="W50">
        <v>25061086.429846399</v>
      </c>
      <c r="X50">
        <v>26124140.5677072</v>
      </c>
      <c r="Y50">
        <v>26900440.992329299</v>
      </c>
      <c r="Z50">
        <v>27268651.5817324</v>
      </c>
      <c r="AA50">
        <v>27648597.3418965</v>
      </c>
      <c r="AB50">
        <v>28215737.147434801</v>
      </c>
      <c r="AC50">
        <v>28170050.0104854</v>
      </c>
      <c r="AD50">
        <v>28047614.339069199</v>
      </c>
      <c r="AE50">
        <v>27725782.738092098</v>
      </c>
    </row>
    <row r="51" spans="1:31" x14ac:dyDescent="0.3">
      <c r="A51" t="s">
        <v>146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146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146</v>
      </c>
      <c r="B53" t="s">
        <v>302</v>
      </c>
      <c r="C53" t="s">
        <v>200</v>
      </c>
      <c r="D53" t="s">
        <v>303</v>
      </c>
      <c r="E53" t="s">
        <v>201</v>
      </c>
      <c r="F53">
        <v>17176698.3804713</v>
      </c>
      <c r="G53">
        <v>17210286.530622698</v>
      </c>
      <c r="H53">
        <v>17497064.074275602</v>
      </c>
      <c r="I53">
        <v>17482513.160245799</v>
      </c>
      <c r="J53">
        <v>17374074.977230102</v>
      </c>
      <c r="K53">
        <v>17550570.439982999</v>
      </c>
      <c r="L53">
        <v>17929774.492783099</v>
      </c>
      <c r="M53">
        <v>18014622.608446199</v>
      </c>
      <c r="N53">
        <v>18106635.8053638</v>
      </c>
      <c r="O53">
        <v>18218097.759011801</v>
      </c>
      <c r="P53">
        <v>17985777.027982701</v>
      </c>
      <c r="Q53">
        <v>17933773.852210801</v>
      </c>
      <c r="R53">
        <v>17343758.3970269</v>
      </c>
      <c r="S53">
        <v>16896566.9549773</v>
      </c>
      <c r="T53">
        <v>16181265.118326901</v>
      </c>
      <c r="U53">
        <v>15361313.3455017</v>
      </c>
      <c r="V53">
        <v>14564763.423346899</v>
      </c>
      <c r="W53">
        <v>13708862.1691355</v>
      </c>
      <c r="X53">
        <v>13111509.209568599</v>
      </c>
      <c r="Y53">
        <v>12494150.4886482</v>
      </c>
      <c r="Z53">
        <v>12078891.561638299</v>
      </c>
      <c r="AA53">
        <v>11683450.0849637</v>
      </c>
      <c r="AB53">
        <v>11321171.954625901</v>
      </c>
      <c r="AC53">
        <v>11131155.101082399</v>
      </c>
      <c r="AD53">
        <v>10962758.494704399</v>
      </c>
      <c r="AE53">
        <v>10569638.0845247</v>
      </c>
    </row>
    <row r="54" spans="1:31" x14ac:dyDescent="0.3">
      <c r="A54" t="s">
        <v>146</v>
      </c>
      <c r="B54" t="s">
        <v>304</v>
      </c>
      <c r="C54" t="s">
        <v>200</v>
      </c>
      <c r="D54" t="s">
        <v>305</v>
      </c>
      <c r="E54" t="s">
        <v>201</v>
      </c>
      <c r="F54">
        <v>24826109.894242499</v>
      </c>
      <c r="G54">
        <v>25143770.693385601</v>
      </c>
      <c r="H54">
        <v>25707756.044834599</v>
      </c>
      <c r="I54">
        <v>25908027.748870801</v>
      </c>
      <c r="J54">
        <v>26187283.082393698</v>
      </c>
      <c r="K54">
        <v>26683876.405049399</v>
      </c>
      <c r="L54">
        <v>27232215.210821901</v>
      </c>
      <c r="M54">
        <v>27246607.8225215</v>
      </c>
      <c r="N54">
        <v>27517536.268239498</v>
      </c>
      <c r="O54">
        <v>28046092.712541599</v>
      </c>
      <c r="P54">
        <v>28056321.3526395</v>
      </c>
      <c r="Q54">
        <v>28080750.283456199</v>
      </c>
      <c r="R54">
        <v>27445632.442443099</v>
      </c>
      <c r="S54">
        <v>27181075.049797699</v>
      </c>
      <c r="T54">
        <v>26365032.612950001</v>
      </c>
      <c r="U54">
        <v>25305226.155478802</v>
      </c>
      <c r="V54">
        <v>24196527.874495801</v>
      </c>
      <c r="W54">
        <v>22972254.918546401</v>
      </c>
      <c r="X54">
        <v>22178918.683736801</v>
      </c>
      <c r="Y54">
        <v>21403527.177245598</v>
      </c>
      <c r="Z54">
        <v>20804784.754009102</v>
      </c>
      <c r="AA54">
        <v>20242276.284112599</v>
      </c>
      <c r="AB54">
        <v>19781817.4092202</v>
      </c>
      <c r="AC54">
        <v>19500403.505320702</v>
      </c>
      <c r="AD54">
        <v>19167476.595591899</v>
      </c>
      <c r="AE54">
        <v>18628347.157361299</v>
      </c>
    </row>
    <row r="55" spans="1:31" x14ac:dyDescent="0.3">
      <c r="A55" t="s">
        <v>146</v>
      </c>
      <c r="B55" t="s">
        <v>306</v>
      </c>
      <c r="C55" t="s">
        <v>200</v>
      </c>
      <c r="D55" t="s">
        <v>307</v>
      </c>
      <c r="E55" t="s">
        <v>201</v>
      </c>
      <c r="F55">
        <v>7653932.6823790604</v>
      </c>
      <c r="G55">
        <v>7937797.63226989</v>
      </c>
      <c r="H55">
        <v>8214963.1747067599</v>
      </c>
      <c r="I55">
        <v>8429597.6947248802</v>
      </c>
      <c r="J55">
        <v>8816883.9638599604</v>
      </c>
      <c r="K55">
        <v>9136819.8658807091</v>
      </c>
      <c r="L55">
        <v>9306055.0365610309</v>
      </c>
      <c r="M55">
        <v>9235716.0706624594</v>
      </c>
      <c r="N55">
        <v>9414535.7536550406</v>
      </c>
      <c r="O55">
        <v>9831341.0239738096</v>
      </c>
      <c r="P55">
        <v>10073531.9812527</v>
      </c>
      <c r="Q55">
        <v>10149866.3208344</v>
      </c>
      <c r="R55">
        <v>10104431.6063488</v>
      </c>
      <c r="S55">
        <v>10286640.851277299</v>
      </c>
      <c r="T55">
        <v>10185596.1066058</v>
      </c>
      <c r="U55">
        <v>9945463.7451812197</v>
      </c>
      <c r="V55">
        <v>9633109.8493820801</v>
      </c>
      <c r="W55">
        <v>9264433.5630592201</v>
      </c>
      <c r="X55">
        <v>9068187.7385107409</v>
      </c>
      <c r="Y55">
        <v>8909810.8827001695</v>
      </c>
      <c r="Z55">
        <v>8726214.1525926702</v>
      </c>
      <c r="AA55">
        <v>8559048.4465083294</v>
      </c>
      <c r="AB55">
        <v>8460723.2100347895</v>
      </c>
      <c r="AC55">
        <v>8369289.73048128</v>
      </c>
      <c r="AD55">
        <v>8204778.9247582899</v>
      </c>
      <c r="AE55">
        <v>8058709.0728366096</v>
      </c>
    </row>
    <row r="56" spans="1:31" x14ac:dyDescent="0.3">
      <c r="A56" t="s">
        <v>146</v>
      </c>
      <c r="B56" t="s">
        <v>308</v>
      </c>
      <c r="C56" t="s">
        <v>200</v>
      </c>
      <c r="D56" t="s">
        <v>309</v>
      </c>
      <c r="E56" t="s">
        <v>201</v>
      </c>
    </row>
    <row r="57" spans="1:31" x14ac:dyDescent="0.3">
      <c r="A57" t="s">
        <v>146</v>
      </c>
      <c r="B57" t="s">
        <v>310</v>
      </c>
      <c r="C57" t="s">
        <v>200</v>
      </c>
      <c r="D57" t="s">
        <v>311</v>
      </c>
      <c r="E57" t="s">
        <v>201</v>
      </c>
      <c r="F57">
        <v>973667033.28131902</v>
      </c>
      <c r="G57">
        <v>1003804224.09377</v>
      </c>
      <c r="H57">
        <v>1029648657.66202</v>
      </c>
      <c r="I57">
        <v>1055321577.75442</v>
      </c>
      <c r="J57">
        <v>1078387125.0713501</v>
      </c>
      <c r="K57">
        <v>1098973405.8728499</v>
      </c>
      <c r="L57">
        <v>1116263612.62762</v>
      </c>
      <c r="M57">
        <v>1129191150.0385399</v>
      </c>
      <c r="N57">
        <v>1139014422.68957</v>
      </c>
      <c r="O57">
        <v>1145575017.22525</v>
      </c>
      <c r="P57">
        <v>1151031373.82306</v>
      </c>
      <c r="Q57">
        <v>1154917139.7560501</v>
      </c>
      <c r="R57">
        <v>1155938482.21105</v>
      </c>
      <c r="S57">
        <v>1154178647.5679901</v>
      </c>
      <c r="T57">
        <v>1152486194.85866</v>
      </c>
      <c r="U57">
        <v>1149525728.55584</v>
      </c>
      <c r="V57">
        <v>1147370133.15762</v>
      </c>
      <c r="W57">
        <v>1145068237.33231</v>
      </c>
      <c r="X57">
        <v>1145633610.6640601</v>
      </c>
      <c r="Y57">
        <v>1145764061.05234</v>
      </c>
      <c r="Z57">
        <v>1146328506.6638501</v>
      </c>
      <c r="AA57">
        <v>1148834052.6268301</v>
      </c>
      <c r="AB57">
        <v>1151944662.98543</v>
      </c>
      <c r="AC57">
        <v>1155513073.9963601</v>
      </c>
      <c r="AD57">
        <v>1158753926.09987</v>
      </c>
      <c r="AE57">
        <v>1161918841.1229501</v>
      </c>
    </row>
    <row r="58" spans="1:31" x14ac:dyDescent="0.3">
      <c r="A58" t="s">
        <v>146</v>
      </c>
      <c r="B58" t="s">
        <v>312</v>
      </c>
      <c r="C58" t="s">
        <v>200</v>
      </c>
      <c r="D58" t="s">
        <v>313</v>
      </c>
      <c r="E58" t="s">
        <v>201</v>
      </c>
      <c r="F58">
        <v>973667033.28131902</v>
      </c>
      <c r="G58">
        <v>1003804224.09377</v>
      </c>
      <c r="H58">
        <v>1029648657.66202</v>
      </c>
      <c r="I58">
        <v>1055321577.75442</v>
      </c>
      <c r="J58">
        <v>1078387125.0713501</v>
      </c>
      <c r="K58">
        <v>1098973405.8728499</v>
      </c>
      <c r="L58">
        <v>1116263612.62762</v>
      </c>
      <c r="M58">
        <v>1129191150.0385399</v>
      </c>
      <c r="N58">
        <v>1139014422.68957</v>
      </c>
      <c r="O58">
        <v>1145575017.22525</v>
      </c>
      <c r="P58">
        <v>1151031373.82306</v>
      </c>
      <c r="Q58">
        <v>1154917139.7560501</v>
      </c>
      <c r="R58">
        <v>1155938482.21105</v>
      </c>
      <c r="S58">
        <v>1154178647.5679901</v>
      </c>
      <c r="T58">
        <v>1152486194.85866</v>
      </c>
      <c r="U58">
        <v>1149525728.55584</v>
      </c>
      <c r="V58">
        <v>1147370133.15762</v>
      </c>
      <c r="W58">
        <v>1145068237.33231</v>
      </c>
      <c r="X58">
        <v>1145633610.6640601</v>
      </c>
      <c r="Y58">
        <v>1145764061.05234</v>
      </c>
      <c r="Z58">
        <v>1146328506.6638501</v>
      </c>
      <c r="AA58">
        <v>1148834052.6268301</v>
      </c>
      <c r="AB58">
        <v>1151944662.98543</v>
      </c>
      <c r="AC58">
        <v>1155513073.9963601</v>
      </c>
      <c r="AD58">
        <v>1158753926.09987</v>
      </c>
      <c r="AE58">
        <v>1161918841.1229501</v>
      </c>
    </row>
    <row r="59" spans="1:31" x14ac:dyDescent="0.3">
      <c r="A59" t="s">
        <v>146</v>
      </c>
      <c r="B59" t="s">
        <v>314</v>
      </c>
      <c r="C59" t="s">
        <v>200</v>
      </c>
      <c r="D59" t="s">
        <v>315</v>
      </c>
      <c r="E59" t="s">
        <v>201</v>
      </c>
    </row>
  </sheetData>
  <pageMargins left="0.7" right="0.7" top="0.75" bottom="0.75" header="0.3" footer="0.3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F59"/>
  <sheetViews>
    <sheetView topLeftCell="P32" workbookViewId="0">
      <selection activeCell="A57" sqref="A57:AF57"/>
    </sheetView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147</v>
      </c>
      <c r="B2" t="s">
        <v>197</v>
      </c>
      <c r="C2" t="s">
        <v>200</v>
      </c>
      <c r="D2" t="s">
        <v>198</v>
      </c>
      <c r="E2" t="s">
        <v>201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147</v>
      </c>
      <c r="B3" t="s">
        <v>202</v>
      </c>
      <c r="C3" t="s">
        <v>200</v>
      </c>
      <c r="D3" t="s">
        <v>203</v>
      </c>
      <c r="E3" t="s">
        <v>201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147</v>
      </c>
      <c r="B4" t="s">
        <v>204</v>
      </c>
      <c r="C4" t="s">
        <v>200</v>
      </c>
      <c r="D4" t="s">
        <v>205</v>
      </c>
      <c r="E4" t="s">
        <v>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147</v>
      </c>
      <c r="B5" t="s">
        <v>206</v>
      </c>
      <c r="C5" t="s">
        <v>200</v>
      </c>
      <c r="D5" t="s">
        <v>207</v>
      </c>
      <c r="E5" t="s">
        <v>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147</v>
      </c>
      <c r="B6" t="s">
        <v>208</v>
      </c>
      <c r="C6" t="s">
        <v>200</v>
      </c>
      <c r="D6" t="s">
        <v>209</v>
      </c>
      <c r="E6" t="s">
        <v>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147</v>
      </c>
      <c r="B7" t="s">
        <v>210</v>
      </c>
      <c r="C7" t="s">
        <v>200</v>
      </c>
      <c r="D7" t="s">
        <v>211</v>
      </c>
      <c r="E7" t="s">
        <v>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147</v>
      </c>
      <c r="B8" t="s">
        <v>212</v>
      </c>
      <c r="C8" t="s">
        <v>200</v>
      </c>
      <c r="D8" t="s">
        <v>213</v>
      </c>
      <c r="E8" t="s">
        <v>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147</v>
      </c>
      <c r="B9" t="s">
        <v>214</v>
      </c>
      <c r="C9" t="s">
        <v>200</v>
      </c>
      <c r="D9" t="s">
        <v>215</v>
      </c>
      <c r="E9" t="s">
        <v>201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147</v>
      </c>
      <c r="B10" t="s">
        <v>216</v>
      </c>
      <c r="C10" t="s">
        <v>200</v>
      </c>
      <c r="D10" t="s">
        <v>217</v>
      </c>
      <c r="E10" t="s">
        <v>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147</v>
      </c>
      <c r="B11" t="s">
        <v>218</v>
      </c>
      <c r="C11" t="s">
        <v>200</v>
      </c>
      <c r="D11" t="s">
        <v>219</v>
      </c>
      <c r="E11" t="s">
        <v>201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147</v>
      </c>
      <c r="B12" t="s">
        <v>220</v>
      </c>
      <c r="C12" t="s">
        <v>200</v>
      </c>
      <c r="D12" t="s">
        <v>221</v>
      </c>
      <c r="E12" t="s">
        <v>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147</v>
      </c>
      <c r="B13" t="s">
        <v>222</v>
      </c>
      <c r="C13" t="s">
        <v>200</v>
      </c>
      <c r="D13" t="s">
        <v>223</v>
      </c>
      <c r="E13" t="s">
        <v>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147</v>
      </c>
      <c r="B14" t="s">
        <v>224</v>
      </c>
      <c r="C14" t="s">
        <v>200</v>
      </c>
      <c r="D14" t="s">
        <v>225</v>
      </c>
      <c r="E14" t="s">
        <v>201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147</v>
      </c>
      <c r="B15" t="s">
        <v>226</v>
      </c>
      <c r="C15" t="s">
        <v>200</v>
      </c>
      <c r="D15" t="s">
        <v>227</v>
      </c>
      <c r="E15" t="s">
        <v>201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147</v>
      </c>
      <c r="B16" t="s">
        <v>228</v>
      </c>
      <c r="C16" t="s">
        <v>200</v>
      </c>
      <c r="D16" t="s">
        <v>229</v>
      </c>
      <c r="E16" t="s">
        <v>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147</v>
      </c>
      <c r="B17" t="s">
        <v>230</v>
      </c>
      <c r="C17" t="s">
        <v>200</v>
      </c>
      <c r="D17" t="s">
        <v>231</v>
      </c>
      <c r="E17" t="s">
        <v>201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147</v>
      </c>
      <c r="B18" t="s">
        <v>232</v>
      </c>
      <c r="C18" t="s">
        <v>200</v>
      </c>
      <c r="D18" t="s">
        <v>233</v>
      </c>
      <c r="E18" t="s">
        <v>201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147</v>
      </c>
      <c r="B19" t="s">
        <v>234</v>
      </c>
      <c r="C19" t="s">
        <v>200</v>
      </c>
      <c r="D19" t="s">
        <v>235</v>
      </c>
      <c r="E19" t="s">
        <v>201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147</v>
      </c>
      <c r="B20" t="s">
        <v>236</v>
      </c>
      <c r="C20" t="s">
        <v>200</v>
      </c>
      <c r="D20" t="s">
        <v>237</v>
      </c>
      <c r="E20" t="s">
        <v>201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147</v>
      </c>
      <c r="B21" t="s">
        <v>238</v>
      </c>
      <c r="C21" t="s">
        <v>200</v>
      </c>
      <c r="D21" t="s">
        <v>239</v>
      </c>
      <c r="E21" t="s">
        <v>201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147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147</v>
      </c>
      <c r="B23" t="s">
        <v>242</v>
      </c>
      <c r="C23" t="s">
        <v>200</v>
      </c>
      <c r="D23" t="s">
        <v>243</v>
      </c>
      <c r="E23" t="s">
        <v>201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147</v>
      </c>
      <c r="B24" t="s">
        <v>244</v>
      </c>
      <c r="C24" t="s">
        <v>200</v>
      </c>
      <c r="D24" t="s">
        <v>245</v>
      </c>
      <c r="E24" t="s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147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147</v>
      </c>
      <c r="B26" t="s">
        <v>248</v>
      </c>
      <c r="C26" t="s">
        <v>200</v>
      </c>
      <c r="D26" t="s">
        <v>249</v>
      </c>
      <c r="E26" t="s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147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147</v>
      </c>
      <c r="B28" t="s">
        <v>252</v>
      </c>
      <c r="C28" t="s">
        <v>200</v>
      </c>
      <c r="D28" t="s">
        <v>253</v>
      </c>
      <c r="E28" t="s">
        <v>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147</v>
      </c>
      <c r="B29" t="s">
        <v>254</v>
      </c>
      <c r="C29" t="s">
        <v>200</v>
      </c>
      <c r="D29" t="s">
        <v>255</v>
      </c>
      <c r="E29" t="s">
        <v>201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147</v>
      </c>
      <c r="B30" t="s">
        <v>256</v>
      </c>
      <c r="C30" t="s">
        <v>200</v>
      </c>
      <c r="D30" t="s">
        <v>257</v>
      </c>
      <c r="E30" t="s">
        <v>201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147</v>
      </c>
      <c r="B31" t="s">
        <v>258</v>
      </c>
      <c r="C31" t="s">
        <v>200</v>
      </c>
      <c r="D31" t="s">
        <v>259</v>
      </c>
      <c r="E31" t="s">
        <v>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147</v>
      </c>
      <c r="B32" t="s">
        <v>260</v>
      </c>
      <c r="C32" t="s">
        <v>200</v>
      </c>
      <c r="D32" t="s">
        <v>261</v>
      </c>
      <c r="E32" t="s">
        <v>201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147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147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147</v>
      </c>
      <c r="B35" t="s">
        <v>266</v>
      </c>
      <c r="C35" t="s">
        <v>200</v>
      </c>
      <c r="D35" t="s">
        <v>267</v>
      </c>
      <c r="E35" t="s">
        <v>201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147</v>
      </c>
      <c r="B36" t="s">
        <v>268</v>
      </c>
      <c r="C36" t="s">
        <v>200</v>
      </c>
      <c r="D36" t="s">
        <v>269</v>
      </c>
      <c r="E36" t="s">
        <v>201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147</v>
      </c>
      <c r="B37" t="s">
        <v>270</v>
      </c>
      <c r="C37" t="s">
        <v>200</v>
      </c>
      <c r="D37" t="s">
        <v>271</v>
      </c>
      <c r="E37" t="s">
        <v>201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147</v>
      </c>
      <c r="B38" t="s">
        <v>272</v>
      </c>
      <c r="C38" t="s">
        <v>200</v>
      </c>
      <c r="D38" t="s">
        <v>273</v>
      </c>
      <c r="E38" t="s">
        <v>201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147</v>
      </c>
      <c r="B39" t="s">
        <v>274</v>
      </c>
      <c r="C39" t="s">
        <v>200</v>
      </c>
      <c r="D39" t="s">
        <v>275</v>
      </c>
      <c r="E39" t="s">
        <v>201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147</v>
      </c>
      <c r="B40" t="s">
        <v>276</v>
      </c>
      <c r="C40" t="s">
        <v>200</v>
      </c>
      <c r="D40" t="s">
        <v>277</v>
      </c>
      <c r="E40" t="s">
        <v>201</v>
      </c>
      <c r="F40">
        <v>423889093.673639</v>
      </c>
      <c r="G40">
        <v>437074253.84412497</v>
      </c>
      <c r="H40">
        <v>446074984.92714798</v>
      </c>
      <c r="I40">
        <v>450034403.60511798</v>
      </c>
      <c r="J40">
        <v>453704441.20724398</v>
      </c>
      <c r="K40">
        <v>457311524.39185399</v>
      </c>
      <c r="L40">
        <v>459763493.92085499</v>
      </c>
      <c r="M40">
        <v>461306612.40031201</v>
      </c>
      <c r="N40">
        <v>462514544.62900501</v>
      </c>
      <c r="O40">
        <v>464360794.65620703</v>
      </c>
      <c r="P40">
        <v>465950617.700863</v>
      </c>
      <c r="Q40">
        <v>467475515.08203697</v>
      </c>
      <c r="R40">
        <v>466252446.334629</v>
      </c>
      <c r="S40">
        <v>463511190.23891503</v>
      </c>
      <c r="T40">
        <v>456859429.32465702</v>
      </c>
      <c r="U40">
        <v>450295987.38842899</v>
      </c>
      <c r="V40">
        <v>445355688.86329001</v>
      </c>
      <c r="W40">
        <v>441137532.75783098</v>
      </c>
      <c r="X40">
        <v>438979169.318757</v>
      </c>
      <c r="Y40">
        <v>436411901.30772197</v>
      </c>
      <c r="Z40">
        <v>433932138.06886798</v>
      </c>
      <c r="AA40">
        <v>432432183.17763901</v>
      </c>
      <c r="AB40">
        <v>430975116.19536602</v>
      </c>
      <c r="AC40">
        <v>428119551.38494098</v>
      </c>
      <c r="AD40">
        <v>426211053.02809399</v>
      </c>
      <c r="AE40">
        <v>422672707.42670399</v>
      </c>
      <c r="AF40">
        <v>0</v>
      </c>
    </row>
    <row r="41" spans="1:32" x14ac:dyDescent="0.3">
      <c r="A41" t="s">
        <v>147</v>
      </c>
      <c r="B41" t="s">
        <v>278</v>
      </c>
      <c r="C41" t="s">
        <v>200</v>
      </c>
      <c r="D41" t="s">
        <v>279</v>
      </c>
      <c r="E41" t="s">
        <v>201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147</v>
      </c>
      <c r="B42" t="s">
        <v>280</v>
      </c>
      <c r="C42" t="s">
        <v>200</v>
      </c>
      <c r="D42" t="s">
        <v>281</v>
      </c>
      <c r="E42" t="s">
        <v>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147</v>
      </c>
      <c r="B43" t="s">
        <v>282</v>
      </c>
      <c r="C43" t="s">
        <v>200</v>
      </c>
      <c r="D43" t="s">
        <v>283</v>
      </c>
      <c r="E43" t="s">
        <v>201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147</v>
      </c>
      <c r="B44" t="s">
        <v>284</v>
      </c>
      <c r="C44" t="s">
        <v>200</v>
      </c>
      <c r="D44" t="s">
        <v>285</v>
      </c>
      <c r="E44" t="s">
        <v>201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">
      <c r="A45" t="s">
        <v>147</v>
      </c>
      <c r="B45" t="s">
        <v>286</v>
      </c>
      <c r="C45" t="s">
        <v>200</v>
      </c>
      <c r="D45" t="s">
        <v>287</v>
      </c>
      <c r="E45" t="s">
        <v>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147</v>
      </c>
      <c r="B46" t="s">
        <v>288</v>
      </c>
      <c r="C46" t="s">
        <v>200</v>
      </c>
      <c r="D46" t="s">
        <v>289</v>
      </c>
      <c r="E46" t="s">
        <v>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147</v>
      </c>
      <c r="B47" t="s">
        <v>290</v>
      </c>
      <c r="C47" t="s">
        <v>200</v>
      </c>
      <c r="D47" t="s">
        <v>291</v>
      </c>
      <c r="E47" t="s">
        <v>201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147</v>
      </c>
      <c r="B48" t="s">
        <v>292</v>
      </c>
      <c r="C48" t="s">
        <v>200</v>
      </c>
      <c r="D48" t="s">
        <v>293</v>
      </c>
      <c r="E48" t="s">
        <v>201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147</v>
      </c>
      <c r="B49" t="s">
        <v>294</v>
      </c>
      <c r="C49" t="s">
        <v>200</v>
      </c>
      <c r="D49" t="s">
        <v>295</v>
      </c>
      <c r="E49" t="s">
        <v>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147</v>
      </c>
      <c r="B50" t="s">
        <v>296</v>
      </c>
      <c r="C50" t="s">
        <v>200</v>
      </c>
      <c r="D50" t="s">
        <v>297</v>
      </c>
      <c r="E50" t="s">
        <v>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147</v>
      </c>
      <c r="B51" t="s">
        <v>298</v>
      </c>
      <c r="C51" t="s">
        <v>200</v>
      </c>
      <c r="D51" t="s">
        <v>299</v>
      </c>
      <c r="E51" t="s">
        <v>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147</v>
      </c>
      <c r="B52" t="s">
        <v>300</v>
      </c>
      <c r="C52" t="s">
        <v>200</v>
      </c>
      <c r="D52" t="s">
        <v>301</v>
      </c>
      <c r="E52" t="s">
        <v>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147</v>
      </c>
      <c r="B53" t="s">
        <v>302</v>
      </c>
      <c r="C53" t="s">
        <v>200</v>
      </c>
      <c r="D53" t="s">
        <v>303</v>
      </c>
      <c r="E53" t="s">
        <v>201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147</v>
      </c>
      <c r="B54" t="s">
        <v>304</v>
      </c>
      <c r="C54" t="s">
        <v>200</v>
      </c>
      <c r="D54" t="s">
        <v>305</v>
      </c>
      <c r="E54" t="s">
        <v>201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147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147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147</v>
      </c>
      <c r="B57" t="s">
        <v>310</v>
      </c>
      <c r="C57" t="s">
        <v>200</v>
      </c>
      <c r="D57" t="s">
        <v>311</v>
      </c>
      <c r="E57" t="s">
        <v>201</v>
      </c>
      <c r="F57">
        <v>423889093.673639</v>
      </c>
      <c r="G57">
        <v>437074253.84412497</v>
      </c>
      <c r="H57">
        <v>446074984.92714798</v>
      </c>
      <c r="I57">
        <v>450034403.60511798</v>
      </c>
      <c r="J57">
        <v>453704441.20724398</v>
      </c>
      <c r="K57">
        <v>457311524.39185399</v>
      </c>
      <c r="L57">
        <v>459763493.92085499</v>
      </c>
      <c r="M57">
        <v>461306612.40031201</v>
      </c>
      <c r="N57">
        <v>462514544.62900501</v>
      </c>
      <c r="O57">
        <v>464360794.65620703</v>
      </c>
      <c r="P57">
        <v>465950617.700863</v>
      </c>
      <c r="Q57">
        <v>467475515.08203697</v>
      </c>
      <c r="R57">
        <v>466252446.334629</v>
      </c>
      <c r="S57">
        <v>463511190.23891503</v>
      </c>
      <c r="T57">
        <v>456859429.32465702</v>
      </c>
      <c r="U57">
        <v>450295987.38842899</v>
      </c>
      <c r="V57">
        <v>445355688.86329001</v>
      </c>
      <c r="W57">
        <v>441137532.75783098</v>
      </c>
      <c r="X57">
        <v>438979169.318757</v>
      </c>
      <c r="Y57">
        <v>436411901.30772197</v>
      </c>
      <c r="Z57">
        <v>433932138.06886798</v>
      </c>
      <c r="AA57">
        <v>432432183.17763901</v>
      </c>
      <c r="AB57">
        <v>430975116.19536602</v>
      </c>
      <c r="AC57">
        <v>428119551.38494098</v>
      </c>
      <c r="AD57">
        <v>426211053.02809399</v>
      </c>
      <c r="AE57">
        <v>422672707.42670399</v>
      </c>
      <c r="AF57">
        <v>0</v>
      </c>
    </row>
    <row r="58" spans="1:32" x14ac:dyDescent="0.3">
      <c r="A58" t="s">
        <v>147</v>
      </c>
      <c r="B58" t="s">
        <v>312</v>
      </c>
      <c r="C58" t="s">
        <v>200</v>
      </c>
      <c r="D58" t="s">
        <v>313</v>
      </c>
      <c r="E58" t="s">
        <v>201</v>
      </c>
      <c r="F58">
        <v>423889093.673639</v>
      </c>
      <c r="G58">
        <v>437074253.84412497</v>
      </c>
      <c r="H58">
        <v>446074984.92714798</v>
      </c>
      <c r="I58">
        <v>450034403.60511798</v>
      </c>
      <c r="J58">
        <v>453704441.20724398</v>
      </c>
      <c r="K58">
        <v>457311524.39185399</v>
      </c>
      <c r="L58">
        <v>459763493.92085499</v>
      </c>
      <c r="M58">
        <v>461306612.40031201</v>
      </c>
      <c r="N58">
        <v>462514544.62900501</v>
      </c>
      <c r="O58">
        <v>464360794.65620703</v>
      </c>
      <c r="P58">
        <v>465950617.700863</v>
      </c>
      <c r="Q58">
        <v>467475515.08203697</v>
      </c>
      <c r="R58">
        <v>466252446.334629</v>
      </c>
      <c r="S58">
        <v>463511190.23891503</v>
      </c>
      <c r="T58">
        <v>456859429.32465702</v>
      </c>
      <c r="U58">
        <v>450295987.38842899</v>
      </c>
      <c r="V58">
        <v>445355688.86329001</v>
      </c>
      <c r="W58">
        <v>441137532.75783098</v>
      </c>
      <c r="X58">
        <v>438979169.318757</v>
      </c>
      <c r="Y58">
        <v>436411901.30772197</v>
      </c>
      <c r="Z58">
        <v>433932138.06886798</v>
      </c>
      <c r="AA58">
        <v>432432183.17763901</v>
      </c>
      <c r="AB58">
        <v>430975116.19536602</v>
      </c>
      <c r="AC58">
        <v>428119551.38494098</v>
      </c>
      <c r="AD58">
        <v>426211053.02809399</v>
      </c>
      <c r="AE58">
        <v>422672707.42670399</v>
      </c>
      <c r="AF58">
        <v>0</v>
      </c>
    </row>
    <row r="59" spans="1:32" x14ac:dyDescent="0.3">
      <c r="A59" t="s">
        <v>147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148</v>
      </c>
      <c r="B2" t="s">
        <v>197</v>
      </c>
      <c r="C2" t="s">
        <v>200</v>
      </c>
      <c r="D2" t="s">
        <v>198</v>
      </c>
      <c r="E2" t="s">
        <v>201</v>
      </c>
      <c r="F2">
        <v>1413345.9287988299</v>
      </c>
      <c r="G2">
        <v>1321280.14511302</v>
      </c>
      <c r="H2">
        <v>1241503.1377302599</v>
      </c>
      <c r="I2">
        <v>1208265.0907759799</v>
      </c>
      <c r="J2">
        <v>1165295.5082264</v>
      </c>
      <c r="K2">
        <v>1139319.96380199</v>
      </c>
      <c r="L2">
        <v>1107985.0392016801</v>
      </c>
      <c r="M2">
        <v>1115986.21939476</v>
      </c>
      <c r="N2">
        <v>1080554.4989495</v>
      </c>
      <c r="O2">
        <v>1030257.16916784</v>
      </c>
      <c r="P2">
        <v>997042.48448188498</v>
      </c>
      <c r="Q2">
        <v>962342.77442362497</v>
      </c>
      <c r="R2">
        <v>948797.78620878898</v>
      </c>
      <c r="S2">
        <v>957704.11089494301</v>
      </c>
      <c r="T2">
        <v>949074.74730859802</v>
      </c>
      <c r="U2">
        <v>920038.52798617305</v>
      </c>
      <c r="V2">
        <v>893181.91221870703</v>
      </c>
      <c r="W2">
        <v>884052.42550868599</v>
      </c>
      <c r="X2">
        <v>842123.09137877298</v>
      </c>
      <c r="Y2">
        <v>803577.51976100204</v>
      </c>
      <c r="Z2">
        <v>761103.68133501103</v>
      </c>
      <c r="AA2">
        <v>723593.73938330298</v>
      </c>
      <c r="AB2">
        <v>712535.92352959001</v>
      </c>
      <c r="AC2">
        <v>710167.78761254402</v>
      </c>
      <c r="AD2">
        <v>702865.23043134797</v>
      </c>
      <c r="AE2">
        <v>708670.64196176897</v>
      </c>
    </row>
    <row r="3" spans="1:32" x14ac:dyDescent="0.3">
      <c r="A3" t="s">
        <v>148</v>
      </c>
      <c r="B3" t="s">
        <v>202</v>
      </c>
      <c r="C3" t="s">
        <v>200</v>
      </c>
      <c r="D3" t="s">
        <v>203</v>
      </c>
      <c r="E3" t="s">
        <v>201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148</v>
      </c>
      <c r="B4" t="s">
        <v>204</v>
      </c>
      <c r="C4" t="s">
        <v>200</v>
      </c>
      <c r="D4" t="s">
        <v>205</v>
      </c>
      <c r="E4" t="s">
        <v>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148</v>
      </c>
      <c r="B5" t="s">
        <v>206</v>
      </c>
      <c r="C5" t="s">
        <v>200</v>
      </c>
      <c r="D5" t="s">
        <v>207</v>
      </c>
      <c r="E5" t="s">
        <v>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148</v>
      </c>
      <c r="B6" t="s">
        <v>208</v>
      </c>
      <c r="C6" t="s">
        <v>200</v>
      </c>
      <c r="D6" t="s">
        <v>209</v>
      </c>
      <c r="E6" t="s">
        <v>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148</v>
      </c>
      <c r="B7" t="s">
        <v>210</v>
      </c>
      <c r="C7" t="s">
        <v>200</v>
      </c>
      <c r="D7" t="s">
        <v>211</v>
      </c>
      <c r="E7" t="s">
        <v>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148</v>
      </c>
      <c r="B8" t="s">
        <v>212</v>
      </c>
      <c r="C8" t="s">
        <v>200</v>
      </c>
      <c r="D8" t="s">
        <v>213</v>
      </c>
      <c r="E8" t="s">
        <v>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148</v>
      </c>
      <c r="B9" t="s">
        <v>214</v>
      </c>
      <c r="C9" t="s">
        <v>200</v>
      </c>
      <c r="D9" t="s">
        <v>215</v>
      </c>
      <c r="E9" t="s">
        <v>201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148</v>
      </c>
      <c r="B10" t="s">
        <v>216</v>
      </c>
      <c r="C10" t="s">
        <v>200</v>
      </c>
      <c r="D10" t="s">
        <v>217</v>
      </c>
      <c r="E10" t="s">
        <v>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148</v>
      </c>
      <c r="B11" t="s">
        <v>218</v>
      </c>
      <c r="C11" t="s">
        <v>200</v>
      </c>
      <c r="D11" t="s">
        <v>219</v>
      </c>
      <c r="E11" t="s">
        <v>201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148</v>
      </c>
      <c r="B12" t="s">
        <v>220</v>
      </c>
      <c r="C12" t="s">
        <v>200</v>
      </c>
      <c r="D12" t="s">
        <v>221</v>
      </c>
      <c r="E12" t="s">
        <v>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148</v>
      </c>
      <c r="B13" t="s">
        <v>222</v>
      </c>
      <c r="C13" t="s">
        <v>200</v>
      </c>
      <c r="D13" t="s">
        <v>223</v>
      </c>
      <c r="E13" t="s">
        <v>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148</v>
      </c>
      <c r="B14" t="s">
        <v>224</v>
      </c>
      <c r="C14" t="s">
        <v>200</v>
      </c>
      <c r="D14" t="s">
        <v>225</v>
      </c>
      <c r="E14" t="s">
        <v>201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148</v>
      </c>
      <c r="B15" t="s">
        <v>226</v>
      </c>
      <c r="C15" t="s">
        <v>200</v>
      </c>
      <c r="D15" t="s">
        <v>227</v>
      </c>
      <c r="E15" t="s">
        <v>201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148</v>
      </c>
      <c r="B16" t="s">
        <v>228</v>
      </c>
      <c r="C16" t="s">
        <v>200</v>
      </c>
      <c r="D16" t="s">
        <v>229</v>
      </c>
      <c r="E16" t="s">
        <v>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148</v>
      </c>
      <c r="B17" t="s">
        <v>230</v>
      </c>
      <c r="C17" t="s">
        <v>200</v>
      </c>
      <c r="D17" t="s">
        <v>231</v>
      </c>
      <c r="E17" t="s">
        <v>201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148</v>
      </c>
      <c r="B18" t="s">
        <v>232</v>
      </c>
      <c r="C18" t="s">
        <v>200</v>
      </c>
      <c r="D18" t="s">
        <v>233</v>
      </c>
      <c r="E18" t="s">
        <v>201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148</v>
      </c>
      <c r="B19" t="s">
        <v>234</v>
      </c>
      <c r="C19" t="s">
        <v>200</v>
      </c>
      <c r="D19" t="s">
        <v>235</v>
      </c>
      <c r="E19" t="s">
        <v>201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148</v>
      </c>
      <c r="B20" t="s">
        <v>236</v>
      </c>
      <c r="C20" t="s">
        <v>200</v>
      </c>
      <c r="D20" t="s">
        <v>237</v>
      </c>
      <c r="E20" t="s">
        <v>201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148</v>
      </c>
      <c r="B21" t="s">
        <v>238</v>
      </c>
      <c r="C21" t="s">
        <v>200</v>
      </c>
      <c r="D21" t="s">
        <v>239</v>
      </c>
      <c r="E21" t="s">
        <v>201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148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148</v>
      </c>
      <c r="B23" t="s">
        <v>242</v>
      </c>
      <c r="C23" t="s">
        <v>200</v>
      </c>
      <c r="D23" t="s">
        <v>243</v>
      </c>
      <c r="E23" t="s">
        <v>201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148</v>
      </c>
      <c r="B24" t="s">
        <v>244</v>
      </c>
      <c r="C24" t="s">
        <v>200</v>
      </c>
      <c r="D24" t="s">
        <v>245</v>
      </c>
      <c r="E24" t="s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148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148</v>
      </c>
      <c r="B26" t="s">
        <v>248</v>
      </c>
      <c r="C26" t="s">
        <v>200</v>
      </c>
      <c r="D26" t="s">
        <v>249</v>
      </c>
      <c r="E26" t="s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148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148</v>
      </c>
      <c r="B28" t="s">
        <v>252</v>
      </c>
      <c r="C28" t="s">
        <v>200</v>
      </c>
      <c r="D28" t="s">
        <v>253</v>
      </c>
      <c r="E28" t="s">
        <v>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148</v>
      </c>
      <c r="B29" t="s">
        <v>254</v>
      </c>
      <c r="C29" t="s">
        <v>200</v>
      </c>
      <c r="D29" t="s">
        <v>255</v>
      </c>
      <c r="E29" t="s">
        <v>201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148</v>
      </c>
      <c r="B30" t="s">
        <v>256</v>
      </c>
      <c r="C30" t="s">
        <v>200</v>
      </c>
      <c r="D30" t="s">
        <v>257</v>
      </c>
      <c r="E30" t="s">
        <v>201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148</v>
      </c>
      <c r="B31" t="s">
        <v>258</v>
      </c>
      <c r="C31" t="s">
        <v>200</v>
      </c>
      <c r="D31" t="s">
        <v>259</v>
      </c>
      <c r="E31" t="s">
        <v>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148</v>
      </c>
      <c r="B32" t="s">
        <v>260</v>
      </c>
      <c r="C32" t="s">
        <v>200</v>
      </c>
      <c r="D32" t="s">
        <v>261</v>
      </c>
      <c r="E32" t="s">
        <v>201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148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148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148</v>
      </c>
      <c r="B35" t="s">
        <v>266</v>
      </c>
      <c r="C35" t="s">
        <v>200</v>
      </c>
      <c r="D35" t="s">
        <v>267</v>
      </c>
      <c r="E35" t="s">
        <v>201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148</v>
      </c>
      <c r="B36" t="s">
        <v>268</v>
      </c>
      <c r="C36" t="s">
        <v>200</v>
      </c>
      <c r="D36" t="s">
        <v>269</v>
      </c>
      <c r="E36" t="s">
        <v>201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148</v>
      </c>
      <c r="B37" t="s">
        <v>270</v>
      </c>
      <c r="C37" t="s">
        <v>200</v>
      </c>
      <c r="D37" t="s">
        <v>271</v>
      </c>
      <c r="E37" t="s">
        <v>201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148</v>
      </c>
      <c r="B38" t="s">
        <v>272</v>
      </c>
      <c r="C38" t="s">
        <v>200</v>
      </c>
      <c r="D38" t="s">
        <v>273</v>
      </c>
      <c r="E38" t="s">
        <v>201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148</v>
      </c>
      <c r="B39" t="s">
        <v>274</v>
      </c>
      <c r="C39" t="s">
        <v>200</v>
      </c>
      <c r="D39" t="s">
        <v>275</v>
      </c>
      <c r="E39" t="s">
        <v>201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148</v>
      </c>
      <c r="B40" t="s">
        <v>276</v>
      </c>
      <c r="C40" t="s">
        <v>200</v>
      </c>
      <c r="D40" t="s">
        <v>277</v>
      </c>
      <c r="E40" t="s">
        <v>201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148</v>
      </c>
      <c r="B41" t="s">
        <v>278</v>
      </c>
      <c r="C41" t="s">
        <v>200</v>
      </c>
      <c r="D41" t="s">
        <v>279</v>
      </c>
      <c r="E41" t="s">
        <v>201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148</v>
      </c>
      <c r="B42" t="s">
        <v>280</v>
      </c>
      <c r="C42" t="s">
        <v>200</v>
      </c>
      <c r="D42" t="s">
        <v>281</v>
      </c>
      <c r="E42" t="s">
        <v>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148</v>
      </c>
      <c r="B43" t="s">
        <v>282</v>
      </c>
      <c r="C43" t="s">
        <v>200</v>
      </c>
      <c r="D43" t="s">
        <v>283</v>
      </c>
      <c r="E43" t="s">
        <v>201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148</v>
      </c>
      <c r="B44" t="s">
        <v>284</v>
      </c>
      <c r="C44" t="s">
        <v>200</v>
      </c>
      <c r="D44" t="s">
        <v>285</v>
      </c>
      <c r="E44" t="s">
        <v>201</v>
      </c>
      <c r="F44">
        <v>1601485.2254012499</v>
      </c>
      <c r="G44">
        <v>1520211.0908204899</v>
      </c>
      <c r="H44">
        <v>1452089.32992123</v>
      </c>
      <c r="I44">
        <v>1419710.9084151301</v>
      </c>
      <c r="J44">
        <v>1396837.61097098</v>
      </c>
      <c r="K44">
        <v>1398913.3074310501</v>
      </c>
      <c r="L44">
        <v>1379232.1132766299</v>
      </c>
      <c r="M44">
        <v>1399707.4627646101</v>
      </c>
      <c r="N44">
        <v>1366384.23702444</v>
      </c>
      <c r="O44">
        <v>1314529.74624119</v>
      </c>
      <c r="P44">
        <v>1281323.6056160899</v>
      </c>
      <c r="Q44">
        <v>1255721.2292740501</v>
      </c>
      <c r="R44">
        <v>1243734.4556061199</v>
      </c>
      <c r="S44">
        <v>1252641.6442958999</v>
      </c>
      <c r="T44">
        <v>1230690.3386313701</v>
      </c>
      <c r="U44">
        <v>1184840.31041602</v>
      </c>
      <c r="V44">
        <v>1139240.80062152</v>
      </c>
      <c r="W44">
        <v>1118529.5926198401</v>
      </c>
      <c r="X44">
        <v>1072182.87252799</v>
      </c>
      <c r="Y44">
        <v>1030955.47613297</v>
      </c>
      <c r="Z44">
        <v>984871.60518117598</v>
      </c>
      <c r="AA44">
        <v>932337.74888480105</v>
      </c>
      <c r="AB44">
        <v>911301.03723460401</v>
      </c>
      <c r="AC44">
        <v>905251.244970334</v>
      </c>
      <c r="AD44">
        <v>896053.76131279196</v>
      </c>
      <c r="AE44">
        <v>907677.95324138098</v>
      </c>
    </row>
    <row r="45" spans="1:32" x14ac:dyDescent="0.3">
      <c r="A45" t="s">
        <v>148</v>
      </c>
      <c r="B45" t="s">
        <v>286</v>
      </c>
      <c r="C45" t="s">
        <v>200</v>
      </c>
      <c r="D45" t="s">
        <v>287</v>
      </c>
      <c r="E45" t="s">
        <v>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148</v>
      </c>
      <c r="B46" t="s">
        <v>288</v>
      </c>
      <c r="C46" t="s">
        <v>200</v>
      </c>
      <c r="D46" t="s">
        <v>289</v>
      </c>
      <c r="E46" t="s">
        <v>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148</v>
      </c>
      <c r="B47" t="s">
        <v>290</v>
      </c>
      <c r="C47" t="s">
        <v>200</v>
      </c>
      <c r="D47" t="s">
        <v>291</v>
      </c>
      <c r="E47" t="s">
        <v>201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148</v>
      </c>
      <c r="B48" t="s">
        <v>292</v>
      </c>
      <c r="C48" t="s">
        <v>200</v>
      </c>
      <c r="D48" t="s">
        <v>293</v>
      </c>
      <c r="E48" t="s">
        <v>201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148</v>
      </c>
      <c r="B49" t="s">
        <v>294</v>
      </c>
      <c r="C49" t="s">
        <v>200</v>
      </c>
      <c r="D49" t="s">
        <v>295</v>
      </c>
      <c r="E49" t="s">
        <v>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148</v>
      </c>
      <c r="B50" t="s">
        <v>296</v>
      </c>
      <c r="C50" t="s">
        <v>200</v>
      </c>
      <c r="D50" t="s">
        <v>297</v>
      </c>
      <c r="E50" t="s">
        <v>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148</v>
      </c>
      <c r="B51" t="s">
        <v>298</v>
      </c>
      <c r="C51" t="s">
        <v>200</v>
      </c>
      <c r="D51" t="s">
        <v>299</v>
      </c>
      <c r="E51" t="s">
        <v>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148</v>
      </c>
      <c r="B52" t="s">
        <v>300</v>
      </c>
      <c r="C52" t="s">
        <v>200</v>
      </c>
      <c r="D52" t="s">
        <v>301</v>
      </c>
      <c r="E52" t="s">
        <v>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148</v>
      </c>
      <c r="B53" t="s">
        <v>302</v>
      </c>
      <c r="C53" t="s">
        <v>200</v>
      </c>
      <c r="D53" t="s">
        <v>303</v>
      </c>
      <c r="E53" t="s">
        <v>201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148</v>
      </c>
      <c r="B54" t="s">
        <v>304</v>
      </c>
      <c r="C54" t="s">
        <v>200</v>
      </c>
      <c r="D54" t="s">
        <v>305</v>
      </c>
      <c r="E54" t="s">
        <v>201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148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148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148</v>
      </c>
      <c r="B57" t="s">
        <v>310</v>
      </c>
      <c r="C57" t="s">
        <v>200</v>
      </c>
      <c r="D57" t="s">
        <v>311</v>
      </c>
      <c r="E57" t="s">
        <v>201</v>
      </c>
      <c r="F57">
        <v>1601485.2254012499</v>
      </c>
      <c r="G57">
        <v>1520211.0908204899</v>
      </c>
      <c r="H57">
        <v>1452089.32992123</v>
      </c>
      <c r="I57">
        <v>1419710.9084151301</v>
      </c>
      <c r="J57">
        <v>1396837.61097098</v>
      </c>
      <c r="K57">
        <v>1398913.3074310501</v>
      </c>
      <c r="L57">
        <v>1379232.1132766299</v>
      </c>
      <c r="M57">
        <v>1399707.4627646101</v>
      </c>
      <c r="N57">
        <v>1366384.23702444</v>
      </c>
      <c r="O57">
        <v>1314529.74624119</v>
      </c>
      <c r="P57">
        <v>1281323.6056160899</v>
      </c>
      <c r="Q57">
        <v>1255721.2292740501</v>
      </c>
      <c r="R57">
        <v>1243734.4556061199</v>
      </c>
      <c r="S57">
        <v>1252641.6442958999</v>
      </c>
      <c r="T57">
        <v>1230690.3386313701</v>
      </c>
      <c r="U57">
        <v>1184840.31041602</v>
      </c>
      <c r="V57">
        <v>1139240.80062152</v>
      </c>
      <c r="W57">
        <v>1118529.5926198401</v>
      </c>
      <c r="X57">
        <v>1072182.87252799</v>
      </c>
      <c r="Y57">
        <v>1030955.47613297</v>
      </c>
      <c r="Z57">
        <v>984871.60518117598</v>
      </c>
      <c r="AA57">
        <v>932337.74888480105</v>
      </c>
      <c r="AB57">
        <v>911301.03723460401</v>
      </c>
      <c r="AC57">
        <v>905251.244970334</v>
      </c>
      <c r="AD57">
        <v>896053.76131279196</v>
      </c>
      <c r="AE57">
        <v>907677.95324138098</v>
      </c>
    </row>
    <row r="58" spans="1:32" x14ac:dyDescent="0.3">
      <c r="A58" t="s">
        <v>148</v>
      </c>
      <c r="B58" t="s">
        <v>312</v>
      </c>
      <c r="C58" t="s">
        <v>200</v>
      </c>
      <c r="D58" t="s">
        <v>313</v>
      </c>
      <c r="E58" t="s">
        <v>201</v>
      </c>
      <c r="F58">
        <v>1601485.2254012499</v>
      </c>
      <c r="G58">
        <v>1520211.0908204899</v>
      </c>
      <c r="H58">
        <v>1452089.32992123</v>
      </c>
      <c r="I58">
        <v>1419710.9084151301</v>
      </c>
      <c r="J58">
        <v>1396837.61097098</v>
      </c>
      <c r="K58">
        <v>1398913.3074310501</v>
      </c>
      <c r="L58">
        <v>1379232.1132766299</v>
      </c>
      <c r="M58">
        <v>1399707.4627646101</v>
      </c>
      <c r="N58">
        <v>1366384.23702444</v>
      </c>
      <c r="O58">
        <v>1314529.74624119</v>
      </c>
      <c r="P58">
        <v>1281323.6056160899</v>
      </c>
      <c r="Q58">
        <v>1255721.2292740501</v>
      </c>
      <c r="R58">
        <v>1243734.4556061199</v>
      </c>
      <c r="S58">
        <v>1252641.6442958999</v>
      </c>
      <c r="T58">
        <v>1230690.3386313701</v>
      </c>
      <c r="U58">
        <v>1184840.31041602</v>
      </c>
      <c r="V58">
        <v>1139240.80062152</v>
      </c>
      <c r="W58">
        <v>1118529.5926198401</v>
      </c>
      <c r="X58">
        <v>1072182.87252799</v>
      </c>
      <c r="Y58">
        <v>1030955.47613297</v>
      </c>
      <c r="Z58">
        <v>984871.60518117598</v>
      </c>
      <c r="AA58">
        <v>932337.74888480105</v>
      </c>
      <c r="AB58">
        <v>911301.03723460401</v>
      </c>
      <c r="AC58">
        <v>905251.244970334</v>
      </c>
      <c r="AD58">
        <v>896053.76131279196</v>
      </c>
      <c r="AE58">
        <v>907677.95324138098</v>
      </c>
    </row>
    <row r="59" spans="1:32" x14ac:dyDescent="0.3">
      <c r="A59" t="s">
        <v>148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149</v>
      </c>
      <c r="B2" t="s">
        <v>197</v>
      </c>
      <c r="C2" t="s">
        <v>200</v>
      </c>
      <c r="D2" t="s">
        <v>198</v>
      </c>
      <c r="E2" t="s">
        <v>201</v>
      </c>
      <c r="F2">
        <v>126190.11712203101</v>
      </c>
      <c r="G2">
        <v>130111.610877648</v>
      </c>
      <c r="H2">
        <v>132771.99539140801</v>
      </c>
      <c r="I2">
        <v>135328.34133403999</v>
      </c>
      <c r="J2">
        <v>137955.49717387999</v>
      </c>
      <c r="K2">
        <v>139045.248477769</v>
      </c>
      <c r="L2">
        <v>136896.23449390501</v>
      </c>
      <c r="M2">
        <v>133041.82163759301</v>
      </c>
      <c r="N2">
        <v>130028.40960380599</v>
      </c>
      <c r="O2">
        <v>127439.300833577</v>
      </c>
      <c r="P2">
        <v>125570.78515954901</v>
      </c>
      <c r="Q2">
        <v>124952.63373605</v>
      </c>
      <c r="R2">
        <v>126691.088875624</v>
      </c>
      <c r="S2">
        <v>124457.61648876</v>
      </c>
      <c r="T2">
        <v>122453.66783326201</v>
      </c>
      <c r="U2">
        <v>121878.48548203</v>
      </c>
      <c r="V2">
        <v>119559.736645856</v>
      </c>
      <c r="W2">
        <v>116208.61000277199</v>
      </c>
      <c r="X2">
        <v>113184.579792829</v>
      </c>
      <c r="Y2">
        <v>112246.653345071</v>
      </c>
      <c r="Z2">
        <v>111751.21711518901</v>
      </c>
      <c r="AA2">
        <v>111388.303202393</v>
      </c>
      <c r="AB2">
        <v>111293.98634595799</v>
      </c>
      <c r="AC2">
        <v>111369.21458025801</v>
      </c>
      <c r="AD2">
        <v>112152.80071799101</v>
      </c>
      <c r="AE2">
        <v>116852.44840169699</v>
      </c>
      <c r="AF2">
        <v>122827.131734134</v>
      </c>
    </row>
    <row r="3" spans="1:32" x14ac:dyDescent="0.3">
      <c r="A3" t="s">
        <v>149</v>
      </c>
      <c r="B3" t="s">
        <v>202</v>
      </c>
      <c r="C3" t="s">
        <v>200</v>
      </c>
      <c r="D3" t="s">
        <v>203</v>
      </c>
      <c r="E3" t="s">
        <v>201</v>
      </c>
      <c r="F3">
        <v>132345.995185129</v>
      </c>
      <c r="G3">
        <v>132080.36680278499</v>
      </c>
      <c r="H3">
        <v>131312.849522654</v>
      </c>
      <c r="I3">
        <v>133167.949151632</v>
      </c>
      <c r="J3">
        <v>136053.622208794</v>
      </c>
      <c r="K3">
        <v>137120.56786136</v>
      </c>
      <c r="L3">
        <v>138972.397081698</v>
      </c>
      <c r="M3">
        <v>132338.222434305</v>
      </c>
      <c r="N3">
        <v>123720.79864546499</v>
      </c>
      <c r="O3">
        <v>115615.684759504</v>
      </c>
      <c r="P3">
        <v>110469.504286321</v>
      </c>
      <c r="Q3">
        <v>101265.52901610199</v>
      </c>
      <c r="R3">
        <v>93804.768594034904</v>
      </c>
      <c r="S3">
        <v>85344.318793453305</v>
      </c>
      <c r="T3">
        <v>77582.427869840496</v>
      </c>
      <c r="U3">
        <v>69960.198224198204</v>
      </c>
      <c r="V3">
        <v>63118.637528398402</v>
      </c>
      <c r="W3">
        <v>57052.248665125902</v>
      </c>
      <c r="X3">
        <v>52554.871208593897</v>
      </c>
      <c r="Y3">
        <v>48812.7287432913</v>
      </c>
      <c r="Z3">
        <v>46171.029964605303</v>
      </c>
      <c r="AA3">
        <v>44203.099652287499</v>
      </c>
      <c r="AB3">
        <v>41886.120627211101</v>
      </c>
      <c r="AC3">
        <v>39865.344705097101</v>
      </c>
      <c r="AD3">
        <v>37665.415484545301</v>
      </c>
      <c r="AE3">
        <v>35254.139094528597</v>
      </c>
      <c r="AF3">
        <v>32936.103169941001</v>
      </c>
    </row>
    <row r="4" spans="1:32" x14ac:dyDescent="0.3">
      <c r="A4" t="s">
        <v>149</v>
      </c>
      <c r="B4" t="s">
        <v>204</v>
      </c>
      <c r="C4" t="s">
        <v>200</v>
      </c>
      <c r="D4" t="s">
        <v>205</v>
      </c>
      <c r="E4" t="s">
        <v>201</v>
      </c>
      <c r="F4">
        <v>53590491.380171701</v>
      </c>
      <c r="G4">
        <v>55520642.647978</v>
      </c>
      <c r="H4">
        <v>57563159.178548202</v>
      </c>
      <c r="I4">
        <v>59541716.153560497</v>
      </c>
      <c r="J4">
        <v>60810923.024950102</v>
      </c>
      <c r="K4">
        <v>62057462.727660298</v>
      </c>
      <c r="L4">
        <v>63375913.122733898</v>
      </c>
      <c r="M4">
        <v>64584844.599388704</v>
      </c>
      <c r="N4">
        <v>65633930.336464398</v>
      </c>
      <c r="O4">
        <v>66559567.777354799</v>
      </c>
      <c r="P4">
        <v>68124143.503586993</v>
      </c>
      <c r="Q4">
        <v>69947389.849791601</v>
      </c>
      <c r="R4">
        <v>72162660.279476702</v>
      </c>
      <c r="S4">
        <v>73879888.896128595</v>
      </c>
      <c r="T4">
        <v>74439422.003974199</v>
      </c>
      <c r="U4">
        <v>74442403.345697805</v>
      </c>
      <c r="V4">
        <v>74600063.194854602</v>
      </c>
      <c r="W4">
        <v>74718287.521484494</v>
      </c>
      <c r="X4">
        <v>75301395.133617893</v>
      </c>
      <c r="Y4">
        <v>76401985.931031197</v>
      </c>
      <c r="Z4">
        <v>77795130.962369606</v>
      </c>
      <c r="AA4">
        <v>78906855.925965995</v>
      </c>
      <c r="AB4">
        <v>79867647.712645799</v>
      </c>
      <c r="AC4">
        <v>81019143.229934603</v>
      </c>
      <c r="AD4">
        <v>81644599.292435005</v>
      </c>
      <c r="AE4">
        <v>82205202.241854504</v>
      </c>
      <c r="AF4">
        <v>82480907.434705094</v>
      </c>
    </row>
    <row r="5" spans="1:32" x14ac:dyDescent="0.3">
      <c r="A5" t="s">
        <v>149</v>
      </c>
      <c r="B5" t="s">
        <v>206</v>
      </c>
      <c r="C5" t="s">
        <v>200</v>
      </c>
      <c r="D5" t="s">
        <v>207</v>
      </c>
      <c r="E5" t="s">
        <v>201</v>
      </c>
      <c r="F5">
        <v>1451384.23334496</v>
      </c>
      <c r="G5">
        <v>1501944.5843233799</v>
      </c>
      <c r="H5">
        <v>1553728.9364678401</v>
      </c>
      <c r="I5">
        <v>1603683.49369625</v>
      </c>
      <c r="J5">
        <v>1656027.5162770499</v>
      </c>
      <c r="K5">
        <v>1689696.60283938</v>
      </c>
      <c r="L5">
        <v>1713788.5290685401</v>
      </c>
      <c r="M5">
        <v>1723207.99193491</v>
      </c>
      <c r="N5">
        <v>1790376.81518404</v>
      </c>
      <c r="O5">
        <v>1820337.8728265399</v>
      </c>
      <c r="P5">
        <v>1851957.7071837899</v>
      </c>
      <c r="Q5">
        <v>1902118.98822346</v>
      </c>
      <c r="R5">
        <v>1925141.1225306599</v>
      </c>
      <c r="S5">
        <v>1915982.34811726</v>
      </c>
      <c r="T5">
        <v>1894194.91465784</v>
      </c>
      <c r="U5">
        <v>1862501.3971565501</v>
      </c>
      <c r="V5">
        <v>1825496.23081193</v>
      </c>
      <c r="W5">
        <v>1784256.5646214599</v>
      </c>
      <c r="X5">
        <v>1750168.5778348099</v>
      </c>
      <c r="Y5">
        <v>1719119.35025088</v>
      </c>
      <c r="Z5">
        <v>1701967.02130109</v>
      </c>
      <c r="AA5">
        <v>1692904.50065589</v>
      </c>
      <c r="AB5">
        <v>1708424.5501898299</v>
      </c>
      <c r="AC5">
        <v>1734086.42148791</v>
      </c>
      <c r="AD5">
        <v>1761000.06854482</v>
      </c>
      <c r="AE5">
        <v>1781347.80088638</v>
      </c>
      <c r="AF5">
        <v>1792457.66126004</v>
      </c>
    </row>
    <row r="6" spans="1:32" x14ac:dyDescent="0.3">
      <c r="A6" t="s">
        <v>149</v>
      </c>
      <c r="B6" t="s">
        <v>208</v>
      </c>
      <c r="C6" t="s">
        <v>200</v>
      </c>
      <c r="D6" t="s">
        <v>209</v>
      </c>
      <c r="E6" t="s">
        <v>201</v>
      </c>
      <c r="F6">
        <v>919855.68183939601</v>
      </c>
      <c r="G6">
        <v>842269.17615910002</v>
      </c>
      <c r="H6">
        <v>775427.76791890804</v>
      </c>
      <c r="I6">
        <v>717661.67677539005</v>
      </c>
      <c r="J6">
        <v>666507.29859740695</v>
      </c>
      <c r="K6">
        <v>620993.05379341997</v>
      </c>
      <c r="L6">
        <v>579472.92972320504</v>
      </c>
      <c r="M6">
        <v>543206.696312143</v>
      </c>
      <c r="N6">
        <v>504682.053672379</v>
      </c>
      <c r="O6">
        <v>469146.639830673</v>
      </c>
      <c r="P6">
        <v>435479.10905969801</v>
      </c>
      <c r="Q6">
        <v>405470.599793937</v>
      </c>
      <c r="R6">
        <v>385565.91863592598</v>
      </c>
      <c r="S6">
        <v>371892.45497142698</v>
      </c>
      <c r="T6">
        <v>353808.11201115802</v>
      </c>
      <c r="U6">
        <v>335583.73612812901</v>
      </c>
      <c r="V6">
        <v>328672.25525959698</v>
      </c>
      <c r="W6">
        <v>321736.95783188101</v>
      </c>
      <c r="X6">
        <v>315386.08155217499</v>
      </c>
      <c r="Y6">
        <v>315380.69096334599</v>
      </c>
      <c r="Z6">
        <v>315736.48749332299</v>
      </c>
      <c r="AA6">
        <v>314900.24248496903</v>
      </c>
      <c r="AB6">
        <v>318079.11209701898</v>
      </c>
      <c r="AC6">
        <v>324806.29740980797</v>
      </c>
      <c r="AD6">
        <v>328985.07661061198</v>
      </c>
      <c r="AE6">
        <v>321724.615224868</v>
      </c>
      <c r="AF6">
        <v>310564.491695281</v>
      </c>
    </row>
    <row r="7" spans="1:32" x14ac:dyDescent="0.3">
      <c r="A7" t="s">
        <v>149</v>
      </c>
      <c r="B7" t="s">
        <v>210</v>
      </c>
      <c r="C7" t="s">
        <v>200</v>
      </c>
      <c r="D7" t="s">
        <v>211</v>
      </c>
      <c r="E7" t="s">
        <v>201</v>
      </c>
      <c r="F7">
        <v>480381.01902658201</v>
      </c>
      <c r="G7">
        <v>513158.97884361801</v>
      </c>
      <c r="H7">
        <v>543746.16768928804</v>
      </c>
      <c r="I7">
        <v>573558.94905241404</v>
      </c>
      <c r="J7">
        <v>598451.40077711805</v>
      </c>
      <c r="K7">
        <v>616521.77392888605</v>
      </c>
      <c r="L7">
        <v>633590.87871234503</v>
      </c>
      <c r="M7">
        <v>645276.64706244005</v>
      </c>
      <c r="N7">
        <v>659574.34154304001</v>
      </c>
      <c r="O7">
        <v>671486.94414004404</v>
      </c>
      <c r="P7">
        <v>679927.98350380699</v>
      </c>
      <c r="Q7">
        <v>686327.17312915402</v>
      </c>
      <c r="R7">
        <v>684541.48143880197</v>
      </c>
      <c r="S7">
        <v>683727.54604812397</v>
      </c>
      <c r="T7">
        <v>681216.99545750197</v>
      </c>
      <c r="U7">
        <v>677028.60938756005</v>
      </c>
      <c r="V7">
        <v>662919.05559260305</v>
      </c>
      <c r="W7">
        <v>639820.94414677098</v>
      </c>
      <c r="X7">
        <v>612946.14341728098</v>
      </c>
      <c r="Y7">
        <v>589445.86671828199</v>
      </c>
      <c r="Z7">
        <v>569604.76257003599</v>
      </c>
      <c r="AA7">
        <v>555983.67221324902</v>
      </c>
      <c r="AB7">
        <v>547342.55140618095</v>
      </c>
      <c r="AC7">
        <v>543623.10912967403</v>
      </c>
      <c r="AD7">
        <v>537904.31099352404</v>
      </c>
      <c r="AE7">
        <v>538875.19603852404</v>
      </c>
      <c r="AF7">
        <v>540275.60134623398</v>
      </c>
    </row>
    <row r="8" spans="1:32" x14ac:dyDescent="0.3">
      <c r="A8" t="s">
        <v>149</v>
      </c>
      <c r="B8" t="s">
        <v>212</v>
      </c>
      <c r="C8" t="s">
        <v>200</v>
      </c>
      <c r="D8" t="s">
        <v>213</v>
      </c>
      <c r="E8" t="s">
        <v>201</v>
      </c>
      <c r="F8">
        <v>575121.86225902801</v>
      </c>
      <c r="G8">
        <v>564457.23072848795</v>
      </c>
      <c r="H8">
        <v>553234.37804673996</v>
      </c>
      <c r="I8">
        <v>533130.33485042397</v>
      </c>
      <c r="J8">
        <v>501775.84434287401</v>
      </c>
      <c r="K8">
        <v>469007.50535018399</v>
      </c>
      <c r="L8">
        <v>443047.14750472998</v>
      </c>
      <c r="M8">
        <v>421157.37115393998</v>
      </c>
      <c r="N8">
        <v>402518.32460324198</v>
      </c>
      <c r="O8">
        <v>386989.18615608598</v>
      </c>
      <c r="P8">
        <v>378983.36054102599</v>
      </c>
      <c r="Q8">
        <v>377392.61228212802</v>
      </c>
      <c r="R8">
        <v>376737.816858985</v>
      </c>
      <c r="S8">
        <v>377800.48653644801</v>
      </c>
      <c r="T8">
        <v>378299.164544962</v>
      </c>
      <c r="U8">
        <v>378153.48069453298</v>
      </c>
      <c r="V8">
        <v>376014.20460877602</v>
      </c>
      <c r="W8">
        <v>370282.788090488</v>
      </c>
      <c r="X8">
        <v>365056.75472487998</v>
      </c>
      <c r="Y8">
        <v>358281.50941444299</v>
      </c>
      <c r="Z8">
        <v>353058.06202131201</v>
      </c>
      <c r="AA8">
        <v>350004.80057333497</v>
      </c>
      <c r="AB8">
        <v>347122.64280968398</v>
      </c>
      <c r="AC8">
        <v>345472.03432992799</v>
      </c>
      <c r="AD8">
        <v>343195.69898465299</v>
      </c>
      <c r="AE8">
        <v>339134.06611092499</v>
      </c>
      <c r="AF8">
        <v>333002.37132053601</v>
      </c>
    </row>
    <row r="9" spans="1:32" x14ac:dyDescent="0.3">
      <c r="A9" t="s">
        <v>149</v>
      </c>
      <c r="B9" t="s">
        <v>214</v>
      </c>
      <c r="C9" t="s">
        <v>200</v>
      </c>
      <c r="D9" t="s">
        <v>215</v>
      </c>
      <c r="E9" t="s">
        <v>201</v>
      </c>
      <c r="F9">
        <v>6927902.6178070204</v>
      </c>
      <c r="G9">
        <v>7146864.0426304899</v>
      </c>
      <c r="H9">
        <v>7295395.6776400497</v>
      </c>
      <c r="I9">
        <v>7371160.5534639601</v>
      </c>
      <c r="J9">
        <v>7433469.0660556396</v>
      </c>
      <c r="K9">
        <v>7358896.2962067099</v>
      </c>
      <c r="L9">
        <v>7398843.4412305104</v>
      </c>
      <c r="M9">
        <v>7440089.3875321802</v>
      </c>
      <c r="N9">
        <v>7439223.3647912899</v>
      </c>
      <c r="O9">
        <v>7406391.3335621096</v>
      </c>
      <c r="P9">
        <v>7462487.4655017499</v>
      </c>
      <c r="Q9">
        <v>7515730.9790725401</v>
      </c>
      <c r="R9">
        <v>7732963.8217286002</v>
      </c>
      <c r="S9">
        <v>7954442.7283965303</v>
      </c>
      <c r="T9">
        <v>8042404.6643549697</v>
      </c>
      <c r="U9">
        <v>8017126.7074702596</v>
      </c>
      <c r="V9">
        <v>8011801.5381386997</v>
      </c>
      <c r="W9">
        <v>8038536.1790261799</v>
      </c>
      <c r="X9">
        <v>8138163.9282921702</v>
      </c>
      <c r="Y9">
        <v>8306025.2277604798</v>
      </c>
      <c r="Z9">
        <v>8470477.0473168902</v>
      </c>
      <c r="AA9">
        <v>8636050.0646450296</v>
      </c>
      <c r="AB9">
        <v>8856314.2344816104</v>
      </c>
      <c r="AC9">
        <v>9041976.5767938308</v>
      </c>
      <c r="AD9">
        <v>9151703.4580745604</v>
      </c>
      <c r="AE9">
        <v>9258840.4211258609</v>
      </c>
      <c r="AF9">
        <v>9309815.8011966497</v>
      </c>
    </row>
    <row r="10" spans="1:32" x14ac:dyDescent="0.3">
      <c r="A10" t="s">
        <v>149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149</v>
      </c>
      <c r="B11" t="s">
        <v>218</v>
      </c>
      <c r="C11" t="s">
        <v>200</v>
      </c>
      <c r="D11" t="s">
        <v>219</v>
      </c>
      <c r="E11" t="s">
        <v>201</v>
      </c>
      <c r="F11">
        <v>4337439.28827566</v>
      </c>
      <c r="G11">
        <v>4159990.4389984799</v>
      </c>
      <c r="H11">
        <v>4052314.0187567901</v>
      </c>
      <c r="I11">
        <v>4054313.3447497701</v>
      </c>
      <c r="J11">
        <v>3996172.4589426299</v>
      </c>
      <c r="K11">
        <v>4103682.43843405</v>
      </c>
      <c r="L11">
        <v>4157382.7266335501</v>
      </c>
      <c r="M11">
        <v>4294275.2774128402</v>
      </c>
      <c r="N11">
        <v>4418112.4012612002</v>
      </c>
      <c r="O11">
        <v>4484785.4375555404</v>
      </c>
      <c r="P11">
        <v>4595542.7016370296</v>
      </c>
      <c r="Q11">
        <v>4809578.4576970804</v>
      </c>
      <c r="R11">
        <v>4980977.5784545597</v>
      </c>
      <c r="S11">
        <v>5151156.89979624</v>
      </c>
      <c r="T11">
        <v>5331188.2322496697</v>
      </c>
      <c r="U11">
        <v>5558538.8431617497</v>
      </c>
      <c r="V11">
        <v>5707166.4276667899</v>
      </c>
      <c r="W11">
        <v>5852908.05362623</v>
      </c>
      <c r="X11">
        <v>6034263.0845523505</v>
      </c>
      <c r="Y11">
        <v>6170336.2416449198</v>
      </c>
      <c r="Z11">
        <v>6336317.9640905904</v>
      </c>
      <c r="AA11">
        <v>6441905.5741075799</v>
      </c>
      <c r="AB11">
        <v>6539961.7881823201</v>
      </c>
      <c r="AC11">
        <v>6582070.1282897396</v>
      </c>
      <c r="AD11">
        <v>6564450.3731408203</v>
      </c>
      <c r="AE11">
        <v>6537664.9867426297</v>
      </c>
      <c r="AF11">
        <v>6498812.5982330199</v>
      </c>
    </row>
    <row r="12" spans="1:32" x14ac:dyDescent="0.3">
      <c r="A12" t="s">
        <v>149</v>
      </c>
      <c r="B12" t="s">
        <v>220</v>
      </c>
      <c r="C12" t="s">
        <v>200</v>
      </c>
      <c r="D12" t="s">
        <v>221</v>
      </c>
      <c r="E12" t="s">
        <v>201</v>
      </c>
      <c r="F12">
        <v>2642625.0624710899</v>
      </c>
      <c r="G12">
        <v>2732272.17660728</v>
      </c>
      <c r="H12">
        <v>2811259.4415181102</v>
      </c>
      <c r="I12">
        <v>2889566.3524534702</v>
      </c>
      <c r="J12">
        <v>2933332.03179185</v>
      </c>
      <c r="K12">
        <v>2956684.4178562099</v>
      </c>
      <c r="L12">
        <v>2976204.0871835598</v>
      </c>
      <c r="M12">
        <v>2947873.78280801</v>
      </c>
      <c r="N12">
        <v>2923932.46842829</v>
      </c>
      <c r="O12">
        <v>2926210.2893073298</v>
      </c>
      <c r="P12">
        <v>2934533.5527351298</v>
      </c>
      <c r="Q12">
        <v>2946334.6257693502</v>
      </c>
      <c r="R12">
        <v>2972705.09320278</v>
      </c>
      <c r="S12">
        <v>3000898.4557212899</v>
      </c>
      <c r="T12">
        <v>3010487.9894119198</v>
      </c>
      <c r="U12">
        <v>3005105.9147365</v>
      </c>
      <c r="V12">
        <v>2997239.8414850999</v>
      </c>
      <c r="W12">
        <v>2998712.8452765401</v>
      </c>
      <c r="X12">
        <v>3024728.57485501</v>
      </c>
      <c r="Y12">
        <v>3097208.0215158002</v>
      </c>
      <c r="Z12">
        <v>3170943.6956823398</v>
      </c>
      <c r="AA12">
        <v>3245502.3702523098</v>
      </c>
      <c r="AB12">
        <v>3302798.15492569</v>
      </c>
      <c r="AC12">
        <v>3373346.8293982302</v>
      </c>
      <c r="AD12">
        <v>3407705.55131023</v>
      </c>
      <c r="AE12">
        <v>3425152.1497084801</v>
      </c>
      <c r="AF12">
        <v>3427639.2735965298</v>
      </c>
    </row>
    <row r="13" spans="1:32" x14ac:dyDescent="0.3">
      <c r="A13" t="s">
        <v>149</v>
      </c>
      <c r="B13" t="s">
        <v>222</v>
      </c>
      <c r="C13" t="s">
        <v>200</v>
      </c>
      <c r="D13" t="s">
        <v>223</v>
      </c>
      <c r="E13" t="s">
        <v>201</v>
      </c>
      <c r="F13">
        <v>4373868.9404327199</v>
      </c>
      <c r="G13">
        <v>4317805.8690023003</v>
      </c>
      <c r="H13">
        <v>4262810.2604083996</v>
      </c>
      <c r="I13">
        <v>4194626.2321625696</v>
      </c>
      <c r="J13">
        <v>4071359.8187124901</v>
      </c>
      <c r="K13">
        <v>3969852.7688192301</v>
      </c>
      <c r="L13">
        <v>3825129.4903995199</v>
      </c>
      <c r="M13">
        <v>3708157.3194222501</v>
      </c>
      <c r="N13">
        <v>3546136.57365043</v>
      </c>
      <c r="O13">
        <v>3459264.12156267</v>
      </c>
      <c r="P13">
        <v>3408983.67937613</v>
      </c>
      <c r="Q13">
        <v>3383231.4745315001</v>
      </c>
      <c r="R13">
        <v>3383329.6437712102</v>
      </c>
      <c r="S13">
        <v>3391077.5401212098</v>
      </c>
      <c r="T13">
        <v>3402512.0508276601</v>
      </c>
      <c r="U13">
        <v>3384856.0474267201</v>
      </c>
      <c r="V13">
        <v>3363905.2245879802</v>
      </c>
      <c r="W13">
        <v>3331801.67600958</v>
      </c>
      <c r="X13">
        <v>3307805.15244075</v>
      </c>
      <c r="Y13">
        <v>3317517.6034603198</v>
      </c>
      <c r="Z13">
        <v>3329078.2768614599</v>
      </c>
      <c r="AA13">
        <v>3342967.7006790498</v>
      </c>
      <c r="AB13">
        <v>3344611.7427985799</v>
      </c>
      <c r="AC13">
        <v>3307741.1879537101</v>
      </c>
      <c r="AD13">
        <v>3293413.59958125</v>
      </c>
      <c r="AE13">
        <v>3244349.4124052199</v>
      </c>
      <c r="AF13">
        <v>3172633.4715661402</v>
      </c>
    </row>
    <row r="14" spans="1:32" x14ac:dyDescent="0.3">
      <c r="A14" t="s">
        <v>149</v>
      </c>
      <c r="B14" t="s">
        <v>224</v>
      </c>
      <c r="C14" t="s">
        <v>200</v>
      </c>
      <c r="D14" t="s">
        <v>225</v>
      </c>
      <c r="E14" t="s">
        <v>201</v>
      </c>
      <c r="F14">
        <v>14815923.3998146</v>
      </c>
      <c r="G14">
        <v>15589253.271467799</v>
      </c>
      <c r="H14">
        <v>16393851.096185699</v>
      </c>
      <c r="I14">
        <v>17193088.652703799</v>
      </c>
      <c r="J14">
        <v>17750565.496222898</v>
      </c>
      <c r="K14">
        <v>18368579.5980496</v>
      </c>
      <c r="L14">
        <v>18965484.485673301</v>
      </c>
      <c r="M14">
        <v>19484410.098331202</v>
      </c>
      <c r="N14">
        <v>19832679.5520791</v>
      </c>
      <c r="O14">
        <v>20103262.441948999</v>
      </c>
      <c r="P14">
        <v>20519792.057664499</v>
      </c>
      <c r="Q14">
        <v>21035827.077086698</v>
      </c>
      <c r="R14">
        <v>21665838.204711601</v>
      </c>
      <c r="S14">
        <v>22142889.942104101</v>
      </c>
      <c r="T14">
        <v>22132071.4107612</v>
      </c>
      <c r="U14">
        <v>21796438.2185045</v>
      </c>
      <c r="V14">
        <v>21586905.732875202</v>
      </c>
      <c r="W14">
        <v>21312025.322682701</v>
      </c>
      <c r="X14">
        <v>21057975.305891398</v>
      </c>
      <c r="Y14">
        <v>20819420.5493448</v>
      </c>
      <c r="Z14">
        <v>20660665.2018167</v>
      </c>
      <c r="AA14">
        <v>20433618.4444074</v>
      </c>
      <c r="AB14">
        <v>20154706.1340735</v>
      </c>
      <c r="AC14">
        <v>20004783.730023999</v>
      </c>
      <c r="AD14">
        <v>19712610.358855601</v>
      </c>
      <c r="AE14">
        <v>19618341.2992687</v>
      </c>
      <c r="AF14">
        <v>19516331.937739901</v>
      </c>
    </row>
    <row r="15" spans="1:32" x14ac:dyDescent="0.3">
      <c r="A15" t="s">
        <v>149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149</v>
      </c>
      <c r="B16" t="s">
        <v>228</v>
      </c>
      <c r="C16" t="s">
        <v>200</v>
      </c>
      <c r="D16" t="s">
        <v>229</v>
      </c>
      <c r="E16" t="s">
        <v>201</v>
      </c>
      <c r="F16">
        <v>4686289.8506640196</v>
      </c>
      <c r="G16">
        <v>5026024.2211576505</v>
      </c>
      <c r="H16">
        <v>5363440.4921472101</v>
      </c>
      <c r="I16">
        <v>5673089.98168875</v>
      </c>
      <c r="J16">
        <v>5893385.6857049502</v>
      </c>
      <c r="K16">
        <v>6118466.5437121103</v>
      </c>
      <c r="L16">
        <v>6346526.4239166901</v>
      </c>
      <c r="M16">
        <v>6521364.4016658301</v>
      </c>
      <c r="N16">
        <v>6622690.4120128397</v>
      </c>
      <c r="O16">
        <v>6710069.0962987999</v>
      </c>
      <c r="P16">
        <v>6851765.2286732905</v>
      </c>
      <c r="Q16">
        <v>7002729.01195601</v>
      </c>
      <c r="R16">
        <v>7113989.4389358005</v>
      </c>
      <c r="S16">
        <v>7146592.9329216098</v>
      </c>
      <c r="T16">
        <v>7096024.7320265602</v>
      </c>
      <c r="U16">
        <v>7068095.7898596404</v>
      </c>
      <c r="V16">
        <v>7037468.9971983004</v>
      </c>
      <c r="W16">
        <v>7039059.6794370301</v>
      </c>
      <c r="X16">
        <v>7099177.1056422899</v>
      </c>
      <c r="Y16">
        <v>7224257.4014243204</v>
      </c>
      <c r="Z16">
        <v>7398990.1775584202</v>
      </c>
      <c r="AA16">
        <v>7554307.7762841098</v>
      </c>
      <c r="AB16">
        <v>7654433.3616270097</v>
      </c>
      <c r="AC16">
        <v>7854784.9019927699</v>
      </c>
      <c r="AD16">
        <v>8057168.5469195498</v>
      </c>
      <c r="AE16">
        <v>7851700.5828143004</v>
      </c>
      <c r="AF16">
        <v>7507918.0850056997</v>
      </c>
    </row>
    <row r="17" spans="1:32" x14ac:dyDescent="0.3">
      <c r="A17" t="s">
        <v>149</v>
      </c>
      <c r="B17" t="s">
        <v>230</v>
      </c>
      <c r="C17" t="s">
        <v>200</v>
      </c>
      <c r="D17" t="s">
        <v>231</v>
      </c>
      <c r="E17" t="s">
        <v>201</v>
      </c>
      <c r="F17">
        <v>3171118.4619935998</v>
      </c>
      <c r="G17">
        <v>3522060.1689996701</v>
      </c>
      <c r="H17">
        <v>3877806.48312634</v>
      </c>
      <c r="I17">
        <v>4208554.78931027</v>
      </c>
      <c r="J17">
        <v>4525139.4591637403</v>
      </c>
      <c r="K17">
        <v>4800073.4305451801</v>
      </c>
      <c r="L17">
        <v>5055441.5273679299</v>
      </c>
      <c r="M17">
        <v>5281640.3318741601</v>
      </c>
      <c r="N17">
        <v>5569235.6811521398</v>
      </c>
      <c r="O17">
        <v>5854410.7676085699</v>
      </c>
      <c r="P17">
        <v>6218310.1247790102</v>
      </c>
      <c r="Q17">
        <v>6521003.02740392</v>
      </c>
      <c r="R17">
        <v>6871219.3135457998</v>
      </c>
      <c r="S17">
        <v>7138264.4722069399</v>
      </c>
      <c r="T17">
        <v>7308285.9169867104</v>
      </c>
      <c r="U17">
        <v>7397254.1272599502</v>
      </c>
      <c r="V17">
        <v>7505571.0887918603</v>
      </c>
      <c r="W17">
        <v>7588685.7702479502</v>
      </c>
      <c r="X17">
        <v>7727924.8594697798</v>
      </c>
      <c r="Y17">
        <v>7924267.5916020898</v>
      </c>
      <c r="Z17">
        <v>8113999.1217690697</v>
      </c>
      <c r="AA17">
        <v>8228469.3553888099</v>
      </c>
      <c r="AB17">
        <v>8301751.5595153496</v>
      </c>
      <c r="AC17">
        <v>8458448.2609129995</v>
      </c>
      <c r="AD17">
        <v>8525020.2241235301</v>
      </c>
      <c r="AE17">
        <v>8441727.3011983801</v>
      </c>
      <c r="AF17">
        <v>8292158.7684685104</v>
      </c>
    </row>
    <row r="18" spans="1:32" x14ac:dyDescent="0.3">
      <c r="A18" t="s">
        <v>149</v>
      </c>
      <c r="B18" t="s">
        <v>232</v>
      </c>
      <c r="C18" t="s">
        <v>200</v>
      </c>
      <c r="D18" t="s">
        <v>233</v>
      </c>
      <c r="E18" t="s">
        <v>201</v>
      </c>
      <c r="F18">
        <v>8487762.5362799894</v>
      </c>
      <c r="G18">
        <v>8828450.8303399198</v>
      </c>
      <c r="H18">
        <v>9254284.6371931899</v>
      </c>
      <c r="I18">
        <v>9650574.6250837091</v>
      </c>
      <c r="J18">
        <v>9864708.7232863903</v>
      </c>
      <c r="K18">
        <v>10035609.4480472</v>
      </c>
      <c r="L18">
        <v>10298180.818977199</v>
      </c>
      <c r="M18">
        <v>10582631.0092756</v>
      </c>
      <c r="N18">
        <v>10927003.743058501</v>
      </c>
      <c r="O18">
        <v>11273870.476217801</v>
      </c>
      <c r="P18">
        <v>11790107.7611119</v>
      </c>
      <c r="Q18">
        <v>12359733.248563699</v>
      </c>
      <c r="R18">
        <v>13061364.8467614</v>
      </c>
      <c r="S18">
        <v>13588711.913930099</v>
      </c>
      <c r="T18">
        <v>13796848.7194661</v>
      </c>
      <c r="U18">
        <v>13965210.521024499</v>
      </c>
      <c r="V18">
        <v>14215797.1571663</v>
      </c>
      <c r="W18">
        <v>14478195.389291801</v>
      </c>
      <c r="X18">
        <v>14911506.616248701</v>
      </c>
      <c r="Y18">
        <v>15624391.185190501</v>
      </c>
      <c r="Z18">
        <v>16470462.743219299</v>
      </c>
      <c r="AA18">
        <v>17244094.359366901</v>
      </c>
      <c r="AB18">
        <v>17951710.829929899</v>
      </c>
      <c r="AC18">
        <v>18593764.976357002</v>
      </c>
      <c r="AD18">
        <v>19090401.532357901</v>
      </c>
      <c r="AE18">
        <v>19957024.739284702</v>
      </c>
      <c r="AF18">
        <v>20875149.336387701</v>
      </c>
    </row>
    <row r="19" spans="1:32" x14ac:dyDescent="0.3">
      <c r="A19" t="s">
        <v>149</v>
      </c>
      <c r="B19" t="s">
        <v>234</v>
      </c>
      <c r="C19" t="s">
        <v>200</v>
      </c>
      <c r="D19" t="s">
        <v>235</v>
      </c>
      <c r="E19" t="s">
        <v>201</v>
      </c>
      <c r="F19">
        <v>720818.42596302205</v>
      </c>
      <c r="G19">
        <v>776091.65871985594</v>
      </c>
      <c r="H19">
        <v>825859.82144960796</v>
      </c>
      <c r="I19">
        <v>878707.16756967502</v>
      </c>
      <c r="J19">
        <v>920028.22507503396</v>
      </c>
      <c r="K19">
        <v>949398.85007820604</v>
      </c>
      <c r="L19">
        <v>982820.63634273305</v>
      </c>
      <c r="M19">
        <v>991554.28460318001</v>
      </c>
      <c r="N19">
        <v>997764.60502784001</v>
      </c>
      <c r="O19">
        <v>993343.170339567</v>
      </c>
      <c r="P19">
        <v>996272.77181993204</v>
      </c>
      <c r="Q19">
        <v>1001912.57428202</v>
      </c>
      <c r="R19">
        <v>1008285.9989006</v>
      </c>
      <c r="S19">
        <v>1016451.17525728</v>
      </c>
      <c r="T19">
        <v>1012079.10121794</v>
      </c>
      <c r="U19">
        <v>996509.95288717898</v>
      </c>
      <c r="V19">
        <v>981105.44067148399</v>
      </c>
      <c r="W19">
        <v>962265.35119586799</v>
      </c>
      <c r="X19">
        <v>956292.94869627699</v>
      </c>
      <c r="Y19">
        <v>936334.69174099097</v>
      </c>
      <c r="Z19">
        <v>903830.40066909697</v>
      </c>
      <c r="AA19">
        <v>866147.06490728597</v>
      </c>
      <c r="AB19">
        <v>840391.05060914997</v>
      </c>
      <c r="AC19">
        <v>854238.77585500095</v>
      </c>
      <c r="AD19">
        <v>871040.49293792399</v>
      </c>
      <c r="AE19">
        <v>889319.67104546702</v>
      </c>
      <c r="AF19">
        <v>904148.03688890405</v>
      </c>
    </row>
    <row r="20" spans="1:32" x14ac:dyDescent="0.3">
      <c r="A20" t="s">
        <v>149</v>
      </c>
      <c r="B20" t="s">
        <v>236</v>
      </c>
      <c r="C20" t="s">
        <v>200</v>
      </c>
      <c r="D20" t="s">
        <v>237</v>
      </c>
      <c r="E20" t="s">
        <v>201</v>
      </c>
      <c r="F20">
        <v>583997.99538710294</v>
      </c>
      <c r="G20">
        <v>612455.68422740104</v>
      </c>
      <c r="H20">
        <v>637714.51395584398</v>
      </c>
      <c r="I20">
        <v>654029.81513795804</v>
      </c>
      <c r="J20">
        <v>677146.52930193394</v>
      </c>
      <c r="K20">
        <v>686936.68551990401</v>
      </c>
      <c r="L20">
        <v>681375.285198814</v>
      </c>
      <c r="M20">
        <v>673864.52317721106</v>
      </c>
      <c r="N20">
        <v>661053.28605007695</v>
      </c>
      <c r="O20">
        <v>637950.39269604604</v>
      </c>
      <c r="P20">
        <v>619769.93819963105</v>
      </c>
      <c r="Q20">
        <v>604639.30709708505</v>
      </c>
      <c r="R20">
        <v>596343.02894940402</v>
      </c>
      <c r="S20">
        <v>589527.65528274304</v>
      </c>
      <c r="T20">
        <v>576242.00902647898</v>
      </c>
      <c r="U20">
        <v>559563.94087865297</v>
      </c>
      <c r="V20">
        <v>539490.86012802098</v>
      </c>
      <c r="W20">
        <v>520372.66537880898</v>
      </c>
      <c r="X20">
        <v>501253.68191554397</v>
      </c>
      <c r="Y20">
        <v>484160.55595803697</v>
      </c>
      <c r="Z20">
        <v>470972.69178309198</v>
      </c>
      <c r="AA20">
        <v>453158.49093343702</v>
      </c>
      <c r="AB20">
        <v>448676.44394287898</v>
      </c>
      <c r="AC20">
        <v>445643.15154135699</v>
      </c>
      <c r="AD20">
        <v>439131.87999686098</v>
      </c>
      <c r="AE20">
        <v>430013.88837983599</v>
      </c>
      <c r="AF20">
        <v>419159.79370262899</v>
      </c>
    </row>
    <row r="21" spans="1:32" x14ac:dyDescent="0.3">
      <c r="A21" t="s">
        <v>149</v>
      </c>
      <c r="B21" t="s">
        <v>238</v>
      </c>
      <c r="C21" t="s">
        <v>200</v>
      </c>
      <c r="D21" t="s">
        <v>239</v>
      </c>
      <c r="E21" t="s">
        <v>201</v>
      </c>
    </row>
    <row r="22" spans="1:32" x14ac:dyDescent="0.3">
      <c r="A22" t="s">
        <v>149</v>
      </c>
      <c r="B22" t="s">
        <v>240</v>
      </c>
      <c r="C22" t="s">
        <v>200</v>
      </c>
      <c r="D22" t="s">
        <v>241</v>
      </c>
      <c r="E22" t="s">
        <v>201</v>
      </c>
      <c r="F22">
        <v>2399.8255508535599</v>
      </c>
      <c r="G22">
        <v>2019.21321848818</v>
      </c>
      <c r="H22">
        <v>1698.9660020359599</v>
      </c>
      <c r="I22">
        <v>1429.50999411306</v>
      </c>
      <c r="J22">
        <v>1202.78970904673</v>
      </c>
      <c r="K22">
        <v>1012.02726119191</v>
      </c>
      <c r="L22">
        <v>851.51973756687698</v>
      </c>
      <c r="M22">
        <v>716.46870718877005</v>
      </c>
      <c r="N22">
        <v>602.83677022863105</v>
      </c>
      <c r="O22">
        <v>507.22685847037002</v>
      </c>
      <c r="P22">
        <v>426.78067871696999</v>
      </c>
      <c r="Q22">
        <v>359.093263072458</v>
      </c>
      <c r="R22">
        <v>302.14107154916599</v>
      </c>
      <c r="S22">
        <v>254.221497601469</v>
      </c>
      <c r="T22">
        <v>213.90196808187599</v>
      </c>
      <c r="U22">
        <v>179.97711594409</v>
      </c>
      <c r="V22">
        <v>151.43274535535801</v>
      </c>
      <c r="W22">
        <v>127.41551194199801</v>
      </c>
      <c r="X22">
        <v>107.207411747997</v>
      </c>
      <c r="Y22">
        <v>90.204316244764698</v>
      </c>
      <c r="Z22">
        <v>75.897911688345005</v>
      </c>
      <c r="AA22">
        <v>63.8605028945735</v>
      </c>
      <c r="AB22">
        <v>73.395563078047203</v>
      </c>
      <c r="AC22">
        <v>90.227820820594104</v>
      </c>
      <c r="AD22">
        <v>104.738972011054</v>
      </c>
      <c r="AE22">
        <v>121.597419718734</v>
      </c>
      <c r="AF22">
        <v>134.71108851663101</v>
      </c>
    </row>
    <row r="23" spans="1:32" x14ac:dyDescent="0.3">
      <c r="A23" t="s">
        <v>149</v>
      </c>
      <c r="B23" t="s">
        <v>242</v>
      </c>
      <c r="C23" t="s">
        <v>200</v>
      </c>
      <c r="D23" t="s">
        <v>243</v>
      </c>
      <c r="E23" t="s">
        <v>201</v>
      </c>
      <c r="F23">
        <v>1239077.1844932099</v>
      </c>
      <c r="G23">
        <v>1298399.2613270101</v>
      </c>
      <c r="H23">
        <v>1349369.99831124</v>
      </c>
      <c r="I23">
        <v>1354173.87753545</v>
      </c>
      <c r="J23">
        <v>1354948.2846708</v>
      </c>
      <c r="K23">
        <v>1347514.64109673</v>
      </c>
      <c r="L23">
        <v>1313601.8764142101</v>
      </c>
      <c r="M23">
        <v>1267447.3671448999</v>
      </c>
      <c r="N23">
        <v>1228076.5974867099</v>
      </c>
      <c r="O23">
        <v>1180374.7809518699</v>
      </c>
      <c r="P23">
        <v>1138059.5488557799</v>
      </c>
      <c r="Q23">
        <v>1097941.61575108</v>
      </c>
      <c r="R23">
        <v>1063007.3063302001</v>
      </c>
      <c r="S23">
        <v>1031046.7985282399</v>
      </c>
      <c r="T23">
        <v>999390.37216308399</v>
      </c>
      <c r="U23">
        <v>967412.121404137</v>
      </c>
      <c r="V23">
        <v>941401.78376224905</v>
      </c>
      <c r="W23">
        <v>918411.86044385599</v>
      </c>
      <c r="X23">
        <v>895631.68728489894</v>
      </c>
      <c r="Y23">
        <v>865814.92693845998</v>
      </c>
      <c r="Z23">
        <v>851996.67952601996</v>
      </c>
      <c r="AA23">
        <v>859125.69325539295</v>
      </c>
      <c r="AB23">
        <v>866373.67781867599</v>
      </c>
      <c r="AC23">
        <v>885143.66658613295</v>
      </c>
      <c r="AD23">
        <v>907214.46235639998</v>
      </c>
      <c r="AE23">
        <v>934921.99999092205</v>
      </c>
      <c r="AF23">
        <v>960030.43652719399</v>
      </c>
    </row>
    <row r="24" spans="1:32" x14ac:dyDescent="0.3">
      <c r="A24" t="s">
        <v>149</v>
      </c>
      <c r="B24" t="s">
        <v>244</v>
      </c>
      <c r="C24" t="s">
        <v>200</v>
      </c>
      <c r="D24" t="s">
        <v>245</v>
      </c>
      <c r="E24" t="s">
        <v>201</v>
      </c>
      <c r="F24">
        <v>243875.13188877</v>
      </c>
      <c r="G24">
        <v>253281.33537930099</v>
      </c>
      <c r="H24">
        <v>263360.18353617401</v>
      </c>
      <c r="I24">
        <v>272927.99059063301</v>
      </c>
      <c r="J24">
        <v>279586.52614809503</v>
      </c>
      <c r="K24">
        <v>286017.75811195001</v>
      </c>
      <c r="L24">
        <v>292348.720676578</v>
      </c>
      <c r="M24">
        <v>300008.892248313</v>
      </c>
      <c r="N24">
        <v>309888.11895056698</v>
      </c>
      <c r="O24">
        <v>302221.46456941997</v>
      </c>
      <c r="P24">
        <v>300658.70550610201</v>
      </c>
      <c r="Q24">
        <v>287642.968378119</v>
      </c>
      <c r="R24">
        <v>277622.59688218299</v>
      </c>
      <c r="S24">
        <v>278708.00424410898</v>
      </c>
      <c r="T24">
        <v>284097.028624759</v>
      </c>
      <c r="U24">
        <v>285557.30380733102</v>
      </c>
      <c r="V24">
        <v>280378.25328189199</v>
      </c>
      <c r="W24">
        <v>283847.79105750599</v>
      </c>
      <c r="X24">
        <v>292633.75550011202</v>
      </c>
      <c r="Y24">
        <v>305532.426755575</v>
      </c>
      <c r="Z24">
        <v>326774.98387214099</v>
      </c>
      <c r="AA24">
        <v>365641.37878327299</v>
      </c>
      <c r="AB24">
        <v>400293.53947060002</v>
      </c>
      <c r="AC24">
        <v>443592.71579742501</v>
      </c>
      <c r="AD24">
        <v>477178.64791922201</v>
      </c>
      <c r="AE24">
        <v>558118.29429533205</v>
      </c>
      <c r="AF24">
        <v>664483.55001463403</v>
      </c>
    </row>
    <row r="25" spans="1:32" x14ac:dyDescent="0.3">
      <c r="A25" t="s">
        <v>149</v>
      </c>
      <c r="B25" t="s">
        <v>246</v>
      </c>
      <c r="C25" t="s">
        <v>200</v>
      </c>
      <c r="D25" t="s">
        <v>247</v>
      </c>
      <c r="E25" t="s">
        <v>201</v>
      </c>
      <c r="F25">
        <v>6226.36</v>
      </c>
      <c r="G25">
        <v>5238.8593039999996</v>
      </c>
      <c r="H25">
        <v>4407.9762183856001</v>
      </c>
      <c r="I25">
        <v>3708.8711901496399</v>
      </c>
      <c r="J25">
        <v>3120.6442193919102</v>
      </c>
      <c r="K25">
        <v>2625.71004619635</v>
      </c>
      <c r="L25">
        <v>2209.2724328696099</v>
      </c>
      <c r="M25">
        <v>1858.88182501649</v>
      </c>
      <c r="N25">
        <v>1564.0631675688801</v>
      </c>
      <c r="O25">
        <v>1316.00274919245</v>
      </c>
      <c r="P25">
        <v>1107.28471317053</v>
      </c>
      <c r="Q25">
        <v>931.66935766168399</v>
      </c>
      <c r="R25">
        <v>783.90659753654097</v>
      </c>
      <c r="S25">
        <v>659.57901116724599</v>
      </c>
      <c r="T25">
        <v>554.96977999612102</v>
      </c>
      <c r="U25">
        <v>466.951572888736</v>
      </c>
      <c r="V25">
        <v>392.89305342858199</v>
      </c>
      <c r="W25">
        <v>330.58021515480903</v>
      </c>
      <c r="X25">
        <v>278.15019303125598</v>
      </c>
      <c r="Y25">
        <v>234.03557241649901</v>
      </c>
      <c r="Z25">
        <v>196.91753063124199</v>
      </c>
      <c r="AA25">
        <v>6394.2795465959798</v>
      </c>
      <c r="AB25">
        <v>11540.3532774054</v>
      </c>
      <c r="AC25">
        <v>16180.677156833</v>
      </c>
      <c r="AD25">
        <v>20474.049303928899</v>
      </c>
      <c r="AE25">
        <v>24223.787775475299</v>
      </c>
      <c r="AF25">
        <v>27340.474408508799</v>
      </c>
    </row>
    <row r="26" spans="1:32" x14ac:dyDescent="0.3">
      <c r="A26" t="s">
        <v>149</v>
      </c>
      <c r="B26" t="s">
        <v>248</v>
      </c>
      <c r="C26" t="s">
        <v>200</v>
      </c>
      <c r="D26" t="s">
        <v>249</v>
      </c>
      <c r="E26" t="s">
        <v>201</v>
      </c>
      <c r="F26">
        <v>206280.874271418</v>
      </c>
      <c r="G26">
        <v>221649.52702005999</v>
      </c>
      <c r="H26">
        <v>236745.179982709</v>
      </c>
      <c r="I26">
        <v>250534.12660074799</v>
      </c>
      <c r="J26">
        <v>260744.32898700499</v>
      </c>
      <c r="K26">
        <v>270163.93342060898</v>
      </c>
      <c r="L26">
        <v>279009.31258128397</v>
      </c>
      <c r="M26">
        <v>288785.11427693302</v>
      </c>
      <c r="N26">
        <v>300444.43216544797</v>
      </c>
      <c r="O26">
        <v>294275.54650842102</v>
      </c>
      <c r="P26">
        <v>293973.01004957699</v>
      </c>
      <c r="Q26">
        <v>282017.62422099902</v>
      </c>
      <c r="R26">
        <v>272889.43230838201</v>
      </c>
      <c r="S26">
        <v>274725.519571713</v>
      </c>
      <c r="T26">
        <v>280746.16602140502</v>
      </c>
      <c r="U26">
        <v>282737.88801286899</v>
      </c>
      <c r="V26">
        <v>278005.99683243199</v>
      </c>
      <c r="W26">
        <v>281851.77448093001</v>
      </c>
      <c r="X26">
        <v>290954.30715258099</v>
      </c>
      <c r="Y26">
        <v>304119.33891596302</v>
      </c>
      <c r="Z26">
        <v>325586.01176389097</v>
      </c>
      <c r="AA26">
        <v>358412.38451506902</v>
      </c>
      <c r="AB26">
        <v>388050.857226433</v>
      </c>
      <c r="AC26">
        <v>426821.09904795903</v>
      </c>
      <c r="AD26">
        <v>456207.382042051</v>
      </c>
      <c r="AE26">
        <v>533476.14849513106</v>
      </c>
      <c r="AF26">
        <v>636791.06916412106</v>
      </c>
    </row>
    <row r="27" spans="1:32" x14ac:dyDescent="0.3">
      <c r="A27" t="s">
        <v>149</v>
      </c>
      <c r="B27" t="s">
        <v>250</v>
      </c>
      <c r="C27" t="s">
        <v>200</v>
      </c>
      <c r="D27" t="s">
        <v>251</v>
      </c>
      <c r="E27" t="s">
        <v>201</v>
      </c>
      <c r="F27">
        <v>31367.897617352301</v>
      </c>
      <c r="G27">
        <v>26392.949055240199</v>
      </c>
      <c r="H27">
        <v>22207.027335079099</v>
      </c>
      <c r="I27">
        <v>18684.992799735599</v>
      </c>
      <c r="J27">
        <v>15721.552941697501</v>
      </c>
      <c r="K27">
        <v>13228.1146451443</v>
      </c>
      <c r="L27">
        <v>11130.1356624244</v>
      </c>
      <c r="M27">
        <v>9364.8961463639007</v>
      </c>
      <c r="N27">
        <v>7879.6236175505801</v>
      </c>
      <c r="O27">
        <v>6629.9153118070599</v>
      </c>
      <c r="P27">
        <v>5578.4107433544596</v>
      </c>
      <c r="Q27">
        <v>4693.6747994584402</v>
      </c>
      <c r="R27">
        <v>3949.25797626434</v>
      </c>
      <c r="S27">
        <v>3322.90566122881</v>
      </c>
      <c r="T27">
        <v>2795.89282335792</v>
      </c>
      <c r="U27">
        <v>2352.4642215733602</v>
      </c>
      <c r="V27">
        <v>1979.36339603182</v>
      </c>
      <c r="W27">
        <v>1665.43636142117</v>
      </c>
      <c r="X27">
        <v>1401.2981544997799</v>
      </c>
      <c r="Y27">
        <v>1179.0522671961101</v>
      </c>
      <c r="Z27">
        <v>992.05457761880905</v>
      </c>
      <c r="AA27">
        <v>834.71472160846599</v>
      </c>
      <c r="AB27">
        <v>702.32896676136295</v>
      </c>
      <c r="AC27">
        <v>590.93959263301099</v>
      </c>
      <c r="AD27">
        <v>497.21657324141501</v>
      </c>
      <c r="AE27">
        <v>418.35802472532703</v>
      </c>
      <c r="AF27">
        <v>352.00644200389002</v>
      </c>
    </row>
    <row r="28" spans="1:32" x14ac:dyDescent="0.3">
      <c r="A28" t="s">
        <v>149</v>
      </c>
      <c r="B28" t="s">
        <v>252</v>
      </c>
      <c r="C28" t="s">
        <v>200</v>
      </c>
      <c r="D28" t="s">
        <v>253</v>
      </c>
      <c r="E28" t="s">
        <v>201</v>
      </c>
      <c r="F28">
        <v>75018.0126789723</v>
      </c>
      <c r="G28">
        <v>77412.877560513007</v>
      </c>
      <c r="H28">
        <v>81985.853306566307</v>
      </c>
      <c r="I28">
        <v>86398.908672513702</v>
      </c>
      <c r="J28">
        <v>92531.598577219003</v>
      </c>
      <c r="K28">
        <v>100196.49524768699</v>
      </c>
      <c r="L28">
        <v>106780.71327583199</v>
      </c>
      <c r="M28">
        <v>119837.288674893</v>
      </c>
      <c r="N28">
        <v>130583.844461047</v>
      </c>
      <c r="O28">
        <v>138410.95768686</v>
      </c>
      <c r="P28">
        <v>143854.565374739</v>
      </c>
      <c r="Q28">
        <v>148493.66193315</v>
      </c>
      <c r="R28">
        <v>160342.371544505</v>
      </c>
      <c r="S28">
        <v>177165.459437994</v>
      </c>
      <c r="T28">
        <v>192576.10706445199</v>
      </c>
      <c r="U28">
        <v>201120.92498780301</v>
      </c>
      <c r="V28">
        <v>208118.019359553</v>
      </c>
      <c r="W28">
        <v>221632.153858782</v>
      </c>
      <c r="X28">
        <v>243016.18387015999</v>
      </c>
      <c r="Y28">
        <v>268077.71469614102</v>
      </c>
      <c r="Z28">
        <v>281560.58914533298</v>
      </c>
      <c r="AA28">
        <v>290250.962370208</v>
      </c>
      <c r="AB28">
        <v>304135.87352267298</v>
      </c>
      <c r="AC28">
        <v>319629.52186424099</v>
      </c>
      <c r="AD28">
        <v>335881.30956989201</v>
      </c>
      <c r="AE28">
        <v>341885.88512192498</v>
      </c>
      <c r="AF28">
        <v>343693.47350153897</v>
      </c>
    </row>
    <row r="29" spans="1:32" x14ac:dyDescent="0.3">
      <c r="A29" t="s">
        <v>149</v>
      </c>
      <c r="B29" t="s">
        <v>254</v>
      </c>
      <c r="C29" t="s">
        <v>200</v>
      </c>
      <c r="D29" t="s">
        <v>255</v>
      </c>
      <c r="E29" t="s">
        <v>201</v>
      </c>
      <c r="F29">
        <v>16606.719941399399</v>
      </c>
      <c r="G29">
        <v>26102.483431048498</v>
      </c>
      <c r="H29">
        <v>36730.016163973603</v>
      </c>
      <c r="I29">
        <v>46119.681533938703</v>
      </c>
      <c r="J29">
        <v>56083.035178716302</v>
      </c>
      <c r="K29">
        <v>66887.695788348195</v>
      </c>
      <c r="L29">
        <v>75935.802537715004</v>
      </c>
      <c r="M29">
        <v>90674.869730680803</v>
      </c>
      <c r="N29">
        <v>102657.42769666</v>
      </c>
      <c r="O29">
        <v>111917.26315786999</v>
      </c>
      <c r="P29">
        <v>118770.86357981899</v>
      </c>
      <c r="Q29">
        <v>125078.600928442</v>
      </c>
      <c r="R29">
        <v>139107.73732999101</v>
      </c>
      <c r="S29">
        <v>157858.02540993699</v>
      </c>
      <c r="T29">
        <v>174845.563056238</v>
      </c>
      <c r="U29">
        <v>184861.81696585999</v>
      </c>
      <c r="V29">
        <v>193123.80404148099</v>
      </c>
      <c r="W29">
        <v>207283.750500494</v>
      </c>
      <c r="X29">
        <v>229102.44322115101</v>
      </c>
      <c r="Y29">
        <v>254320.13469483101</v>
      </c>
      <c r="Z29">
        <v>267845.47570581001</v>
      </c>
      <c r="AA29">
        <v>276659.94098960701</v>
      </c>
      <c r="AB29">
        <v>290625.49193950999</v>
      </c>
      <c r="AC29">
        <v>305472.308525979</v>
      </c>
      <c r="AD29">
        <v>320779.33209447499</v>
      </c>
      <c r="AE29">
        <v>325813.21739107597</v>
      </c>
      <c r="AF29">
        <v>326846.356366903</v>
      </c>
    </row>
    <row r="30" spans="1:32" x14ac:dyDescent="0.3">
      <c r="A30" t="s">
        <v>149</v>
      </c>
      <c r="B30" t="s">
        <v>256</v>
      </c>
      <c r="C30" t="s">
        <v>200</v>
      </c>
      <c r="D30" t="s">
        <v>257</v>
      </c>
      <c r="E30" t="s">
        <v>201</v>
      </c>
      <c r="F30">
        <v>187.07553956785199</v>
      </c>
      <c r="G30">
        <v>331.490742542953</v>
      </c>
      <c r="H30">
        <v>516.40010022304295</v>
      </c>
      <c r="I30">
        <v>684.103512977386</v>
      </c>
      <c r="J30">
        <v>888.99870145863599</v>
      </c>
      <c r="K30">
        <v>1094.2032158489601</v>
      </c>
      <c r="L30">
        <v>1259.2638249250499</v>
      </c>
      <c r="M30">
        <v>1568.11958288453</v>
      </c>
      <c r="N30">
        <v>1855.8411221666099</v>
      </c>
      <c r="O30">
        <v>2034.5622691082499</v>
      </c>
      <c r="P30">
        <v>2221.1588286127999</v>
      </c>
      <c r="Q30">
        <v>2332.6785373008101</v>
      </c>
      <c r="R30">
        <v>2409.28494455804</v>
      </c>
      <c r="S30">
        <v>2491.0077814533902</v>
      </c>
      <c r="T30">
        <v>2665.4549230138</v>
      </c>
      <c r="U30">
        <v>2856.26647204135</v>
      </c>
      <c r="V30">
        <v>2991.6905723658601</v>
      </c>
      <c r="W30">
        <v>3328.71639230242</v>
      </c>
      <c r="X30">
        <v>3633.5129114030201</v>
      </c>
      <c r="Y30">
        <v>3904.0964944474299</v>
      </c>
      <c r="Z30">
        <v>4158.20981461875</v>
      </c>
      <c r="AA30">
        <v>4287.3575876212399</v>
      </c>
      <c r="AB30">
        <v>4389.3360953768197</v>
      </c>
      <c r="AC30">
        <v>4962.4893297948001</v>
      </c>
      <c r="AD30">
        <v>5745.2847994935501</v>
      </c>
      <c r="AE30">
        <v>6428.9260511792199</v>
      </c>
      <c r="AF30">
        <v>6954.7703744673499</v>
      </c>
    </row>
    <row r="31" spans="1:32" x14ac:dyDescent="0.3">
      <c r="A31" t="s">
        <v>149</v>
      </c>
      <c r="B31" t="s">
        <v>258</v>
      </c>
      <c r="C31" t="s">
        <v>200</v>
      </c>
      <c r="D31" t="s">
        <v>259</v>
      </c>
      <c r="E31" t="s">
        <v>201</v>
      </c>
      <c r="F31">
        <v>109.524548311136</v>
      </c>
      <c r="G31">
        <v>197.71915212505999</v>
      </c>
      <c r="H31">
        <v>297.48312213368001</v>
      </c>
      <c r="I31">
        <v>386.72196228075597</v>
      </c>
      <c r="J31">
        <v>481.66970657025303</v>
      </c>
      <c r="K31">
        <v>593.76279271612202</v>
      </c>
      <c r="L31">
        <v>671.46120987691199</v>
      </c>
      <c r="M31">
        <v>819.31842606609996</v>
      </c>
      <c r="N31">
        <v>954.14794988720905</v>
      </c>
      <c r="O31">
        <v>1036.84854034058</v>
      </c>
      <c r="P31">
        <v>1094.54744397895</v>
      </c>
      <c r="Q31">
        <v>1159.76434817566</v>
      </c>
      <c r="R31">
        <v>1285.88318905397</v>
      </c>
      <c r="S31">
        <v>1514.0871965528199</v>
      </c>
      <c r="T31">
        <v>1757.8011979313801</v>
      </c>
      <c r="U31">
        <v>1824.9262245959001</v>
      </c>
      <c r="V31">
        <v>1875.0552973787801</v>
      </c>
      <c r="W31">
        <v>2072.3331157535599</v>
      </c>
      <c r="X31">
        <v>2398.6424683688901</v>
      </c>
      <c r="Y31">
        <v>2688.1267376121</v>
      </c>
      <c r="Z31">
        <v>2928.4987753784999</v>
      </c>
      <c r="AA31">
        <v>3117.1493384329801</v>
      </c>
      <c r="AB31">
        <v>3272.4714238053498</v>
      </c>
      <c r="AC31">
        <v>3761.4953891758601</v>
      </c>
      <c r="AD31">
        <v>4421.82678993636</v>
      </c>
      <c r="AE31">
        <v>4982.6894206058696</v>
      </c>
      <c r="AF31">
        <v>5412.0978732208596</v>
      </c>
    </row>
    <row r="32" spans="1:32" x14ac:dyDescent="0.3">
      <c r="A32" t="s">
        <v>149</v>
      </c>
      <c r="B32" t="s">
        <v>260</v>
      </c>
      <c r="C32" t="s">
        <v>200</v>
      </c>
      <c r="D32" t="s">
        <v>261</v>
      </c>
      <c r="E32" t="s">
        <v>201</v>
      </c>
      <c r="F32">
        <v>2281.5822674957999</v>
      </c>
      <c r="G32">
        <v>3803.2051592150301</v>
      </c>
      <c r="H32">
        <v>4914.6823260417896</v>
      </c>
      <c r="I32">
        <v>5950.1553439618301</v>
      </c>
      <c r="J32">
        <v>7094.4065373684898</v>
      </c>
      <c r="K32">
        <v>8075.5262663309404</v>
      </c>
      <c r="L32">
        <v>9103.1642383243598</v>
      </c>
      <c r="M32">
        <v>10105.9874746184</v>
      </c>
      <c r="N32">
        <v>11091.136594548099</v>
      </c>
      <c r="O32">
        <v>11621.403789865</v>
      </c>
      <c r="P32">
        <v>11838.7351494987</v>
      </c>
      <c r="Q32">
        <v>11568.138441532399</v>
      </c>
      <c r="R32">
        <v>10510.006880085901</v>
      </c>
      <c r="S32">
        <v>9387.7520784837398</v>
      </c>
      <c r="T32">
        <v>8330.7544093933102</v>
      </c>
      <c r="U32">
        <v>7390.6600570206401</v>
      </c>
      <c r="V32">
        <v>6604.3128655923001</v>
      </c>
      <c r="W32">
        <v>5982.9699015193</v>
      </c>
      <c r="X32">
        <v>5387.35261478966</v>
      </c>
      <c r="Y32">
        <v>5066.7094137986896</v>
      </c>
      <c r="Z32">
        <v>4862.6029646491497</v>
      </c>
      <c r="AA32">
        <v>4700.76874861139</v>
      </c>
      <c r="AB32">
        <v>4598.4676270063801</v>
      </c>
      <c r="AC32">
        <v>4381.3890632205903</v>
      </c>
      <c r="AD32">
        <v>4049.8480835094902</v>
      </c>
      <c r="AE32">
        <v>3916.3982800600002</v>
      </c>
      <c r="AF32">
        <v>3853.6970290136801</v>
      </c>
    </row>
    <row r="33" spans="1:32" x14ac:dyDescent="0.3">
      <c r="A33" t="s">
        <v>149</v>
      </c>
      <c r="B33" t="s">
        <v>262</v>
      </c>
      <c r="C33" t="s">
        <v>200</v>
      </c>
      <c r="D33" t="s">
        <v>263</v>
      </c>
      <c r="E33" t="s">
        <v>201</v>
      </c>
      <c r="F33">
        <v>55833.110382198101</v>
      </c>
      <c r="G33">
        <v>46977.979075581497</v>
      </c>
      <c r="H33">
        <v>39527.271594194302</v>
      </c>
      <c r="I33">
        <v>33258.246319354999</v>
      </c>
      <c r="J33">
        <v>27983.488453105299</v>
      </c>
      <c r="K33">
        <v>23545.307184442801</v>
      </c>
      <c r="L33">
        <v>19811.021464990201</v>
      </c>
      <c r="M33">
        <v>16668.9934606428</v>
      </c>
      <c r="N33">
        <v>14025.291097784801</v>
      </c>
      <c r="O33">
        <v>11800.879929676101</v>
      </c>
      <c r="P33">
        <v>9929.2603728295107</v>
      </c>
      <c r="Q33">
        <v>8354.4796776987496</v>
      </c>
      <c r="R33">
        <v>7029.4592008157297</v>
      </c>
      <c r="S33">
        <v>5914.5869715663503</v>
      </c>
      <c r="T33">
        <v>4976.5334778759297</v>
      </c>
      <c r="U33">
        <v>4187.25526828481</v>
      </c>
      <c r="V33">
        <v>3523.15658273484</v>
      </c>
      <c r="W33">
        <v>2964.3839487130899</v>
      </c>
      <c r="X33">
        <v>2494.2326544471998</v>
      </c>
      <c r="Y33">
        <v>2098.6473554518702</v>
      </c>
      <c r="Z33">
        <v>1765.8018848772001</v>
      </c>
      <c r="AA33">
        <v>1485.74570593568</v>
      </c>
      <c r="AB33">
        <v>1250.1064369742801</v>
      </c>
      <c r="AC33">
        <v>1051.8395560701599</v>
      </c>
      <c r="AD33">
        <v>885.01780247743295</v>
      </c>
      <c r="AE33">
        <v>744.65397900451205</v>
      </c>
      <c r="AF33">
        <v>626.55185793439603</v>
      </c>
    </row>
    <row r="34" spans="1:32" x14ac:dyDescent="0.3">
      <c r="A34" t="s">
        <v>149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149</v>
      </c>
      <c r="B35" t="s">
        <v>266</v>
      </c>
      <c r="C35" t="s">
        <v>200</v>
      </c>
      <c r="D35" t="s">
        <v>267</v>
      </c>
      <c r="E35" t="s">
        <v>201</v>
      </c>
      <c r="F35">
        <v>1973775.2568631601</v>
      </c>
      <c r="G35">
        <v>2076244.33889733</v>
      </c>
      <c r="H35">
        <v>2177804.1436520098</v>
      </c>
      <c r="I35">
        <v>2403791.34847567</v>
      </c>
      <c r="J35">
        <v>2677632.0196939302</v>
      </c>
      <c r="K35">
        <v>2893520.0129885301</v>
      </c>
      <c r="L35">
        <v>3045529.4907607199</v>
      </c>
      <c r="M35">
        <v>3171387.1279023602</v>
      </c>
      <c r="N35">
        <v>3313661.49985835</v>
      </c>
      <c r="O35">
        <v>3461502.8441776601</v>
      </c>
      <c r="P35">
        <v>3542911.35675772</v>
      </c>
      <c r="Q35">
        <v>3574081.4363069301</v>
      </c>
      <c r="R35">
        <v>3579628.95765833</v>
      </c>
      <c r="S35">
        <v>3635828.3383597699</v>
      </c>
      <c r="T35">
        <v>3681510.2866013702</v>
      </c>
      <c r="U35">
        <v>3705411.2883652099</v>
      </c>
      <c r="V35">
        <v>3738025.2525882302</v>
      </c>
      <c r="W35">
        <v>3761384.07337187</v>
      </c>
      <c r="X35">
        <v>3717535.4855195801</v>
      </c>
      <c r="Y35">
        <v>3841855.6569709401</v>
      </c>
      <c r="Z35">
        <v>3982937.3497753502</v>
      </c>
      <c r="AA35">
        <v>4044133.7575121201</v>
      </c>
      <c r="AB35">
        <v>4084109.7838220699</v>
      </c>
      <c r="AC35">
        <v>4105727.4461614201</v>
      </c>
      <c r="AD35">
        <v>4035272.8513975199</v>
      </c>
      <c r="AE35">
        <v>3925392.1942698401</v>
      </c>
      <c r="AF35">
        <v>3808834.1080289199</v>
      </c>
    </row>
    <row r="36" spans="1:32" x14ac:dyDescent="0.3">
      <c r="A36" t="s">
        <v>149</v>
      </c>
      <c r="B36" t="s">
        <v>268</v>
      </c>
      <c r="C36" t="s">
        <v>200</v>
      </c>
      <c r="D36" t="s">
        <v>269</v>
      </c>
      <c r="E36" t="s">
        <v>201</v>
      </c>
      <c r="F36">
        <v>123859.230355764</v>
      </c>
      <c r="G36">
        <v>121618.34308929701</v>
      </c>
      <c r="H36">
        <v>120500.30861558599</v>
      </c>
      <c r="I36">
        <v>121153.75112484601</v>
      </c>
      <c r="J36">
        <v>122171.438015944</v>
      </c>
      <c r="K36">
        <v>123580.031679861</v>
      </c>
      <c r="L36">
        <v>125672.48726140799</v>
      </c>
      <c r="M36">
        <v>129021.875700255</v>
      </c>
      <c r="N36">
        <v>130109.723079178</v>
      </c>
      <c r="O36">
        <v>129183.445901851</v>
      </c>
      <c r="P36">
        <v>125622.251437985</v>
      </c>
      <c r="Q36">
        <v>121287.79899576399</v>
      </c>
      <c r="R36">
        <v>117160.100379393</v>
      </c>
      <c r="S36">
        <v>113896.40759218299</v>
      </c>
      <c r="T36">
        <v>110477.839885678</v>
      </c>
      <c r="U36">
        <v>106255.53226963599</v>
      </c>
      <c r="V36">
        <v>103206.899539313</v>
      </c>
      <c r="W36">
        <v>100853.42199713099</v>
      </c>
      <c r="X36">
        <v>99540.3915319066</v>
      </c>
      <c r="Y36">
        <v>98476.270144413007</v>
      </c>
      <c r="Z36">
        <v>98011.172520335502</v>
      </c>
      <c r="AA36">
        <v>98893.816179280504</v>
      </c>
      <c r="AB36">
        <v>100088.036861897</v>
      </c>
      <c r="AC36">
        <v>100057.018546008</v>
      </c>
      <c r="AD36">
        <v>99468.137680048603</v>
      </c>
      <c r="AE36">
        <v>98964.395819999496</v>
      </c>
      <c r="AF36">
        <v>98052.3937796463</v>
      </c>
    </row>
    <row r="37" spans="1:32" x14ac:dyDescent="0.3">
      <c r="A37" t="s">
        <v>149</v>
      </c>
      <c r="B37" t="s">
        <v>270</v>
      </c>
      <c r="C37" t="s">
        <v>200</v>
      </c>
      <c r="D37" t="s">
        <v>271</v>
      </c>
      <c r="E37" t="s">
        <v>201</v>
      </c>
      <c r="F37">
        <v>1670003.36472064</v>
      </c>
      <c r="G37">
        <v>1611104.8710095901</v>
      </c>
      <c r="H37">
        <v>1578603.0444795601</v>
      </c>
      <c r="I37">
        <v>1564428.7927105201</v>
      </c>
      <c r="J37">
        <v>1639812.05847094</v>
      </c>
      <c r="K37">
        <v>1767204.3742695199</v>
      </c>
      <c r="L37">
        <v>1873185.8688995701</v>
      </c>
      <c r="M37">
        <v>1956176.22138115</v>
      </c>
      <c r="N37">
        <v>2012897.4191536701</v>
      </c>
      <c r="O37">
        <v>2039897.8419244001</v>
      </c>
      <c r="P37">
        <v>2038406.81451142</v>
      </c>
      <c r="Q37">
        <v>2013202.5013938299</v>
      </c>
      <c r="R37">
        <v>1993756.2132387799</v>
      </c>
      <c r="S37">
        <v>2020173.0614547699</v>
      </c>
      <c r="T37">
        <v>2028853.4462868001</v>
      </c>
      <c r="U37">
        <v>2009720.1188437999</v>
      </c>
      <c r="V37">
        <v>2010314.9952405</v>
      </c>
      <c r="W37">
        <v>2026947.0839608901</v>
      </c>
      <c r="X37">
        <v>2028727.5516399001</v>
      </c>
      <c r="Y37">
        <v>2104795.7824121998</v>
      </c>
      <c r="Z37">
        <v>2197538.16323992</v>
      </c>
      <c r="AA37">
        <v>2243175.6856527599</v>
      </c>
      <c r="AB37">
        <v>2226600.5752217998</v>
      </c>
      <c r="AC37">
        <v>2179871.6809990401</v>
      </c>
      <c r="AD37">
        <v>2117348.2313607601</v>
      </c>
      <c r="AE37">
        <v>2019880.9378418201</v>
      </c>
      <c r="AF37">
        <v>1912551.0576999199</v>
      </c>
    </row>
    <row r="38" spans="1:32" x14ac:dyDescent="0.3">
      <c r="A38" t="s">
        <v>149</v>
      </c>
      <c r="B38" t="s">
        <v>272</v>
      </c>
      <c r="C38" t="s">
        <v>200</v>
      </c>
      <c r="D38" t="s">
        <v>273</v>
      </c>
      <c r="E38" t="s">
        <v>201</v>
      </c>
      <c r="F38">
        <v>179912.661786763</v>
      </c>
      <c r="G38">
        <v>343521.12479843898</v>
      </c>
      <c r="H38">
        <v>478700.79055685602</v>
      </c>
      <c r="I38">
        <v>718208.80464030197</v>
      </c>
      <c r="J38">
        <v>915648.52320704202</v>
      </c>
      <c r="K38">
        <v>1002735.60703915</v>
      </c>
      <c r="L38">
        <v>1046671.13459975</v>
      </c>
      <c r="M38">
        <v>1086189.0308209499</v>
      </c>
      <c r="N38">
        <v>1170654.3576255001</v>
      </c>
      <c r="O38">
        <v>1292421.55635141</v>
      </c>
      <c r="P38">
        <v>1378882.29080831</v>
      </c>
      <c r="Q38">
        <v>1439591.1359173399</v>
      </c>
      <c r="R38">
        <v>1468712.6440401601</v>
      </c>
      <c r="S38">
        <v>1501758.86931281</v>
      </c>
      <c r="T38">
        <v>1542179.0004288901</v>
      </c>
      <c r="U38">
        <v>1589435.6372517799</v>
      </c>
      <c r="V38">
        <v>1624503.35780842</v>
      </c>
      <c r="W38">
        <v>1633583.56741385</v>
      </c>
      <c r="X38">
        <v>1589267.54234777</v>
      </c>
      <c r="Y38">
        <v>1638583.6044143301</v>
      </c>
      <c r="Z38">
        <v>1687388.0140151</v>
      </c>
      <c r="AA38">
        <v>1702064.25568008</v>
      </c>
      <c r="AB38">
        <v>1757421.1717383701</v>
      </c>
      <c r="AC38">
        <v>1825798.74661637</v>
      </c>
      <c r="AD38">
        <v>1818456.4823567099</v>
      </c>
      <c r="AE38">
        <v>1806546.8606080201</v>
      </c>
      <c r="AF38">
        <v>1798230.6565493599</v>
      </c>
    </row>
    <row r="39" spans="1:32" x14ac:dyDescent="0.3">
      <c r="A39" t="s">
        <v>149</v>
      </c>
      <c r="B39" t="s">
        <v>274</v>
      </c>
      <c r="C39" t="s">
        <v>200</v>
      </c>
      <c r="D39" t="s">
        <v>275</v>
      </c>
      <c r="E39" t="s">
        <v>201</v>
      </c>
      <c r="F39">
        <v>5568.9702469108897</v>
      </c>
      <c r="G39">
        <v>5808.7311272985598</v>
      </c>
      <c r="H39">
        <v>6098.2921041964801</v>
      </c>
      <c r="I39">
        <v>6346.1735602175804</v>
      </c>
      <c r="J39">
        <v>6458.5992798328498</v>
      </c>
      <c r="K39">
        <v>6652.8331543139902</v>
      </c>
      <c r="L39">
        <v>7538.7495492858197</v>
      </c>
      <c r="M39">
        <v>9424.4733767219604</v>
      </c>
      <c r="N39">
        <v>11610.504448038801</v>
      </c>
      <c r="O39">
        <v>13438.212708523</v>
      </c>
      <c r="P39">
        <v>13336.2148082857</v>
      </c>
      <c r="Q39">
        <v>12724.0709185334</v>
      </c>
      <c r="R39">
        <v>12506.0233247838</v>
      </c>
      <c r="S39">
        <v>12891.9168864328</v>
      </c>
      <c r="T39">
        <v>13321.709455542599</v>
      </c>
      <c r="U39">
        <v>13855.428265836499</v>
      </c>
      <c r="V39">
        <v>14899.1967657761</v>
      </c>
      <c r="W39">
        <v>14862.2667772067</v>
      </c>
      <c r="X39">
        <v>14730.0979774229</v>
      </c>
      <c r="Y39">
        <v>15589.076687511701</v>
      </c>
      <c r="Z39">
        <v>16916.649124872401</v>
      </c>
      <c r="AA39">
        <v>17668.820108806001</v>
      </c>
      <c r="AB39">
        <v>19060.8552044559</v>
      </c>
      <c r="AC39">
        <v>21250.255247671099</v>
      </c>
      <c r="AD39">
        <v>22886.118025712101</v>
      </c>
      <c r="AE39">
        <v>26282.339537780801</v>
      </c>
      <c r="AF39">
        <v>30489.682152236201</v>
      </c>
    </row>
    <row r="40" spans="1:32" x14ac:dyDescent="0.3">
      <c r="A40" t="s">
        <v>149</v>
      </c>
      <c r="B40" t="s">
        <v>276</v>
      </c>
      <c r="C40" t="s">
        <v>200</v>
      </c>
      <c r="D40" t="s">
        <v>277</v>
      </c>
      <c r="E40" t="s">
        <v>201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149</v>
      </c>
      <c r="B41" t="s">
        <v>278</v>
      </c>
      <c r="C41" t="s">
        <v>200</v>
      </c>
      <c r="D41" t="s">
        <v>279</v>
      </c>
      <c r="E41" t="s">
        <v>201</v>
      </c>
    </row>
    <row r="42" spans="1:32" x14ac:dyDescent="0.3">
      <c r="A42" t="s">
        <v>149</v>
      </c>
      <c r="B42" t="s">
        <v>280</v>
      </c>
      <c r="C42" t="s">
        <v>200</v>
      </c>
      <c r="D42" t="s">
        <v>281</v>
      </c>
      <c r="E42" t="s">
        <v>201</v>
      </c>
    </row>
    <row r="43" spans="1:32" x14ac:dyDescent="0.3">
      <c r="A43" t="s">
        <v>149</v>
      </c>
      <c r="B43" t="s">
        <v>282</v>
      </c>
      <c r="C43" t="s">
        <v>200</v>
      </c>
      <c r="D43" t="s">
        <v>283</v>
      </c>
      <c r="E43" t="s">
        <v>201</v>
      </c>
      <c r="F43">
        <v>9268540.6958982106</v>
      </c>
      <c r="G43">
        <v>9572333.0114970505</v>
      </c>
      <c r="H43">
        <v>9875154.3065696396</v>
      </c>
      <c r="I43">
        <v>10205962.418511501</v>
      </c>
      <c r="J43">
        <v>10544524.3724842</v>
      </c>
      <c r="K43">
        <v>10869375.499428</v>
      </c>
      <c r="L43">
        <v>11184640.4724558</v>
      </c>
      <c r="M43">
        <v>11427116.599103101</v>
      </c>
      <c r="N43">
        <v>11601063.134717099</v>
      </c>
      <c r="O43">
        <v>11781407.1296857</v>
      </c>
      <c r="P43">
        <v>11858390.2268243</v>
      </c>
      <c r="Q43">
        <v>11901504.618485801</v>
      </c>
      <c r="R43">
        <v>11931359.329016</v>
      </c>
      <c r="S43">
        <v>11947861.5205623</v>
      </c>
      <c r="T43">
        <v>11978154.875649501</v>
      </c>
      <c r="U43">
        <v>11926098.1341337</v>
      </c>
      <c r="V43">
        <v>11782969.100528499</v>
      </c>
      <c r="W43">
        <v>11655985.1388728</v>
      </c>
      <c r="X43">
        <v>11597111.4135151</v>
      </c>
      <c r="Y43">
        <v>11621155.264141999</v>
      </c>
      <c r="Z43">
        <v>11669533.156258401</v>
      </c>
      <c r="AA43">
        <v>11613022.6678649</v>
      </c>
      <c r="AB43">
        <v>11542698.3337887</v>
      </c>
      <c r="AC43">
        <v>11492104.0119881</v>
      </c>
      <c r="AD43">
        <v>11461960.974071</v>
      </c>
      <c r="AE43">
        <v>11448158.5233905</v>
      </c>
      <c r="AF43">
        <v>11392098.087270999</v>
      </c>
    </row>
    <row r="44" spans="1:32" x14ac:dyDescent="0.3">
      <c r="A44" t="s">
        <v>149</v>
      </c>
      <c r="B44" t="s">
        <v>284</v>
      </c>
      <c r="C44" t="s">
        <v>200</v>
      </c>
      <c r="D44" t="s">
        <v>285</v>
      </c>
      <c r="E44" t="s">
        <v>201</v>
      </c>
      <c r="F44">
        <v>67242613.598807096</v>
      </c>
      <c r="G44">
        <v>69683339.965298399</v>
      </c>
      <c r="H44">
        <v>72224191.031033203</v>
      </c>
      <c r="I44">
        <v>74800056.875798002</v>
      </c>
      <c r="J44">
        <v>76724615.982199997</v>
      </c>
      <c r="K44">
        <v>78533977.5646258</v>
      </c>
      <c r="L44">
        <v>80297947.898839995</v>
      </c>
      <c r="M44">
        <v>81837856.584628701</v>
      </c>
      <c r="N44">
        <v>83165968.903376594</v>
      </c>
      <c r="O44">
        <v>84344379.861526996</v>
      </c>
      <c r="P44">
        <v>86007537.697269797</v>
      </c>
      <c r="Q44">
        <v>87835109.5063674</v>
      </c>
      <c r="R44">
        <v>90045071.951693505</v>
      </c>
      <c r="S44">
        <v>91809943.809527293</v>
      </c>
      <c r="T44">
        <v>92417371.923581302</v>
      </c>
      <c r="U44">
        <v>92352296.407687098</v>
      </c>
      <c r="V44">
        <v>92352484.438250899</v>
      </c>
      <c r="W44">
        <v>92336136.674519897</v>
      </c>
      <c r="X44">
        <v>92799689.709220603</v>
      </c>
      <c r="Y44">
        <v>94038748.530913904</v>
      </c>
      <c r="Z44">
        <v>95630803.013910905</v>
      </c>
      <c r="AA44">
        <v>96778807.804306895</v>
      </c>
      <c r="AB44">
        <v>97756140.289465502</v>
      </c>
      <c r="AC44">
        <v>98950449.610592902</v>
      </c>
      <c r="AD44">
        <v>99538587.422672093</v>
      </c>
      <c r="AE44">
        <v>100084551.177689</v>
      </c>
      <c r="AF44">
        <v>100315632.397066</v>
      </c>
    </row>
    <row r="45" spans="1:32" x14ac:dyDescent="0.3">
      <c r="A45" t="s">
        <v>149</v>
      </c>
      <c r="B45" t="s">
        <v>286</v>
      </c>
      <c r="C45" t="s">
        <v>200</v>
      </c>
      <c r="D45" t="s">
        <v>287</v>
      </c>
      <c r="E45" t="s">
        <v>201</v>
      </c>
    </row>
    <row r="46" spans="1:32" x14ac:dyDescent="0.3">
      <c r="A46" t="s">
        <v>149</v>
      </c>
      <c r="B46" t="s">
        <v>288</v>
      </c>
      <c r="C46" t="s">
        <v>200</v>
      </c>
      <c r="D46" t="s">
        <v>289</v>
      </c>
      <c r="E46" t="s">
        <v>201</v>
      </c>
    </row>
    <row r="47" spans="1:32" x14ac:dyDescent="0.3">
      <c r="A47" t="s">
        <v>149</v>
      </c>
      <c r="B47" t="s">
        <v>290</v>
      </c>
      <c r="C47" t="s">
        <v>200</v>
      </c>
      <c r="D47" t="s">
        <v>291</v>
      </c>
      <c r="E47" t="s">
        <v>201</v>
      </c>
      <c r="F47">
        <v>41183.491197506897</v>
      </c>
      <c r="G47">
        <v>45881.785109059703</v>
      </c>
      <c r="H47">
        <v>49502.365593950097</v>
      </c>
      <c r="I47">
        <v>53194.460956342897</v>
      </c>
      <c r="J47">
        <v>59507.336058533903</v>
      </c>
      <c r="K47">
        <v>78807.361295844195</v>
      </c>
      <c r="L47">
        <v>82347.763800619505</v>
      </c>
      <c r="M47">
        <v>78531.516979699794</v>
      </c>
      <c r="N47">
        <v>84071.208625614905</v>
      </c>
      <c r="O47">
        <v>90713.912607727296</v>
      </c>
      <c r="P47">
        <v>103925.20190869</v>
      </c>
      <c r="Q47">
        <v>119506.233501264</v>
      </c>
      <c r="R47">
        <v>127752.394571792</v>
      </c>
      <c r="S47">
        <v>132171.58209436899</v>
      </c>
      <c r="T47">
        <v>136262.98137059499</v>
      </c>
      <c r="U47">
        <v>139183.080414305</v>
      </c>
      <c r="V47">
        <v>142937.27051184099</v>
      </c>
      <c r="W47">
        <v>138977.214383415</v>
      </c>
      <c r="X47">
        <v>126745.596862882</v>
      </c>
      <c r="Y47">
        <v>113832.88276137201</v>
      </c>
      <c r="Z47">
        <v>103978.987555418</v>
      </c>
      <c r="AA47">
        <v>95166.494148850004</v>
      </c>
      <c r="AB47">
        <v>87363.198353941902</v>
      </c>
      <c r="AC47">
        <v>80588.4615263694</v>
      </c>
      <c r="AD47">
        <v>74580.162409898694</v>
      </c>
      <c r="AE47">
        <v>69678.751301917902</v>
      </c>
      <c r="AF47">
        <v>65366.787742678702</v>
      </c>
    </row>
    <row r="48" spans="1:32" x14ac:dyDescent="0.3">
      <c r="A48" t="s">
        <v>149</v>
      </c>
      <c r="B48" t="s">
        <v>292</v>
      </c>
      <c r="C48" t="s">
        <v>200</v>
      </c>
      <c r="D48" t="s">
        <v>293</v>
      </c>
      <c r="E48" t="s">
        <v>201</v>
      </c>
      <c r="F48">
        <v>9765767.1622176208</v>
      </c>
      <c r="G48">
        <v>10013613.697897101</v>
      </c>
      <c r="H48">
        <v>10256525.781179501</v>
      </c>
      <c r="I48">
        <v>10522920.761761701</v>
      </c>
      <c r="J48">
        <v>10795835.6812384</v>
      </c>
      <c r="K48">
        <v>11066428.9176814</v>
      </c>
      <c r="L48">
        <v>11317731.954545099</v>
      </c>
      <c r="M48">
        <v>11561271.019375799</v>
      </c>
      <c r="N48">
        <v>11756054.8195065</v>
      </c>
      <c r="O48">
        <v>11901414.739699399</v>
      </c>
      <c r="P48">
        <v>12037572.415070301</v>
      </c>
      <c r="Q48">
        <v>12112046.142155601</v>
      </c>
      <c r="R48">
        <v>12147864.8115263</v>
      </c>
      <c r="S48">
        <v>12154898.291569</v>
      </c>
      <c r="T48">
        <v>12271336.9139577</v>
      </c>
      <c r="U48">
        <v>12325684.9982924</v>
      </c>
      <c r="V48">
        <v>12362370.4054722</v>
      </c>
      <c r="W48">
        <v>12394342.1909889</v>
      </c>
      <c r="X48">
        <v>12444235.208218399</v>
      </c>
      <c r="Y48">
        <v>12515389.894619299</v>
      </c>
      <c r="Z48">
        <v>12601549.0573327</v>
      </c>
      <c r="AA48">
        <v>12669692.1945689</v>
      </c>
      <c r="AB48">
        <v>12688327.745065499</v>
      </c>
      <c r="AC48">
        <v>12702225.793661499</v>
      </c>
      <c r="AD48">
        <v>12708273.662467601</v>
      </c>
      <c r="AE48">
        <v>12693457.739347801</v>
      </c>
      <c r="AF48">
        <v>12635380.5783909</v>
      </c>
    </row>
    <row r="49" spans="1:32" x14ac:dyDescent="0.3">
      <c r="A49" t="s">
        <v>149</v>
      </c>
      <c r="B49" t="s">
        <v>294</v>
      </c>
      <c r="C49" t="s">
        <v>200</v>
      </c>
      <c r="D49" t="s">
        <v>295</v>
      </c>
      <c r="E49" t="s">
        <v>201</v>
      </c>
      <c r="F49">
        <v>9712996.5352300201</v>
      </c>
      <c r="G49">
        <v>9945527.4106879495</v>
      </c>
      <c r="H49">
        <v>10175021.464447999</v>
      </c>
      <c r="I49">
        <v>10428927.8032871</v>
      </c>
      <c r="J49">
        <v>10688573.343212901</v>
      </c>
      <c r="K49">
        <v>10933934.7054976</v>
      </c>
      <c r="L49">
        <v>11175909.558478201</v>
      </c>
      <c r="M49">
        <v>11415647.3022076</v>
      </c>
      <c r="N49">
        <v>11597230.7140243</v>
      </c>
      <c r="O49">
        <v>11724667.8097219</v>
      </c>
      <c r="P49">
        <v>11833660.5165061</v>
      </c>
      <c r="Q49">
        <v>11881157.0687654</v>
      </c>
      <c r="R49">
        <v>11897595.054609099</v>
      </c>
      <c r="S49">
        <v>11890714.800119599</v>
      </c>
      <c r="T49">
        <v>11992037.458636601</v>
      </c>
      <c r="U49">
        <v>12032967.4644976</v>
      </c>
      <c r="V49">
        <v>12053886.5911103</v>
      </c>
      <c r="W49">
        <v>12079665.8649294</v>
      </c>
      <c r="X49">
        <v>12129303.2107131</v>
      </c>
      <c r="Y49">
        <v>12194091.201024299</v>
      </c>
      <c r="Z49">
        <v>12271908.3365418</v>
      </c>
      <c r="AA49">
        <v>12330903.8999376</v>
      </c>
      <c r="AB49">
        <v>12342154.1859028</v>
      </c>
      <c r="AC49">
        <v>12347717.5038241</v>
      </c>
      <c r="AD49">
        <v>12344321.4358071</v>
      </c>
      <c r="AE49">
        <v>12315880.2085384</v>
      </c>
      <c r="AF49">
        <v>12242690.439632701</v>
      </c>
    </row>
    <row r="50" spans="1:32" x14ac:dyDescent="0.3">
      <c r="A50" t="s">
        <v>149</v>
      </c>
      <c r="B50" t="s">
        <v>296</v>
      </c>
      <c r="C50" t="s">
        <v>200</v>
      </c>
      <c r="D50" t="s">
        <v>297</v>
      </c>
      <c r="E50" t="s">
        <v>201</v>
      </c>
      <c r="F50">
        <v>11587.1357900931</v>
      </c>
      <c r="G50">
        <v>22204.502100041002</v>
      </c>
      <c r="H50">
        <v>32001.9511375367</v>
      </c>
      <c r="I50">
        <v>40798.497518231103</v>
      </c>
      <c r="J50">
        <v>47755.001967028897</v>
      </c>
      <c r="K50">
        <v>53686.850887968998</v>
      </c>
      <c r="L50">
        <v>59474.632266318396</v>
      </c>
      <c r="M50">
        <v>67092.200188486197</v>
      </c>
      <c r="N50">
        <v>74752.896856559804</v>
      </c>
      <c r="O50">
        <v>86033.017369806505</v>
      </c>
      <c r="P50">
        <v>99986.696655503198</v>
      </c>
      <c r="Q50">
        <v>111382.83988893899</v>
      </c>
      <c r="R50">
        <v>122517.36234543</v>
      </c>
      <c r="S50">
        <v>132011.90935499399</v>
      </c>
      <c r="T50">
        <v>143036.47395055901</v>
      </c>
      <c r="U50">
        <v>153534.453380516</v>
      </c>
      <c r="V50">
        <v>165546.54385004001</v>
      </c>
      <c r="W50">
        <v>175699.111676022</v>
      </c>
      <c r="X50">
        <v>188186.40064245</v>
      </c>
      <c r="Y50">
        <v>207465.81083366901</v>
      </c>
      <c r="Z50">
        <v>225661.73323544901</v>
      </c>
      <c r="AA50">
        <v>243621.80048235401</v>
      </c>
      <c r="AB50">
        <v>258810.36080882</v>
      </c>
      <c r="AC50">
        <v>273919.82831104298</v>
      </c>
      <c r="AD50">
        <v>289372.06425057701</v>
      </c>
      <c r="AE50">
        <v>307898.77950756601</v>
      </c>
      <c r="AF50">
        <v>327323.35101547599</v>
      </c>
    </row>
    <row r="51" spans="1:32" x14ac:dyDescent="0.3">
      <c r="A51" t="s">
        <v>149</v>
      </c>
      <c r="B51" t="s">
        <v>298</v>
      </c>
      <c r="C51" t="s">
        <v>200</v>
      </c>
      <c r="D51" t="s">
        <v>299</v>
      </c>
      <c r="E51" t="s">
        <v>201</v>
      </c>
    </row>
    <row r="52" spans="1:32" x14ac:dyDescent="0.3">
      <c r="A52" t="s">
        <v>149</v>
      </c>
      <c r="B52" t="s">
        <v>300</v>
      </c>
      <c r="C52" t="s">
        <v>200</v>
      </c>
      <c r="D52" t="s">
        <v>301</v>
      </c>
      <c r="E52" t="s">
        <v>201</v>
      </c>
    </row>
    <row r="53" spans="1:32" x14ac:dyDescent="0.3">
      <c r="A53" t="s">
        <v>149</v>
      </c>
      <c r="B53" t="s">
        <v>302</v>
      </c>
      <c r="C53" t="s">
        <v>200</v>
      </c>
      <c r="D53" t="s">
        <v>303</v>
      </c>
      <c r="E53" t="s">
        <v>201</v>
      </c>
      <c r="F53">
        <v>1333.0333209841599</v>
      </c>
      <c r="G53">
        <v>2550.88640551864</v>
      </c>
      <c r="H53">
        <v>3760.7501331866902</v>
      </c>
      <c r="I53">
        <v>4784.3892737254901</v>
      </c>
      <c r="J53">
        <v>5653.1180022082999</v>
      </c>
      <c r="K53">
        <v>9123.0678179991701</v>
      </c>
      <c r="L53">
        <v>13499.3164618026</v>
      </c>
      <c r="M53">
        <v>17829.200833461698</v>
      </c>
      <c r="N53">
        <v>21749.5359208605</v>
      </c>
      <c r="O53">
        <v>25944.089244526898</v>
      </c>
      <c r="P53">
        <v>29946.567231682599</v>
      </c>
      <c r="Q53">
        <v>34114.721689865997</v>
      </c>
      <c r="R53">
        <v>40804.0599701592</v>
      </c>
      <c r="S53">
        <v>46969.063317343403</v>
      </c>
      <c r="T53">
        <v>52407.533350723599</v>
      </c>
      <c r="U53">
        <v>58855.259324442202</v>
      </c>
      <c r="V53">
        <v>64308.970062572902</v>
      </c>
      <c r="W53">
        <v>67964.929094654406</v>
      </c>
      <c r="X53">
        <v>70535.611606729406</v>
      </c>
      <c r="Y53">
        <v>73427.391329415797</v>
      </c>
      <c r="Z53">
        <v>76981.807064570399</v>
      </c>
      <c r="AA53">
        <v>73294.844155165498</v>
      </c>
      <c r="AB53">
        <v>69890.566713507695</v>
      </c>
      <c r="AC53">
        <v>66890.824365766806</v>
      </c>
      <c r="AD53">
        <v>64538.931726000803</v>
      </c>
      <c r="AE53">
        <v>62347.625932176401</v>
      </c>
      <c r="AF53">
        <v>60037.885170595</v>
      </c>
    </row>
    <row r="54" spans="1:32" x14ac:dyDescent="0.3">
      <c r="A54" t="s">
        <v>149</v>
      </c>
      <c r="B54" t="s">
        <v>304</v>
      </c>
      <c r="C54" t="s">
        <v>200</v>
      </c>
      <c r="D54" t="s">
        <v>305</v>
      </c>
      <c r="E54" t="s">
        <v>201</v>
      </c>
      <c r="F54">
        <v>1333.0333209841599</v>
      </c>
      <c r="G54">
        <v>2550.88640551864</v>
      </c>
      <c r="H54">
        <v>3760.7501331866902</v>
      </c>
      <c r="I54">
        <v>4784.3892737254901</v>
      </c>
      <c r="J54">
        <v>5653.1180022082999</v>
      </c>
      <c r="K54">
        <v>9123.0678179991701</v>
      </c>
      <c r="L54">
        <v>13499.3164618026</v>
      </c>
      <c r="M54">
        <v>17829.200833461698</v>
      </c>
      <c r="N54">
        <v>21749.5359208605</v>
      </c>
      <c r="O54">
        <v>25944.089244526898</v>
      </c>
      <c r="P54">
        <v>29946.567231682599</v>
      </c>
      <c r="Q54">
        <v>34114.721689865997</v>
      </c>
      <c r="R54">
        <v>40804.0599701592</v>
      </c>
      <c r="S54">
        <v>46969.063317343403</v>
      </c>
      <c r="T54">
        <v>52407.533350723599</v>
      </c>
      <c r="U54">
        <v>58855.259324442202</v>
      </c>
      <c r="V54">
        <v>64308.970062572902</v>
      </c>
      <c r="W54">
        <v>67964.929094654406</v>
      </c>
      <c r="X54">
        <v>70535.611606729406</v>
      </c>
      <c r="Y54">
        <v>73427.391329415797</v>
      </c>
      <c r="Z54">
        <v>76981.807064570399</v>
      </c>
      <c r="AA54">
        <v>73294.844155165498</v>
      </c>
      <c r="AB54">
        <v>69890.566713507695</v>
      </c>
      <c r="AC54">
        <v>66890.824365766806</v>
      </c>
      <c r="AD54">
        <v>64538.931726000803</v>
      </c>
      <c r="AE54">
        <v>62347.625932176401</v>
      </c>
      <c r="AF54">
        <v>60037.885170595</v>
      </c>
    </row>
    <row r="55" spans="1:32" x14ac:dyDescent="0.3">
      <c r="A55" t="s">
        <v>149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149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149</v>
      </c>
      <c r="B57" t="s">
        <v>310</v>
      </c>
      <c r="C57" t="s">
        <v>200</v>
      </c>
      <c r="D57" t="s">
        <v>311</v>
      </c>
      <c r="E57" t="s">
        <v>201</v>
      </c>
      <c r="F57">
        <v>77008380.761024699</v>
      </c>
      <c r="G57">
        <v>79696953.663195401</v>
      </c>
      <c r="H57">
        <v>82480716.812212601</v>
      </c>
      <c r="I57">
        <v>85322977.637559697</v>
      </c>
      <c r="J57">
        <v>87520451.663438499</v>
      </c>
      <c r="K57">
        <v>89600406.482307196</v>
      </c>
      <c r="L57">
        <v>91615679.853385106</v>
      </c>
      <c r="M57">
        <v>93399127.604004502</v>
      </c>
      <c r="N57">
        <v>94922023.722883001</v>
      </c>
      <c r="O57">
        <v>96245794.601226404</v>
      </c>
      <c r="P57">
        <v>98045110.112340093</v>
      </c>
      <c r="Q57">
        <v>99947155.648523003</v>
      </c>
      <c r="R57">
        <v>102192936.76322</v>
      </c>
      <c r="S57">
        <v>103964842.101096</v>
      </c>
      <c r="T57">
        <v>104688708.837539</v>
      </c>
      <c r="U57">
        <v>104677981.40598001</v>
      </c>
      <c r="V57">
        <v>104714854.843723</v>
      </c>
      <c r="W57">
        <v>104730478.865509</v>
      </c>
      <c r="X57">
        <v>105243924.917439</v>
      </c>
      <c r="Y57">
        <v>106554138.425533</v>
      </c>
      <c r="Z57">
        <v>108232352.071244</v>
      </c>
      <c r="AA57">
        <v>109448499.99887601</v>
      </c>
      <c r="AB57">
        <v>110444468.034531</v>
      </c>
      <c r="AC57">
        <v>111652675.404254</v>
      </c>
      <c r="AD57">
        <v>112246861.08514</v>
      </c>
      <c r="AE57">
        <v>112778008.917037</v>
      </c>
      <c r="AF57">
        <v>112951012.975457</v>
      </c>
    </row>
    <row r="58" spans="1:32" x14ac:dyDescent="0.3">
      <c r="A58" t="s">
        <v>149</v>
      </c>
      <c r="B58" t="s">
        <v>312</v>
      </c>
      <c r="C58" t="s">
        <v>200</v>
      </c>
      <c r="D58" t="s">
        <v>313</v>
      </c>
      <c r="E58" t="s">
        <v>201</v>
      </c>
      <c r="F58">
        <v>77008380.761024699</v>
      </c>
      <c r="G58">
        <v>79696953.663195401</v>
      </c>
      <c r="H58">
        <v>82480716.812212601</v>
      </c>
      <c r="I58">
        <v>85322977.637559697</v>
      </c>
      <c r="J58">
        <v>87520451.663438499</v>
      </c>
      <c r="K58">
        <v>89600406.482307196</v>
      </c>
      <c r="L58">
        <v>91615679.853385106</v>
      </c>
      <c r="M58">
        <v>93399127.604004502</v>
      </c>
      <c r="N58">
        <v>94922023.722883001</v>
      </c>
      <c r="O58">
        <v>96245794.601226404</v>
      </c>
      <c r="P58">
        <v>98045110.112340093</v>
      </c>
      <c r="Q58">
        <v>99947155.648523003</v>
      </c>
      <c r="R58">
        <v>102192936.76322</v>
      </c>
      <c r="S58">
        <v>103964842.101096</v>
      </c>
      <c r="T58">
        <v>104688708.837539</v>
      </c>
      <c r="U58">
        <v>104677981.40598001</v>
      </c>
      <c r="V58">
        <v>104714854.843723</v>
      </c>
      <c r="W58">
        <v>104730478.865509</v>
      </c>
      <c r="X58">
        <v>105243924.917439</v>
      </c>
      <c r="Y58">
        <v>106554138.425533</v>
      </c>
      <c r="Z58">
        <v>108232352.071244</v>
      </c>
      <c r="AA58">
        <v>109448499.99887601</v>
      </c>
      <c r="AB58">
        <v>110444468.034531</v>
      </c>
      <c r="AC58">
        <v>111652675.404254</v>
      </c>
      <c r="AD58">
        <v>112246861.08514</v>
      </c>
      <c r="AE58">
        <v>112778008.917037</v>
      </c>
      <c r="AF58">
        <v>112951012.975457</v>
      </c>
    </row>
    <row r="59" spans="1:32" x14ac:dyDescent="0.3">
      <c r="A59" t="s">
        <v>149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AF59"/>
  <sheetViews>
    <sheetView workbookViewId="0"/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150</v>
      </c>
      <c r="B2" t="s">
        <v>197</v>
      </c>
      <c r="C2" t="s">
        <v>200</v>
      </c>
      <c r="D2" t="s">
        <v>198</v>
      </c>
      <c r="E2" t="s">
        <v>201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150</v>
      </c>
      <c r="B3" t="s">
        <v>202</v>
      </c>
      <c r="C3" t="s">
        <v>200</v>
      </c>
      <c r="D3" t="s">
        <v>203</v>
      </c>
      <c r="E3" t="s">
        <v>201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150</v>
      </c>
      <c r="B4" t="s">
        <v>204</v>
      </c>
      <c r="C4" t="s">
        <v>200</v>
      </c>
      <c r="D4" t="s">
        <v>205</v>
      </c>
      <c r="E4" t="s">
        <v>201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150</v>
      </c>
      <c r="B5" t="s">
        <v>206</v>
      </c>
      <c r="C5" t="s">
        <v>200</v>
      </c>
      <c r="D5" t="s">
        <v>207</v>
      </c>
      <c r="E5" t="s">
        <v>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150</v>
      </c>
      <c r="B6" t="s">
        <v>208</v>
      </c>
      <c r="C6" t="s">
        <v>200</v>
      </c>
      <c r="D6" t="s">
        <v>209</v>
      </c>
      <c r="E6" t="s">
        <v>201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150</v>
      </c>
      <c r="B7" t="s">
        <v>210</v>
      </c>
      <c r="C7" t="s">
        <v>200</v>
      </c>
      <c r="D7" t="s">
        <v>211</v>
      </c>
      <c r="E7" t="s">
        <v>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150</v>
      </c>
      <c r="B8" t="s">
        <v>212</v>
      </c>
      <c r="C8" t="s">
        <v>200</v>
      </c>
      <c r="D8" t="s">
        <v>213</v>
      </c>
      <c r="E8" t="s">
        <v>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150</v>
      </c>
      <c r="B9" t="s">
        <v>214</v>
      </c>
      <c r="C9" t="s">
        <v>200</v>
      </c>
      <c r="D9" t="s">
        <v>215</v>
      </c>
      <c r="E9" t="s">
        <v>201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150</v>
      </c>
      <c r="B10" t="s">
        <v>216</v>
      </c>
      <c r="C10" t="s">
        <v>200</v>
      </c>
      <c r="D10" t="s">
        <v>217</v>
      </c>
      <c r="E10" t="s">
        <v>201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150</v>
      </c>
      <c r="B11" t="s">
        <v>218</v>
      </c>
      <c r="C11" t="s">
        <v>200</v>
      </c>
      <c r="D11" t="s">
        <v>219</v>
      </c>
      <c r="E11" t="s">
        <v>201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150</v>
      </c>
      <c r="B12" t="s">
        <v>220</v>
      </c>
      <c r="C12" t="s">
        <v>200</v>
      </c>
      <c r="D12" t="s">
        <v>221</v>
      </c>
      <c r="E12" t="s">
        <v>201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150</v>
      </c>
      <c r="B13" t="s">
        <v>222</v>
      </c>
      <c r="C13" t="s">
        <v>200</v>
      </c>
      <c r="D13" t="s">
        <v>223</v>
      </c>
      <c r="E13" t="s">
        <v>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150</v>
      </c>
      <c r="B14" t="s">
        <v>224</v>
      </c>
      <c r="C14" t="s">
        <v>200</v>
      </c>
      <c r="D14" t="s">
        <v>225</v>
      </c>
      <c r="E14" t="s">
        <v>201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150</v>
      </c>
      <c r="B15" t="s">
        <v>226</v>
      </c>
      <c r="C15" t="s">
        <v>200</v>
      </c>
      <c r="D15" t="s">
        <v>227</v>
      </c>
      <c r="E15" t="s">
        <v>201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150</v>
      </c>
      <c r="B16" t="s">
        <v>228</v>
      </c>
      <c r="C16" t="s">
        <v>200</v>
      </c>
      <c r="D16" t="s">
        <v>229</v>
      </c>
      <c r="E16" t="s">
        <v>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150</v>
      </c>
      <c r="B17" t="s">
        <v>230</v>
      </c>
      <c r="C17" t="s">
        <v>200</v>
      </c>
      <c r="D17" t="s">
        <v>231</v>
      </c>
      <c r="E17" t="s">
        <v>201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150</v>
      </c>
      <c r="B18" t="s">
        <v>232</v>
      </c>
      <c r="C18" t="s">
        <v>200</v>
      </c>
      <c r="D18" t="s">
        <v>233</v>
      </c>
      <c r="E18" t="s">
        <v>201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150</v>
      </c>
      <c r="B19" t="s">
        <v>234</v>
      </c>
      <c r="C19" t="s">
        <v>200</v>
      </c>
      <c r="D19" t="s">
        <v>235</v>
      </c>
      <c r="E19" t="s">
        <v>201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150</v>
      </c>
      <c r="B20" t="s">
        <v>236</v>
      </c>
      <c r="C20" t="s">
        <v>200</v>
      </c>
      <c r="D20" t="s">
        <v>237</v>
      </c>
      <c r="E20" t="s">
        <v>201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150</v>
      </c>
      <c r="B21" t="s">
        <v>238</v>
      </c>
      <c r="C21" t="s">
        <v>200</v>
      </c>
      <c r="D21" t="s">
        <v>239</v>
      </c>
      <c r="E21" t="s">
        <v>201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150</v>
      </c>
      <c r="B22" t="s">
        <v>240</v>
      </c>
      <c r="C22" t="s">
        <v>200</v>
      </c>
      <c r="D22" t="s">
        <v>241</v>
      </c>
      <c r="E22" t="s">
        <v>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150</v>
      </c>
      <c r="B23" t="s">
        <v>242</v>
      </c>
      <c r="C23" t="s">
        <v>200</v>
      </c>
      <c r="D23" t="s">
        <v>243</v>
      </c>
      <c r="E23" t="s">
        <v>201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150</v>
      </c>
      <c r="B24" t="s">
        <v>244</v>
      </c>
      <c r="C24" t="s">
        <v>200</v>
      </c>
      <c r="D24" t="s">
        <v>245</v>
      </c>
      <c r="E24" t="s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150</v>
      </c>
      <c r="B25" t="s">
        <v>246</v>
      </c>
      <c r="C25" t="s">
        <v>200</v>
      </c>
      <c r="D25" t="s">
        <v>247</v>
      </c>
      <c r="E25" t="s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150</v>
      </c>
      <c r="B26" t="s">
        <v>248</v>
      </c>
      <c r="C26" t="s">
        <v>200</v>
      </c>
      <c r="D26" t="s">
        <v>249</v>
      </c>
      <c r="E26" t="s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150</v>
      </c>
      <c r="B27" t="s">
        <v>250</v>
      </c>
      <c r="C27" t="s">
        <v>200</v>
      </c>
      <c r="D27" t="s">
        <v>251</v>
      </c>
      <c r="E27" t="s">
        <v>201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150</v>
      </c>
      <c r="B28" t="s">
        <v>252</v>
      </c>
      <c r="C28" t="s">
        <v>200</v>
      </c>
      <c r="D28" t="s">
        <v>253</v>
      </c>
      <c r="E28" t="s">
        <v>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150</v>
      </c>
      <c r="B29" t="s">
        <v>254</v>
      </c>
      <c r="C29" t="s">
        <v>200</v>
      </c>
      <c r="D29" t="s">
        <v>255</v>
      </c>
      <c r="E29" t="s">
        <v>201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150</v>
      </c>
      <c r="B30" t="s">
        <v>256</v>
      </c>
      <c r="C30" t="s">
        <v>200</v>
      </c>
      <c r="D30" t="s">
        <v>257</v>
      </c>
      <c r="E30" t="s">
        <v>201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150</v>
      </c>
      <c r="B31" t="s">
        <v>258</v>
      </c>
      <c r="C31" t="s">
        <v>200</v>
      </c>
      <c r="D31" t="s">
        <v>259</v>
      </c>
      <c r="E31" t="s">
        <v>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150</v>
      </c>
      <c r="B32" t="s">
        <v>260</v>
      </c>
      <c r="C32" t="s">
        <v>200</v>
      </c>
      <c r="D32" t="s">
        <v>261</v>
      </c>
      <c r="E32" t="s">
        <v>201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150</v>
      </c>
      <c r="B33" t="s">
        <v>262</v>
      </c>
      <c r="C33" t="s">
        <v>200</v>
      </c>
      <c r="D33" t="s">
        <v>263</v>
      </c>
      <c r="E33" t="s">
        <v>201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150</v>
      </c>
      <c r="B34" t="s">
        <v>264</v>
      </c>
      <c r="C34" t="s">
        <v>200</v>
      </c>
      <c r="D34" t="s">
        <v>265</v>
      </c>
      <c r="E34" t="s">
        <v>201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150</v>
      </c>
      <c r="B35" t="s">
        <v>266</v>
      </c>
      <c r="C35" t="s">
        <v>200</v>
      </c>
      <c r="D35" t="s">
        <v>267</v>
      </c>
      <c r="E35" t="s">
        <v>201</v>
      </c>
      <c r="F35">
        <v>2807054.3792795502</v>
      </c>
      <c r="G35">
        <v>2878353.33239687</v>
      </c>
      <c r="H35">
        <v>2941937.4396890602</v>
      </c>
      <c r="I35">
        <v>2996496.19131428</v>
      </c>
      <c r="J35">
        <v>3046576.5572917499</v>
      </c>
      <c r="K35">
        <v>3148891.9206843302</v>
      </c>
      <c r="L35">
        <v>3228340.4958583699</v>
      </c>
      <c r="M35">
        <v>3311960.3645975101</v>
      </c>
      <c r="N35">
        <v>3391120.3706238898</v>
      </c>
      <c r="O35">
        <v>3462356.3554619402</v>
      </c>
      <c r="P35">
        <v>3543112.1598685998</v>
      </c>
      <c r="Q35">
        <v>3622315.8943369798</v>
      </c>
      <c r="R35">
        <v>3675892.4148653001</v>
      </c>
      <c r="S35">
        <v>3722068.5516828001</v>
      </c>
      <c r="T35">
        <v>3751620.8469619201</v>
      </c>
      <c r="U35">
        <v>3798517.7230623499</v>
      </c>
      <c r="V35">
        <v>3819802.2701504701</v>
      </c>
      <c r="W35">
        <v>3829923.4754319298</v>
      </c>
      <c r="X35">
        <v>3823722.7113477401</v>
      </c>
      <c r="Y35">
        <v>3864548.4642449599</v>
      </c>
      <c r="Z35">
        <v>3892341.7651242702</v>
      </c>
      <c r="AA35">
        <v>3920496.3556552702</v>
      </c>
      <c r="AB35">
        <v>3907867.8561607799</v>
      </c>
      <c r="AC35">
        <v>3892396.2518967902</v>
      </c>
      <c r="AD35">
        <v>3890450.64806868</v>
      </c>
      <c r="AE35">
        <v>3812101.5701004402</v>
      </c>
      <c r="AF35">
        <v>0</v>
      </c>
    </row>
    <row r="36" spans="1:32" x14ac:dyDescent="0.3">
      <c r="A36" t="s">
        <v>150</v>
      </c>
      <c r="B36" t="s">
        <v>268</v>
      </c>
      <c r="C36" t="s">
        <v>200</v>
      </c>
      <c r="D36" t="s">
        <v>269</v>
      </c>
      <c r="E36" t="s">
        <v>201</v>
      </c>
      <c r="F36">
        <v>2807054.3792795502</v>
      </c>
      <c r="G36">
        <v>2878353.33239687</v>
      </c>
      <c r="H36">
        <v>2941937.4396890602</v>
      </c>
      <c r="I36">
        <v>2996496.19131428</v>
      </c>
      <c r="J36">
        <v>3046576.5572917499</v>
      </c>
      <c r="K36">
        <v>3148891.9206843302</v>
      </c>
      <c r="L36">
        <v>3228340.4958583699</v>
      </c>
      <c r="M36">
        <v>3311960.3645975101</v>
      </c>
      <c r="N36">
        <v>3391120.3706238898</v>
      </c>
      <c r="O36">
        <v>3462356.3554619402</v>
      </c>
      <c r="P36">
        <v>3543112.1598685998</v>
      </c>
      <c r="Q36">
        <v>3622315.8943369798</v>
      </c>
      <c r="R36">
        <v>3675892.4148653001</v>
      </c>
      <c r="S36">
        <v>3722068.5516828001</v>
      </c>
      <c r="T36">
        <v>3751620.8469619201</v>
      </c>
      <c r="U36">
        <v>3798517.7230623499</v>
      </c>
      <c r="V36">
        <v>3819802.2701504701</v>
      </c>
      <c r="W36">
        <v>3829923.4754319298</v>
      </c>
      <c r="X36">
        <v>3823722.7113477401</v>
      </c>
      <c r="Y36">
        <v>3864548.4642449599</v>
      </c>
      <c r="Z36">
        <v>3892341.7651242702</v>
      </c>
      <c r="AA36">
        <v>3920496.3556552702</v>
      </c>
      <c r="AB36">
        <v>3907867.8561607799</v>
      </c>
      <c r="AC36">
        <v>3892396.2518967902</v>
      </c>
      <c r="AD36">
        <v>3890450.64806868</v>
      </c>
      <c r="AE36">
        <v>3812101.5701004402</v>
      </c>
      <c r="AF36">
        <v>0</v>
      </c>
    </row>
    <row r="37" spans="1:32" x14ac:dyDescent="0.3">
      <c r="A37" t="s">
        <v>150</v>
      </c>
      <c r="B37" t="s">
        <v>270</v>
      </c>
      <c r="C37" t="s">
        <v>200</v>
      </c>
      <c r="D37" t="s">
        <v>271</v>
      </c>
      <c r="E37" t="s">
        <v>201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150</v>
      </c>
      <c r="B38" t="s">
        <v>272</v>
      </c>
      <c r="C38" t="s">
        <v>200</v>
      </c>
      <c r="D38" t="s">
        <v>273</v>
      </c>
      <c r="E38" t="s">
        <v>201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150</v>
      </c>
      <c r="B39" t="s">
        <v>274</v>
      </c>
      <c r="C39" t="s">
        <v>200</v>
      </c>
      <c r="D39" t="s">
        <v>275</v>
      </c>
      <c r="E39" t="s">
        <v>201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150</v>
      </c>
      <c r="B40" t="s">
        <v>276</v>
      </c>
      <c r="C40" t="s">
        <v>200</v>
      </c>
      <c r="D40" t="s">
        <v>277</v>
      </c>
      <c r="E40" t="s">
        <v>201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150</v>
      </c>
      <c r="B41" t="s">
        <v>278</v>
      </c>
      <c r="C41" t="s">
        <v>200</v>
      </c>
      <c r="D41" t="s">
        <v>279</v>
      </c>
      <c r="E41" t="s">
        <v>201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150</v>
      </c>
      <c r="B42" t="s">
        <v>280</v>
      </c>
      <c r="C42" t="s">
        <v>200</v>
      </c>
      <c r="D42" t="s">
        <v>281</v>
      </c>
      <c r="E42" t="s">
        <v>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150</v>
      </c>
      <c r="B43" t="s">
        <v>282</v>
      </c>
      <c r="C43" t="s">
        <v>200</v>
      </c>
      <c r="D43" t="s">
        <v>283</v>
      </c>
      <c r="E43" t="s">
        <v>201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150</v>
      </c>
      <c r="B44" t="s">
        <v>284</v>
      </c>
      <c r="C44" t="s">
        <v>200</v>
      </c>
      <c r="D44" t="s">
        <v>285</v>
      </c>
      <c r="E44" t="s">
        <v>201</v>
      </c>
      <c r="F44">
        <v>2982475.8711748798</v>
      </c>
      <c r="G44">
        <v>3212078.0830973699</v>
      </c>
      <c r="H44">
        <v>3416889.44670917</v>
      </c>
      <c r="I44">
        <v>3587376.8178921901</v>
      </c>
      <c r="J44">
        <v>3729359.7834105799</v>
      </c>
      <c r="K44">
        <v>3903859.7290432099</v>
      </c>
      <c r="L44">
        <v>4047466.2104739002</v>
      </c>
      <c r="M44">
        <v>4184555.9076895299</v>
      </c>
      <c r="N44">
        <v>4307712.9083957402</v>
      </c>
      <c r="O44">
        <v>4418549.9324523099</v>
      </c>
      <c r="P44">
        <v>4529644.7054031398</v>
      </c>
      <c r="Q44">
        <v>4634376.8278651703</v>
      </c>
      <c r="R44">
        <v>4710729.9391676998</v>
      </c>
      <c r="S44">
        <v>4780840.0381611902</v>
      </c>
      <c r="T44">
        <v>4824189.5604582801</v>
      </c>
      <c r="U44">
        <v>4874790.0287915803</v>
      </c>
      <c r="V44">
        <v>4897730.6302496996</v>
      </c>
      <c r="W44">
        <v>4913712.7360987896</v>
      </c>
      <c r="X44">
        <v>4914784.9514388395</v>
      </c>
      <c r="Y44">
        <v>4962741.0115750702</v>
      </c>
      <c r="Z44">
        <v>4997849.5300671197</v>
      </c>
      <c r="AA44">
        <v>5040165.0110718803</v>
      </c>
      <c r="AB44">
        <v>5034137.4019148797</v>
      </c>
      <c r="AC44">
        <v>5028000.4903723802</v>
      </c>
      <c r="AD44">
        <v>5046164.2021649498</v>
      </c>
      <c r="AE44">
        <v>4991973.2460842701</v>
      </c>
      <c r="AF44">
        <v>0</v>
      </c>
    </row>
    <row r="45" spans="1:32" x14ac:dyDescent="0.3">
      <c r="A45" t="s">
        <v>150</v>
      </c>
      <c r="B45" t="s">
        <v>286</v>
      </c>
      <c r="C45" t="s">
        <v>200</v>
      </c>
      <c r="D45" t="s">
        <v>287</v>
      </c>
      <c r="E45" t="s">
        <v>201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150</v>
      </c>
      <c r="B46" t="s">
        <v>288</v>
      </c>
      <c r="C46" t="s">
        <v>200</v>
      </c>
      <c r="D46" t="s">
        <v>289</v>
      </c>
      <c r="E46" t="s">
        <v>201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150</v>
      </c>
      <c r="B47" t="s">
        <v>290</v>
      </c>
      <c r="C47" t="s">
        <v>200</v>
      </c>
      <c r="D47" t="s">
        <v>291</v>
      </c>
      <c r="E47" t="s">
        <v>201</v>
      </c>
      <c r="F47">
        <v>75464.254368932001</v>
      </c>
      <c r="G47">
        <v>78614.242601359205</v>
      </c>
      <c r="H47">
        <v>80507.119308829104</v>
      </c>
      <c r="I47">
        <v>78129.724201425401</v>
      </c>
      <c r="J47">
        <v>77130.8489771967</v>
      </c>
      <c r="K47">
        <v>72705.284251841906</v>
      </c>
      <c r="L47">
        <v>68012.1229840015</v>
      </c>
      <c r="M47">
        <v>63342.636504597598</v>
      </c>
      <c r="N47">
        <v>56217.230565338497</v>
      </c>
      <c r="O47">
        <v>53473.850017902303</v>
      </c>
      <c r="P47">
        <v>49321.667397357502</v>
      </c>
      <c r="Q47">
        <v>45599.963383213602</v>
      </c>
      <c r="R47">
        <v>44961.741789919302</v>
      </c>
      <c r="S47">
        <v>58291.819452712902</v>
      </c>
      <c r="T47">
        <v>76005.775044822702</v>
      </c>
      <c r="U47">
        <v>84885.294115925499</v>
      </c>
      <c r="V47">
        <v>91572.069276115202</v>
      </c>
      <c r="W47">
        <v>98528.544538082904</v>
      </c>
      <c r="X47">
        <v>111404.85263249</v>
      </c>
      <c r="Y47">
        <v>119702.73145974</v>
      </c>
      <c r="Z47">
        <v>118847.02298518</v>
      </c>
      <c r="AA47">
        <v>122834.93519966101</v>
      </c>
      <c r="AB47">
        <v>138674.04853398399</v>
      </c>
      <c r="AC47">
        <v>153164.49873848099</v>
      </c>
      <c r="AD47">
        <v>160956.13415274001</v>
      </c>
      <c r="AE47">
        <v>160171.99744559699</v>
      </c>
      <c r="AF47">
        <v>0</v>
      </c>
    </row>
    <row r="48" spans="1:32" x14ac:dyDescent="0.3">
      <c r="A48" t="s">
        <v>150</v>
      </c>
      <c r="B48" t="s">
        <v>292</v>
      </c>
      <c r="C48" t="s">
        <v>200</v>
      </c>
      <c r="D48" t="s">
        <v>293</v>
      </c>
      <c r="E48" t="s">
        <v>201</v>
      </c>
      <c r="F48">
        <v>75464.254368932001</v>
      </c>
      <c r="G48">
        <v>78614.242601359205</v>
      </c>
      <c r="H48">
        <v>80507.119308829104</v>
      </c>
      <c r="I48">
        <v>78129.724201425401</v>
      </c>
      <c r="J48">
        <v>77130.8489771967</v>
      </c>
      <c r="K48">
        <v>72705.284251841906</v>
      </c>
      <c r="L48">
        <v>68012.1229840015</v>
      </c>
      <c r="M48">
        <v>63342.636504597598</v>
      </c>
      <c r="N48">
        <v>56217.230565338497</v>
      </c>
      <c r="O48">
        <v>53473.850017902303</v>
      </c>
      <c r="P48">
        <v>49321.667397357502</v>
      </c>
      <c r="Q48">
        <v>45599.963383213602</v>
      </c>
      <c r="R48">
        <v>44961.741789919302</v>
      </c>
      <c r="S48">
        <v>58291.819452712902</v>
      </c>
      <c r="T48">
        <v>76005.775044822702</v>
      </c>
      <c r="U48">
        <v>84885.294115925499</v>
      </c>
      <c r="V48">
        <v>91572.069276115202</v>
      </c>
      <c r="W48">
        <v>98528.544538082904</v>
      </c>
      <c r="X48">
        <v>111404.85263249</v>
      </c>
      <c r="Y48">
        <v>119702.73145974</v>
      </c>
      <c r="Z48">
        <v>118847.02298518</v>
      </c>
      <c r="AA48">
        <v>122834.93519966101</v>
      </c>
      <c r="AB48">
        <v>138674.04853398399</v>
      </c>
      <c r="AC48">
        <v>153164.49873848099</v>
      </c>
      <c r="AD48">
        <v>160956.13415274001</v>
      </c>
      <c r="AE48">
        <v>160171.99744559699</v>
      </c>
      <c r="AF48">
        <v>0</v>
      </c>
    </row>
    <row r="49" spans="1:32" x14ac:dyDescent="0.3">
      <c r="A49" t="s">
        <v>150</v>
      </c>
      <c r="B49" t="s">
        <v>294</v>
      </c>
      <c r="C49" t="s">
        <v>200</v>
      </c>
      <c r="D49" t="s">
        <v>295</v>
      </c>
      <c r="E49" t="s">
        <v>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150</v>
      </c>
      <c r="B50" t="s">
        <v>296</v>
      </c>
      <c r="C50" t="s">
        <v>200</v>
      </c>
      <c r="D50" t="s">
        <v>297</v>
      </c>
      <c r="E50" t="s">
        <v>201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150</v>
      </c>
      <c r="B51" t="s">
        <v>298</v>
      </c>
      <c r="C51" t="s">
        <v>200</v>
      </c>
      <c r="D51" t="s">
        <v>299</v>
      </c>
      <c r="E51" t="s">
        <v>201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150</v>
      </c>
      <c r="B52" t="s">
        <v>300</v>
      </c>
      <c r="C52" t="s">
        <v>200</v>
      </c>
      <c r="D52" t="s">
        <v>301</v>
      </c>
      <c r="E52" t="s">
        <v>201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150</v>
      </c>
      <c r="B53" t="s">
        <v>302</v>
      </c>
      <c r="C53" t="s">
        <v>200</v>
      </c>
      <c r="D53" t="s">
        <v>303</v>
      </c>
      <c r="E53" t="s">
        <v>201</v>
      </c>
      <c r="F53">
        <v>175421.491895329</v>
      </c>
      <c r="G53">
        <v>333724.75070049602</v>
      </c>
      <c r="H53">
        <v>474952.00702011399</v>
      </c>
      <c r="I53">
        <v>590880.62657790096</v>
      </c>
      <c r="J53">
        <v>682783.22611883096</v>
      </c>
      <c r="K53">
        <v>754967.80835888197</v>
      </c>
      <c r="L53">
        <v>819125.71461552102</v>
      </c>
      <c r="M53">
        <v>872595.54309201997</v>
      </c>
      <c r="N53">
        <v>916592.53777185304</v>
      </c>
      <c r="O53">
        <v>956193.57699036202</v>
      </c>
      <c r="P53">
        <v>986532.54553453997</v>
      </c>
      <c r="Q53">
        <v>1012060.93352819</v>
      </c>
      <c r="R53">
        <v>1034837.5243023901</v>
      </c>
      <c r="S53">
        <v>1058771.4864783899</v>
      </c>
      <c r="T53">
        <v>1072568.71349636</v>
      </c>
      <c r="U53">
        <v>1076272.3057292299</v>
      </c>
      <c r="V53">
        <v>1077928.36009923</v>
      </c>
      <c r="W53">
        <v>1083789.26066685</v>
      </c>
      <c r="X53">
        <v>1091062.2400911001</v>
      </c>
      <c r="Y53">
        <v>1098192.5473301001</v>
      </c>
      <c r="Z53">
        <v>1105507.76494285</v>
      </c>
      <c r="AA53">
        <v>1119668.65541661</v>
      </c>
      <c r="AB53">
        <v>1126269.5457541</v>
      </c>
      <c r="AC53">
        <v>1135604.23847559</v>
      </c>
      <c r="AD53">
        <v>1155713.5540962699</v>
      </c>
      <c r="AE53">
        <v>1179871.6759838299</v>
      </c>
      <c r="AF53">
        <v>0</v>
      </c>
    </row>
    <row r="54" spans="1:32" x14ac:dyDescent="0.3">
      <c r="A54" t="s">
        <v>150</v>
      </c>
      <c r="B54" t="s">
        <v>304</v>
      </c>
      <c r="C54" t="s">
        <v>200</v>
      </c>
      <c r="D54" t="s">
        <v>305</v>
      </c>
      <c r="E54" t="s">
        <v>201</v>
      </c>
      <c r="F54">
        <v>175421.491895329</v>
      </c>
      <c r="G54">
        <v>333724.75070049602</v>
      </c>
      <c r="H54">
        <v>474952.00702011399</v>
      </c>
      <c r="I54">
        <v>590880.62657790096</v>
      </c>
      <c r="J54">
        <v>682783.22611883096</v>
      </c>
      <c r="K54">
        <v>754967.80835888197</v>
      </c>
      <c r="L54">
        <v>819125.71461552102</v>
      </c>
      <c r="M54">
        <v>872595.54309201997</v>
      </c>
      <c r="N54">
        <v>916592.53777185304</v>
      </c>
      <c r="O54">
        <v>956193.57699036202</v>
      </c>
      <c r="P54">
        <v>986532.54553453997</v>
      </c>
      <c r="Q54">
        <v>1012060.93352819</v>
      </c>
      <c r="R54">
        <v>1034837.5243023901</v>
      </c>
      <c r="S54">
        <v>1058771.4864783899</v>
      </c>
      <c r="T54">
        <v>1072568.71349636</v>
      </c>
      <c r="U54">
        <v>1076272.3057292299</v>
      </c>
      <c r="V54">
        <v>1077928.36009923</v>
      </c>
      <c r="W54">
        <v>1083789.26066685</v>
      </c>
      <c r="X54">
        <v>1091062.2400911001</v>
      </c>
      <c r="Y54">
        <v>1098192.5473301001</v>
      </c>
      <c r="Z54">
        <v>1105507.76494285</v>
      </c>
      <c r="AA54">
        <v>1119668.65541661</v>
      </c>
      <c r="AB54">
        <v>1126269.5457541</v>
      </c>
      <c r="AC54">
        <v>1135604.23847559</v>
      </c>
      <c r="AD54">
        <v>1155713.5540962699</v>
      </c>
      <c r="AE54">
        <v>1179871.6759838299</v>
      </c>
      <c r="AF54">
        <v>0</v>
      </c>
    </row>
    <row r="55" spans="1:32" x14ac:dyDescent="0.3">
      <c r="A55" t="s">
        <v>150</v>
      </c>
      <c r="B55" t="s">
        <v>306</v>
      </c>
      <c r="C55" t="s">
        <v>200</v>
      </c>
      <c r="D55" t="s">
        <v>307</v>
      </c>
      <c r="E55" t="s">
        <v>201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150</v>
      </c>
      <c r="B56" t="s">
        <v>308</v>
      </c>
      <c r="C56" t="s">
        <v>200</v>
      </c>
      <c r="D56" t="s">
        <v>309</v>
      </c>
      <c r="E56" t="s">
        <v>201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150</v>
      </c>
      <c r="B57" t="s">
        <v>310</v>
      </c>
      <c r="C57" t="s">
        <v>200</v>
      </c>
      <c r="D57" t="s">
        <v>311</v>
      </c>
      <c r="E57" t="s">
        <v>201</v>
      </c>
      <c r="F57">
        <v>3064425.43527692</v>
      </c>
      <c r="G57">
        <v>3297997.6436288501</v>
      </c>
      <c r="H57">
        <v>3505533.2229161002</v>
      </c>
      <c r="I57">
        <v>3674705.5140661099</v>
      </c>
      <c r="J57">
        <v>3816530.5650126599</v>
      </c>
      <c r="K57">
        <v>3988096.6752895298</v>
      </c>
      <c r="L57">
        <v>4128451.5695285099</v>
      </c>
      <c r="M57">
        <v>4262524.5388509901</v>
      </c>
      <c r="N57">
        <v>4380829.25568901</v>
      </c>
      <c r="O57">
        <v>4490344.2973170299</v>
      </c>
      <c r="P57">
        <v>4599213.66225689</v>
      </c>
      <c r="Q57">
        <v>4702070.2526735496</v>
      </c>
      <c r="R57">
        <v>4778551.0497356001</v>
      </c>
      <c r="S57">
        <v>4858650.4636302404</v>
      </c>
      <c r="T57">
        <v>4915111.2634326704</v>
      </c>
      <c r="U57">
        <v>4972538.2267017895</v>
      </c>
      <c r="V57">
        <v>5000478.5678612404</v>
      </c>
      <c r="W57">
        <v>5021621.1436913004</v>
      </c>
      <c r="X57">
        <v>5032131.2198396502</v>
      </c>
      <c r="Y57">
        <v>5086611.9591568997</v>
      </c>
      <c r="Z57">
        <v>5121261.4912927002</v>
      </c>
      <c r="AA57">
        <v>5167072.2792662196</v>
      </c>
      <c r="AB57">
        <v>5174716.1524900803</v>
      </c>
      <c r="AC57">
        <v>5181648.1687137503</v>
      </c>
      <c r="AD57">
        <v>5207145.4464668697</v>
      </c>
      <c r="AE57">
        <v>5152145.2435298702</v>
      </c>
      <c r="AF57">
        <v>0</v>
      </c>
    </row>
    <row r="58" spans="1:32" x14ac:dyDescent="0.3">
      <c r="A58" t="s">
        <v>150</v>
      </c>
      <c r="B58" t="s">
        <v>312</v>
      </c>
      <c r="C58" t="s">
        <v>200</v>
      </c>
      <c r="D58" t="s">
        <v>313</v>
      </c>
      <c r="E58" t="s">
        <v>201</v>
      </c>
      <c r="F58">
        <v>3064425.43527692</v>
      </c>
      <c r="G58">
        <v>3297997.6436288501</v>
      </c>
      <c r="H58">
        <v>3505533.2229161002</v>
      </c>
      <c r="I58">
        <v>3674705.5140661099</v>
      </c>
      <c r="J58">
        <v>3816530.5650126599</v>
      </c>
      <c r="K58">
        <v>3988096.6752895298</v>
      </c>
      <c r="L58">
        <v>4128451.5695285099</v>
      </c>
      <c r="M58">
        <v>4262524.5388509901</v>
      </c>
      <c r="N58">
        <v>4380829.25568901</v>
      </c>
      <c r="O58">
        <v>4490344.2973170299</v>
      </c>
      <c r="P58">
        <v>4599213.66225689</v>
      </c>
      <c r="Q58">
        <v>4702070.2526735496</v>
      </c>
      <c r="R58">
        <v>4778551.0497356001</v>
      </c>
      <c r="S58">
        <v>4858650.4636302404</v>
      </c>
      <c r="T58">
        <v>4915111.2634326704</v>
      </c>
      <c r="U58">
        <v>4972538.2267017895</v>
      </c>
      <c r="V58">
        <v>5000478.5678612404</v>
      </c>
      <c r="W58">
        <v>5021621.1436913004</v>
      </c>
      <c r="X58">
        <v>5032131.2198396502</v>
      </c>
      <c r="Y58">
        <v>5086611.9591568997</v>
      </c>
      <c r="Z58">
        <v>5121261.4912927002</v>
      </c>
      <c r="AA58">
        <v>5167072.2792662196</v>
      </c>
      <c r="AB58">
        <v>5174716.1524900803</v>
      </c>
      <c r="AC58">
        <v>5181648.1687137503</v>
      </c>
      <c r="AD58">
        <v>5207145.4464668697</v>
      </c>
      <c r="AE58">
        <v>5152145.2435298702</v>
      </c>
      <c r="AF58">
        <v>0</v>
      </c>
    </row>
    <row r="59" spans="1:32" x14ac:dyDescent="0.3">
      <c r="A59" t="s">
        <v>150</v>
      </c>
      <c r="B59" t="s">
        <v>314</v>
      </c>
      <c r="C59" t="s">
        <v>200</v>
      </c>
      <c r="D59" t="s">
        <v>315</v>
      </c>
      <c r="E59" t="s">
        <v>201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AF59"/>
  <sheetViews>
    <sheetView topLeftCell="A32" workbookViewId="0">
      <selection activeCell="A57" sqref="A57:AE57"/>
    </sheetView>
  </sheetViews>
  <sheetFormatPr defaultColWidth="11.5546875" defaultRowHeight="14.4" x14ac:dyDescent="0.3"/>
  <sheetData>
    <row r="1" spans="1:32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 spans="1:32" x14ac:dyDescent="0.3">
      <c r="A2" t="s">
        <v>151</v>
      </c>
      <c r="B2" t="s">
        <v>197</v>
      </c>
      <c r="C2" t="s">
        <v>200</v>
      </c>
      <c r="D2" t="s">
        <v>198</v>
      </c>
      <c r="E2" t="s">
        <v>201</v>
      </c>
      <c r="F2">
        <v>32226709.260992002</v>
      </c>
      <c r="G2">
        <v>31393456.124172602</v>
      </c>
      <c r="H2">
        <v>30683607.172433902</v>
      </c>
      <c r="I2">
        <v>30173386.254055299</v>
      </c>
      <c r="J2">
        <v>29453346.702380501</v>
      </c>
      <c r="K2">
        <v>28345320.259174801</v>
      </c>
      <c r="L2">
        <v>27250584.3848099</v>
      </c>
      <c r="M2">
        <v>26060618.650657699</v>
      </c>
      <c r="N2">
        <v>24987261.411375999</v>
      </c>
      <c r="O2">
        <v>24058028.741805799</v>
      </c>
      <c r="P2">
        <v>23191252.657696601</v>
      </c>
      <c r="Q2">
        <v>21990420.643691599</v>
      </c>
      <c r="R2">
        <v>20849122.787934799</v>
      </c>
      <c r="S2">
        <v>19846600.428368799</v>
      </c>
      <c r="T2">
        <v>18844227.396412101</v>
      </c>
      <c r="U2">
        <v>17975800.5233653</v>
      </c>
      <c r="V2">
        <v>17098436.498064701</v>
      </c>
      <c r="W2">
        <v>16506143.0893155</v>
      </c>
      <c r="X2">
        <v>16153189.756934</v>
      </c>
      <c r="Y2">
        <v>15639141.4101287</v>
      </c>
      <c r="Z2">
        <v>15356252.6174899</v>
      </c>
      <c r="AA2">
        <v>14879764.0532111</v>
      </c>
      <c r="AB2">
        <v>15044420.4098185</v>
      </c>
      <c r="AC2">
        <v>14759464.377751</v>
      </c>
      <c r="AD2">
        <v>14314774.7123076</v>
      </c>
      <c r="AE2">
        <v>13927660.007282</v>
      </c>
    </row>
    <row r="3" spans="1:32" x14ac:dyDescent="0.3">
      <c r="A3" t="s">
        <v>151</v>
      </c>
      <c r="B3" t="s">
        <v>202</v>
      </c>
      <c r="C3" t="s">
        <v>200</v>
      </c>
      <c r="D3" t="s">
        <v>203</v>
      </c>
      <c r="E3" t="s">
        <v>201</v>
      </c>
      <c r="F3">
        <v>3545561.0668689799</v>
      </c>
      <c r="G3">
        <v>3436572.2499013799</v>
      </c>
      <c r="H3">
        <v>3337538.2734949701</v>
      </c>
      <c r="I3">
        <v>3252610.6701236898</v>
      </c>
      <c r="J3">
        <v>3136069.2331408202</v>
      </c>
      <c r="K3">
        <v>3071645.76666955</v>
      </c>
      <c r="L3">
        <v>2986294.6152817402</v>
      </c>
      <c r="M3">
        <v>2949463.2105016401</v>
      </c>
      <c r="N3">
        <v>2848239.9599957</v>
      </c>
      <c r="O3">
        <v>2753840.7126800702</v>
      </c>
      <c r="P3">
        <v>2677527.5659447601</v>
      </c>
      <c r="Q3">
        <v>2628861.1029137401</v>
      </c>
      <c r="R3">
        <v>2613865.7399003301</v>
      </c>
      <c r="S3">
        <v>2615985.7111182702</v>
      </c>
      <c r="T3">
        <v>2587683.2007301501</v>
      </c>
      <c r="U3">
        <v>2538733.19495402</v>
      </c>
      <c r="V3">
        <v>2506252.70324542</v>
      </c>
      <c r="W3">
        <v>2474596.2143202801</v>
      </c>
      <c r="X3">
        <v>2523887.65599844</v>
      </c>
      <c r="Y3">
        <v>2586871.1805959302</v>
      </c>
      <c r="Z3">
        <v>2639557.2168492102</v>
      </c>
      <c r="AA3">
        <v>2667219.4736327101</v>
      </c>
      <c r="AB3">
        <v>2760319.5510141398</v>
      </c>
      <c r="AC3">
        <v>2731412.0291870101</v>
      </c>
      <c r="AD3">
        <v>2680926.6681638099</v>
      </c>
      <c r="AE3">
        <v>2611576.34227107</v>
      </c>
    </row>
    <row r="4" spans="1:32" x14ac:dyDescent="0.3">
      <c r="A4" t="s">
        <v>151</v>
      </c>
      <c r="B4" t="s">
        <v>204</v>
      </c>
      <c r="C4" t="s">
        <v>200</v>
      </c>
      <c r="D4" t="s">
        <v>205</v>
      </c>
      <c r="E4" t="s">
        <v>201</v>
      </c>
      <c r="F4">
        <v>241827382.06597701</v>
      </c>
      <c r="G4">
        <v>246116640.49671599</v>
      </c>
      <c r="H4">
        <v>251137891.711308</v>
      </c>
      <c r="I4">
        <v>256814677.576092</v>
      </c>
      <c r="J4">
        <v>257971611.91635299</v>
      </c>
      <c r="K4">
        <v>261256498.29705799</v>
      </c>
      <c r="L4">
        <v>265093159.15159699</v>
      </c>
      <c r="M4">
        <v>264558349.285041</v>
      </c>
      <c r="N4">
        <v>264922291.09703401</v>
      </c>
      <c r="O4">
        <v>266590444.08112901</v>
      </c>
      <c r="P4">
        <v>272402813.40053099</v>
      </c>
      <c r="Q4">
        <v>277626973.79326499</v>
      </c>
      <c r="R4">
        <v>284954081.17455602</v>
      </c>
      <c r="S4">
        <v>290379234.50025499</v>
      </c>
      <c r="T4">
        <v>286562266.82457602</v>
      </c>
      <c r="U4">
        <v>281613223.12264001</v>
      </c>
      <c r="V4">
        <v>279692488.29576898</v>
      </c>
      <c r="W4">
        <v>278658639.00447899</v>
      </c>
      <c r="X4">
        <v>277157606.52335399</v>
      </c>
      <c r="Y4">
        <v>277181723.29319</v>
      </c>
      <c r="Z4">
        <v>279504174.36449897</v>
      </c>
      <c r="AA4">
        <v>282180606.22226697</v>
      </c>
      <c r="AB4">
        <v>284657457.28624898</v>
      </c>
      <c r="AC4">
        <v>288475663.06844598</v>
      </c>
      <c r="AD4">
        <v>290290756.67468297</v>
      </c>
      <c r="AE4">
        <v>289658899.65847498</v>
      </c>
    </row>
    <row r="5" spans="1:32" x14ac:dyDescent="0.3">
      <c r="A5" t="s">
        <v>151</v>
      </c>
      <c r="B5" t="s">
        <v>206</v>
      </c>
      <c r="C5" t="s">
        <v>200</v>
      </c>
      <c r="D5" t="s">
        <v>207</v>
      </c>
      <c r="E5" t="s">
        <v>201</v>
      </c>
      <c r="F5">
        <v>16994070.261450399</v>
      </c>
      <c r="G5">
        <v>17448378.558122601</v>
      </c>
      <c r="H5">
        <v>17938676.321349502</v>
      </c>
      <c r="I5">
        <v>18490392.872186098</v>
      </c>
      <c r="J5">
        <v>18804600.499770898</v>
      </c>
      <c r="K5">
        <v>19189473.456817798</v>
      </c>
      <c r="L5">
        <v>19602959.359698098</v>
      </c>
      <c r="M5">
        <v>19933161.916464001</v>
      </c>
      <c r="N5">
        <v>20019882.804880001</v>
      </c>
      <c r="O5">
        <v>20157511.775308099</v>
      </c>
      <c r="P5">
        <v>20608412.702650599</v>
      </c>
      <c r="Q5">
        <v>20958482.648439702</v>
      </c>
      <c r="R5">
        <v>21337153.3961179</v>
      </c>
      <c r="S5">
        <v>21311600.656440001</v>
      </c>
      <c r="T5">
        <v>21173141.052694801</v>
      </c>
      <c r="U5">
        <v>21049382.1883917</v>
      </c>
      <c r="V5">
        <v>21337285.126056101</v>
      </c>
      <c r="W5">
        <v>21469711.921861801</v>
      </c>
      <c r="X5">
        <v>21375440.372085299</v>
      </c>
      <c r="Y5">
        <v>21407654.033755399</v>
      </c>
      <c r="Z5">
        <v>21406754.179527801</v>
      </c>
      <c r="AA5">
        <v>21659774.937759299</v>
      </c>
      <c r="AB5">
        <v>22111730.481339201</v>
      </c>
      <c r="AC5">
        <v>22512898.420040399</v>
      </c>
      <c r="AD5">
        <v>22727191.900011498</v>
      </c>
      <c r="AE5">
        <v>22601885.8745596</v>
      </c>
    </row>
    <row r="6" spans="1:32" x14ac:dyDescent="0.3">
      <c r="A6" t="s">
        <v>151</v>
      </c>
      <c r="B6" t="s">
        <v>208</v>
      </c>
      <c r="C6" t="s">
        <v>200</v>
      </c>
      <c r="D6" t="s">
        <v>209</v>
      </c>
      <c r="E6" t="s">
        <v>201</v>
      </c>
      <c r="F6">
        <v>8471991.5604659803</v>
      </c>
      <c r="G6">
        <v>8026190.7408940103</v>
      </c>
      <c r="H6">
        <v>7681534.6254738597</v>
      </c>
      <c r="I6">
        <v>7364812.5634777304</v>
      </c>
      <c r="J6">
        <v>6957951.8354183501</v>
      </c>
      <c r="K6">
        <v>6580021.2212153096</v>
      </c>
      <c r="L6">
        <v>6256114.7890166398</v>
      </c>
      <c r="M6">
        <v>5928419.6110372199</v>
      </c>
      <c r="N6">
        <v>5571970.9860790502</v>
      </c>
      <c r="O6">
        <v>5281358.7213851996</v>
      </c>
      <c r="P6">
        <v>5108005.9439842803</v>
      </c>
      <c r="Q6">
        <v>4893461.4536743499</v>
      </c>
      <c r="R6">
        <v>4759778.6681545302</v>
      </c>
      <c r="S6">
        <v>4631934.429002</v>
      </c>
      <c r="T6">
        <v>4388364.13035376</v>
      </c>
      <c r="U6">
        <v>4185997.3273680401</v>
      </c>
      <c r="V6">
        <v>4071472.1081160498</v>
      </c>
      <c r="W6">
        <v>3912789.8521859501</v>
      </c>
      <c r="X6">
        <v>3801024.6642029099</v>
      </c>
      <c r="Y6">
        <v>3694975.0238856399</v>
      </c>
      <c r="Z6">
        <v>3631511.4232536699</v>
      </c>
      <c r="AA6">
        <v>3556096.0198290199</v>
      </c>
      <c r="AB6">
        <v>3485299.1197148599</v>
      </c>
      <c r="AC6">
        <v>3403418.6957167401</v>
      </c>
      <c r="AD6">
        <v>3356515.7553807902</v>
      </c>
      <c r="AE6">
        <v>3241208.0851835301</v>
      </c>
    </row>
    <row r="7" spans="1:32" x14ac:dyDescent="0.3">
      <c r="A7" t="s">
        <v>151</v>
      </c>
      <c r="B7" t="s">
        <v>210</v>
      </c>
      <c r="C7" t="s">
        <v>200</v>
      </c>
      <c r="D7" t="s">
        <v>211</v>
      </c>
      <c r="E7" t="s">
        <v>201</v>
      </c>
      <c r="F7">
        <v>12920266.9890444</v>
      </c>
      <c r="G7">
        <v>13091176.761195</v>
      </c>
      <c r="H7">
        <v>13357993.0679162</v>
      </c>
      <c r="I7">
        <v>13529984.396731701</v>
      </c>
      <c r="J7">
        <v>13367716.909368999</v>
      </c>
      <c r="K7">
        <v>13301671.577112701</v>
      </c>
      <c r="L7">
        <v>13227491.243566999</v>
      </c>
      <c r="M7">
        <v>13028310.8645442</v>
      </c>
      <c r="N7">
        <v>12819522.137044</v>
      </c>
      <c r="O7">
        <v>12593212.199259199</v>
      </c>
      <c r="P7">
        <v>12717943.443933001</v>
      </c>
      <c r="Q7">
        <v>12825883.989908701</v>
      </c>
      <c r="R7">
        <v>13088273.4509509</v>
      </c>
      <c r="S7">
        <v>13068652.357238</v>
      </c>
      <c r="T7">
        <v>12745631.984361799</v>
      </c>
      <c r="U7">
        <v>12491624.3409582</v>
      </c>
      <c r="V7">
        <v>12274208.4775704</v>
      </c>
      <c r="W7">
        <v>12023548.8598975</v>
      </c>
      <c r="X7">
        <v>11934621.964432601</v>
      </c>
      <c r="Y7">
        <v>11873689.2355415</v>
      </c>
      <c r="Z7">
        <v>11829827.917349599</v>
      </c>
      <c r="AA7">
        <v>11837921.4220479</v>
      </c>
      <c r="AB7">
        <v>11743598.0492591</v>
      </c>
      <c r="AC7">
        <v>11690827.482574901</v>
      </c>
      <c r="AD7">
        <v>11592276.4827765</v>
      </c>
      <c r="AE7">
        <v>11534710.5594698</v>
      </c>
    </row>
    <row r="8" spans="1:32" x14ac:dyDescent="0.3">
      <c r="A8" t="s">
        <v>151</v>
      </c>
      <c r="B8" t="s">
        <v>212</v>
      </c>
      <c r="C8" t="s">
        <v>200</v>
      </c>
      <c r="D8" t="s">
        <v>213</v>
      </c>
      <c r="E8" t="s">
        <v>201</v>
      </c>
      <c r="F8">
        <v>8076629.5199272698</v>
      </c>
      <c r="G8">
        <v>8159103.3245752398</v>
      </c>
      <c r="H8">
        <v>8029281.0839740299</v>
      </c>
      <c r="I8">
        <v>7972118.7448252998</v>
      </c>
      <c r="J8">
        <v>7810134.9578824397</v>
      </c>
      <c r="K8">
        <v>7574219.7732323604</v>
      </c>
      <c r="L8">
        <v>7353823.8057617396</v>
      </c>
      <c r="M8">
        <v>7249532.2445601402</v>
      </c>
      <c r="N8">
        <v>7149980.5649796696</v>
      </c>
      <c r="O8">
        <v>7102449.4789339397</v>
      </c>
      <c r="P8">
        <v>7055662.6514658704</v>
      </c>
      <c r="Q8">
        <v>7137763.6536312196</v>
      </c>
      <c r="R8">
        <v>7157997.9430801803</v>
      </c>
      <c r="S8">
        <v>7241784.2479316099</v>
      </c>
      <c r="T8">
        <v>7205817.4955288796</v>
      </c>
      <c r="U8">
        <v>7049729.1500892304</v>
      </c>
      <c r="V8">
        <v>6792573.6005097097</v>
      </c>
      <c r="W8">
        <v>6630712.9659010004</v>
      </c>
      <c r="X8">
        <v>6513128.1754544899</v>
      </c>
      <c r="Y8">
        <v>6411012.8693137402</v>
      </c>
      <c r="Z8">
        <v>6328189.4848523997</v>
      </c>
      <c r="AA8">
        <v>6195652.4051990304</v>
      </c>
      <c r="AB8">
        <v>6114612.92930183</v>
      </c>
      <c r="AC8">
        <v>6004105.2908070702</v>
      </c>
      <c r="AD8">
        <v>5866766.04576906</v>
      </c>
      <c r="AE8">
        <v>5799981.8573613102</v>
      </c>
    </row>
    <row r="9" spans="1:32" x14ac:dyDescent="0.3">
      <c r="A9" t="s">
        <v>151</v>
      </c>
      <c r="B9" t="s">
        <v>214</v>
      </c>
      <c r="C9" t="s">
        <v>200</v>
      </c>
      <c r="D9" t="s">
        <v>215</v>
      </c>
      <c r="E9" t="s">
        <v>201</v>
      </c>
      <c r="F9">
        <v>27837288.506232601</v>
      </c>
      <c r="G9">
        <v>28156478.3229183</v>
      </c>
      <c r="H9">
        <v>28520365.544541199</v>
      </c>
      <c r="I9">
        <v>28961278.007445801</v>
      </c>
      <c r="J9">
        <v>28985087.239334799</v>
      </c>
      <c r="K9">
        <v>28887663.454028498</v>
      </c>
      <c r="L9">
        <v>29098913.5615541</v>
      </c>
      <c r="M9">
        <v>29130896.568303499</v>
      </c>
      <c r="N9">
        <v>29128301.471507899</v>
      </c>
      <c r="O9">
        <v>28922893.165532999</v>
      </c>
      <c r="P9">
        <v>29303518.645761698</v>
      </c>
      <c r="Q9">
        <v>29420370.789873999</v>
      </c>
      <c r="R9">
        <v>29893862.479727998</v>
      </c>
      <c r="S9">
        <v>30645701.7485439</v>
      </c>
      <c r="T9">
        <v>30565036.8809411</v>
      </c>
      <c r="U9">
        <v>30356682.286039598</v>
      </c>
      <c r="V9">
        <v>30265635.367727</v>
      </c>
      <c r="W9">
        <v>29957422.975536902</v>
      </c>
      <c r="X9">
        <v>29624544.3225439</v>
      </c>
      <c r="Y9">
        <v>29405431.200541001</v>
      </c>
      <c r="Z9">
        <v>29177741.418009099</v>
      </c>
      <c r="AA9">
        <v>28966002.594838701</v>
      </c>
      <c r="AB9">
        <v>28900198.459179599</v>
      </c>
      <c r="AC9">
        <v>29170750.625832301</v>
      </c>
      <c r="AD9">
        <v>29548678.175303001</v>
      </c>
      <c r="AE9">
        <v>29614587.708338398</v>
      </c>
    </row>
    <row r="10" spans="1:32" x14ac:dyDescent="0.3">
      <c r="A10" t="s">
        <v>151</v>
      </c>
      <c r="B10" t="s">
        <v>216</v>
      </c>
      <c r="C10" t="s">
        <v>200</v>
      </c>
      <c r="D10" t="s">
        <v>217</v>
      </c>
      <c r="E10" t="s">
        <v>201</v>
      </c>
    </row>
    <row r="11" spans="1:32" x14ac:dyDescent="0.3">
      <c r="A11" t="s">
        <v>151</v>
      </c>
      <c r="B11" t="s">
        <v>218</v>
      </c>
      <c r="C11" t="s">
        <v>200</v>
      </c>
      <c r="D11" t="s">
        <v>219</v>
      </c>
      <c r="E11" t="s">
        <v>201</v>
      </c>
      <c r="F11">
        <v>9413926.6800868306</v>
      </c>
      <c r="G11">
        <v>9469424.9627784509</v>
      </c>
      <c r="H11">
        <v>9672435.2219038699</v>
      </c>
      <c r="I11">
        <v>9937504.6756877303</v>
      </c>
      <c r="J11">
        <v>10052264.535837701</v>
      </c>
      <c r="K11">
        <v>10449043.7719169</v>
      </c>
      <c r="L11">
        <v>10831121.506201901</v>
      </c>
      <c r="M11">
        <v>11265879.1648598</v>
      </c>
      <c r="N11">
        <v>11641223.5401696</v>
      </c>
      <c r="O11">
        <v>11875085.596150599</v>
      </c>
      <c r="P11">
        <v>12189348.396143099</v>
      </c>
      <c r="Q11">
        <v>12646291.7338206</v>
      </c>
      <c r="R11">
        <v>12976784.5071848</v>
      </c>
      <c r="S11">
        <v>13222345.2267466</v>
      </c>
      <c r="T11">
        <v>13497725.4776824</v>
      </c>
      <c r="U11">
        <v>13689895.281839199</v>
      </c>
      <c r="V11">
        <v>13963612.3695242</v>
      </c>
      <c r="W11">
        <v>14665117.775778299</v>
      </c>
      <c r="X11">
        <v>15365648.870363999</v>
      </c>
      <c r="Y11">
        <v>15868410.3424164</v>
      </c>
      <c r="Z11">
        <v>16182189.029071501</v>
      </c>
      <c r="AA11">
        <v>16856381.158803899</v>
      </c>
      <c r="AB11">
        <v>17330353.509557799</v>
      </c>
      <c r="AC11">
        <v>17663777.127039399</v>
      </c>
      <c r="AD11">
        <v>17824800.115409002</v>
      </c>
      <c r="AE11">
        <v>18002172.485958401</v>
      </c>
    </row>
    <row r="12" spans="1:32" x14ac:dyDescent="0.3">
      <c r="A12" t="s">
        <v>151</v>
      </c>
      <c r="B12" t="s">
        <v>220</v>
      </c>
      <c r="C12" t="s">
        <v>200</v>
      </c>
      <c r="D12" t="s">
        <v>221</v>
      </c>
      <c r="E12" t="s">
        <v>201</v>
      </c>
      <c r="F12">
        <v>19248242.577583998</v>
      </c>
      <c r="G12">
        <v>19421147.756136801</v>
      </c>
      <c r="H12">
        <v>19627022.567772601</v>
      </c>
      <c r="I12">
        <v>19800132.867286399</v>
      </c>
      <c r="J12">
        <v>19553741.941528801</v>
      </c>
      <c r="K12">
        <v>19556589.567278501</v>
      </c>
      <c r="L12">
        <v>19633107.706684299</v>
      </c>
      <c r="M12">
        <v>19209188.6226383</v>
      </c>
      <c r="N12">
        <v>19216315.827744398</v>
      </c>
      <c r="O12">
        <v>19306446.677014701</v>
      </c>
      <c r="P12">
        <v>19570023.854560599</v>
      </c>
      <c r="Q12">
        <v>19999158.131841399</v>
      </c>
      <c r="R12">
        <v>20347046.622352101</v>
      </c>
      <c r="S12">
        <v>20444460.965880599</v>
      </c>
      <c r="T12">
        <v>20079717.951173801</v>
      </c>
      <c r="U12">
        <v>19655288.7243478</v>
      </c>
      <c r="V12">
        <v>19375531.008503001</v>
      </c>
      <c r="W12">
        <v>19193803.0135286</v>
      </c>
      <c r="X12">
        <v>19065279.219327599</v>
      </c>
      <c r="Y12">
        <v>19004224.309575401</v>
      </c>
      <c r="Z12">
        <v>19041568.340938501</v>
      </c>
      <c r="AA12">
        <v>18996227.239893701</v>
      </c>
      <c r="AB12">
        <v>19005729.9404069</v>
      </c>
      <c r="AC12">
        <v>19203822.638651699</v>
      </c>
      <c r="AD12">
        <v>19240325.497079901</v>
      </c>
      <c r="AE12">
        <v>19177690.1427029</v>
      </c>
    </row>
    <row r="13" spans="1:32" x14ac:dyDescent="0.3">
      <c r="A13" t="s">
        <v>151</v>
      </c>
      <c r="B13" t="s">
        <v>222</v>
      </c>
      <c r="C13" t="s">
        <v>200</v>
      </c>
      <c r="D13" t="s">
        <v>223</v>
      </c>
      <c r="E13" t="s">
        <v>201</v>
      </c>
      <c r="F13">
        <v>39479572.589913197</v>
      </c>
      <c r="G13">
        <v>39233085.426478997</v>
      </c>
      <c r="H13">
        <v>38867623.353626601</v>
      </c>
      <c r="I13">
        <v>38401454.519163199</v>
      </c>
      <c r="J13">
        <v>37637228.743444502</v>
      </c>
      <c r="K13">
        <v>37314763.077845901</v>
      </c>
      <c r="L13">
        <v>37095004.865530297</v>
      </c>
      <c r="M13">
        <v>36236292.832636297</v>
      </c>
      <c r="N13">
        <v>35131273.441665702</v>
      </c>
      <c r="O13">
        <v>34474521.863027997</v>
      </c>
      <c r="P13">
        <v>34363447.346908502</v>
      </c>
      <c r="Q13">
        <v>34559507.589637198</v>
      </c>
      <c r="R13">
        <v>35279404.875366896</v>
      </c>
      <c r="S13">
        <v>35896886.180146597</v>
      </c>
      <c r="T13">
        <v>35615855.664173</v>
      </c>
      <c r="U13">
        <v>35268117.401189797</v>
      </c>
      <c r="V13">
        <v>35079235.352913901</v>
      </c>
      <c r="W13">
        <v>34916655.412740298</v>
      </c>
      <c r="X13">
        <v>34399159.026883297</v>
      </c>
      <c r="Y13">
        <v>34200482.885586798</v>
      </c>
      <c r="Z13">
        <v>34166465.962837599</v>
      </c>
      <c r="AA13">
        <v>34149183.812328003</v>
      </c>
      <c r="AB13">
        <v>34642918.749955401</v>
      </c>
      <c r="AC13">
        <v>34775402.795506597</v>
      </c>
      <c r="AD13">
        <v>34980059.7511926</v>
      </c>
      <c r="AE13">
        <v>34728014.111692801</v>
      </c>
    </row>
    <row r="14" spans="1:32" x14ac:dyDescent="0.3">
      <c r="A14" t="s">
        <v>151</v>
      </c>
      <c r="B14" t="s">
        <v>224</v>
      </c>
      <c r="C14" t="s">
        <v>200</v>
      </c>
      <c r="D14" t="s">
        <v>225</v>
      </c>
      <c r="E14" t="s">
        <v>201</v>
      </c>
      <c r="F14">
        <v>31996159.249923501</v>
      </c>
      <c r="G14">
        <v>33622687.9064928</v>
      </c>
      <c r="H14">
        <v>35131641.284978703</v>
      </c>
      <c r="I14">
        <v>36927094.775466003</v>
      </c>
      <c r="J14">
        <v>37873796.660463199</v>
      </c>
      <c r="K14">
        <v>39766010.036263697</v>
      </c>
      <c r="L14">
        <v>41378284.591936298</v>
      </c>
      <c r="M14">
        <v>41408611.797405198</v>
      </c>
      <c r="N14">
        <v>41519921.7865595</v>
      </c>
      <c r="O14">
        <v>42375578.084600396</v>
      </c>
      <c r="P14">
        <v>43257126.001109399</v>
      </c>
      <c r="Q14">
        <v>44472758.329904303</v>
      </c>
      <c r="R14">
        <v>45719903.903042302</v>
      </c>
      <c r="S14">
        <v>46972606.581767902</v>
      </c>
      <c r="T14">
        <v>46071567.8092544</v>
      </c>
      <c r="U14">
        <v>44951533.421019398</v>
      </c>
      <c r="V14">
        <v>44438523.692387097</v>
      </c>
      <c r="W14">
        <v>43979193.1547589</v>
      </c>
      <c r="X14">
        <v>43066369.891723201</v>
      </c>
      <c r="Y14">
        <v>42544816.363063999</v>
      </c>
      <c r="Z14">
        <v>42771019.213480003</v>
      </c>
      <c r="AA14">
        <v>42635067.156031303</v>
      </c>
      <c r="AB14">
        <v>42424728.9163827</v>
      </c>
      <c r="AC14">
        <v>43118270.814868398</v>
      </c>
      <c r="AD14">
        <v>43134688.297416799</v>
      </c>
      <c r="AE14">
        <v>43192388.431981899</v>
      </c>
    </row>
    <row r="15" spans="1:32" x14ac:dyDescent="0.3">
      <c r="A15" t="s">
        <v>151</v>
      </c>
      <c r="B15" t="s">
        <v>226</v>
      </c>
      <c r="C15" t="s">
        <v>200</v>
      </c>
      <c r="D15" t="s">
        <v>227</v>
      </c>
      <c r="E15" t="s">
        <v>201</v>
      </c>
    </row>
    <row r="16" spans="1:32" x14ac:dyDescent="0.3">
      <c r="A16" t="s">
        <v>151</v>
      </c>
      <c r="B16" t="s">
        <v>228</v>
      </c>
      <c r="C16" t="s">
        <v>200</v>
      </c>
      <c r="D16" t="s">
        <v>229</v>
      </c>
      <c r="E16" t="s">
        <v>201</v>
      </c>
      <c r="F16">
        <v>15403228.9828093</v>
      </c>
      <c r="G16">
        <v>16441155.4793266</v>
      </c>
      <c r="H16">
        <v>17523973.8327832</v>
      </c>
      <c r="I16">
        <v>18402481.704943899</v>
      </c>
      <c r="J16">
        <v>19065530.010938302</v>
      </c>
      <c r="K16">
        <v>20028055.3803524</v>
      </c>
      <c r="L16">
        <v>20856733.767940398</v>
      </c>
      <c r="M16">
        <v>21029433.871255901</v>
      </c>
      <c r="N16">
        <v>21235474.3538737</v>
      </c>
      <c r="O16">
        <v>21575659.869166501</v>
      </c>
      <c r="P16">
        <v>22082758.7820854</v>
      </c>
      <c r="Q16">
        <v>22560234.601900902</v>
      </c>
      <c r="R16">
        <v>23097498.832755402</v>
      </c>
      <c r="S16">
        <v>23163983.349579699</v>
      </c>
      <c r="T16">
        <v>22456970.8646846</v>
      </c>
      <c r="U16">
        <v>21965805.752579201</v>
      </c>
      <c r="V16">
        <v>21815400.220737901</v>
      </c>
      <c r="W16">
        <v>21677282.250396799</v>
      </c>
      <c r="X16">
        <v>21567259.745815899</v>
      </c>
      <c r="Y16">
        <v>21586546.7497954</v>
      </c>
      <c r="Z16">
        <v>21706193.360404599</v>
      </c>
      <c r="AA16">
        <v>21967160.4425033</v>
      </c>
      <c r="AB16">
        <v>22348801.098035</v>
      </c>
      <c r="AC16">
        <v>22673796.783772599</v>
      </c>
      <c r="AD16">
        <v>22786968.065279201</v>
      </c>
      <c r="AE16">
        <v>22393237.057406999</v>
      </c>
    </row>
    <row r="17" spans="1:31" x14ac:dyDescent="0.3">
      <c r="A17" t="s">
        <v>151</v>
      </c>
      <c r="B17" t="s">
        <v>230</v>
      </c>
      <c r="C17" t="s">
        <v>200</v>
      </c>
      <c r="D17" t="s">
        <v>231</v>
      </c>
      <c r="E17" t="s">
        <v>201</v>
      </c>
      <c r="F17">
        <v>15473727.933782</v>
      </c>
      <c r="G17">
        <v>15987313.024659799</v>
      </c>
      <c r="H17">
        <v>16554769.1583896</v>
      </c>
      <c r="I17">
        <v>17328078.085687999</v>
      </c>
      <c r="J17">
        <v>17658379.491924599</v>
      </c>
      <c r="K17">
        <v>18128206.827601701</v>
      </c>
      <c r="L17">
        <v>18513231.159346901</v>
      </c>
      <c r="M17">
        <v>18546387.197634701</v>
      </c>
      <c r="N17">
        <v>18777267.7940749</v>
      </c>
      <c r="O17">
        <v>19471987.527673598</v>
      </c>
      <c r="P17">
        <v>20656086.959380999</v>
      </c>
      <c r="Q17">
        <v>21203292.569795299</v>
      </c>
      <c r="R17">
        <v>22488691.674718201</v>
      </c>
      <c r="S17">
        <v>23663754.8980143</v>
      </c>
      <c r="T17">
        <v>23485789.102771901</v>
      </c>
      <c r="U17">
        <v>22840255.098703101</v>
      </c>
      <c r="V17">
        <v>22703835.2427404</v>
      </c>
      <c r="W17">
        <v>22814412.595021699</v>
      </c>
      <c r="X17">
        <v>22669759.747729499</v>
      </c>
      <c r="Y17">
        <v>22688768.805291701</v>
      </c>
      <c r="Z17">
        <v>23153297.433450099</v>
      </c>
      <c r="AA17">
        <v>23364728.525033802</v>
      </c>
      <c r="AB17">
        <v>23211528.1913862</v>
      </c>
      <c r="AC17">
        <v>23615799.5365697</v>
      </c>
      <c r="AD17">
        <v>23814867.790875301</v>
      </c>
      <c r="AE17">
        <v>23330109.8682057</v>
      </c>
    </row>
    <row r="18" spans="1:31" x14ac:dyDescent="0.3">
      <c r="A18" t="s">
        <v>151</v>
      </c>
      <c r="B18" t="s">
        <v>232</v>
      </c>
      <c r="C18" t="s">
        <v>200</v>
      </c>
      <c r="D18" t="s">
        <v>233</v>
      </c>
      <c r="E18" t="s">
        <v>201</v>
      </c>
      <c r="F18">
        <v>33577876.780760601</v>
      </c>
      <c r="G18">
        <v>33896772.708203003</v>
      </c>
      <c r="H18">
        <v>34828552.298566699</v>
      </c>
      <c r="I18">
        <v>36015320.598950997</v>
      </c>
      <c r="J18">
        <v>36365416.605794802</v>
      </c>
      <c r="K18">
        <v>36512607.846629597</v>
      </c>
      <c r="L18">
        <v>37074209.446047902</v>
      </c>
      <c r="M18">
        <v>37457516.105597802</v>
      </c>
      <c r="N18">
        <v>38431489.169268899</v>
      </c>
      <c r="O18">
        <v>39088874.203699403</v>
      </c>
      <c r="P18">
        <v>40907258.407069199</v>
      </c>
      <c r="Q18">
        <v>42198452.675377198</v>
      </c>
      <c r="R18">
        <v>43880899.420822799</v>
      </c>
      <c r="S18">
        <v>45146665.382216297</v>
      </c>
      <c r="T18">
        <v>44414133.638682097</v>
      </c>
      <c r="U18">
        <v>43315910.667482197</v>
      </c>
      <c r="V18">
        <v>42762801.034150101</v>
      </c>
      <c r="W18">
        <v>42660349.653488897</v>
      </c>
      <c r="X18">
        <v>43005699.143397003</v>
      </c>
      <c r="Y18">
        <v>43745506.010978997</v>
      </c>
      <c r="Z18">
        <v>45291502.833880499</v>
      </c>
      <c r="AA18">
        <v>47170750.828197397</v>
      </c>
      <c r="AB18">
        <v>48624927.809622101</v>
      </c>
      <c r="AC18">
        <v>49988944.4665372</v>
      </c>
      <c r="AD18">
        <v>50777573.239462599</v>
      </c>
      <c r="AE18">
        <v>51447707.8711996</v>
      </c>
    </row>
    <row r="19" spans="1:31" x14ac:dyDescent="0.3">
      <c r="A19" t="s">
        <v>151</v>
      </c>
      <c r="B19" t="s">
        <v>234</v>
      </c>
      <c r="C19" t="s">
        <v>200</v>
      </c>
      <c r="D19" t="s">
        <v>235</v>
      </c>
      <c r="E19" t="s">
        <v>201</v>
      </c>
      <c r="F19">
        <v>4271613.0214714697</v>
      </c>
      <c r="G19">
        <v>4371801.7515537497</v>
      </c>
      <c r="H19">
        <v>4475424.5786374202</v>
      </c>
      <c r="I19">
        <v>4619407.7257319503</v>
      </c>
      <c r="J19">
        <v>4649029.4348156797</v>
      </c>
      <c r="K19">
        <v>4608528.5648310101</v>
      </c>
      <c r="L19">
        <v>4679571.9504263503</v>
      </c>
      <c r="M19">
        <v>4594203.7516242303</v>
      </c>
      <c r="N19">
        <v>4652216.1074772701</v>
      </c>
      <c r="O19">
        <v>4622993.2054321095</v>
      </c>
      <c r="P19">
        <v>4755751.57901078</v>
      </c>
      <c r="Q19">
        <v>4863462.8068603696</v>
      </c>
      <c r="R19">
        <v>4984036.9765265398</v>
      </c>
      <c r="S19">
        <v>4986448.1467646202</v>
      </c>
      <c r="T19">
        <v>4900608.3021882698</v>
      </c>
      <c r="U19">
        <v>4857400.2387705501</v>
      </c>
      <c r="V19">
        <v>4882246.7472499004</v>
      </c>
      <c r="W19">
        <v>4821558.2118513398</v>
      </c>
      <c r="X19">
        <v>4829383.9412461203</v>
      </c>
      <c r="Y19">
        <v>4802270.4156243503</v>
      </c>
      <c r="Z19">
        <v>4847740.5644413996</v>
      </c>
      <c r="AA19">
        <v>4842760.20901566</v>
      </c>
      <c r="AB19">
        <v>4729520.9578285599</v>
      </c>
      <c r="AC19">
        <v>4659421.8885636702</v>
      </c>
      <c r="AD19">
        <v>4642452.4886859404</v>
      </c>
      <c r="AE19">
        <v>4595205.6044143699</v>
      </c>
    </row>
    <row r="20" spans="1:31" x14ac:dyDescent="0.3">
      <c r="A20" t="s">
        <v>151</v>
      </c>
      <c r="B20" t="s">
        <v>236</v>
      </c>
      <c r="C20" t="s">
        <v>200</v>
      </c>
      <c r="D20" t="s">
        <v>237</v>
      </c>
      <c r="E20" t="s">
        <v>201</v>
      </c>
      <c r="F20">
        <v>114300864.69294401</v>
      </c>
      <c r="G20">
        <v>119757890.51146001</v>
      </c>
      <c r="H20">
        <v>124225592.23923001</v>
      </c>
      <c r="I20">
        <v>128250871.99485201</v>
      </c>
      <c r="J20">
        <v>132082109.890752</v>
      </c>
      <c r="K20">
        <v>134805761.75113001</v>
      </c>
      <c r="L20">
        <v>137066661.412505</v>
      </c>
      <c r="M20">
        <v>138382901.129177</v>
      </c>
      <c r="N20">
        <v>139322033.67967001</v>
      </c>
      <c r="O20">
        <v>139051394.03885001</v>
      </c>
      <c r="P20">
        <v>139029982.96674001</v>
      </c>
      <c r="Q20">
        <v>138557079.49823701</v>
      </c>
      <c r="R20">
        <v>138347689.720539</v>
      </c>
      <c r="S20">
        <v>138438438.318593</v>
      </c>
      <c r="T20">
        <v>138250740.24568999</v>
      </c>
      <c r="U20">
        <v>137959295.449155</v>
      </c>
      <c r="V20">
        <v>137463943.278357</v>
      </c>
      <c r="W20">
        <v>137077793.10735801</v>
      </c>
      <c r="X20">
        <v>136606754.652224</v>
      </c>
      <c r="Y20">
        <v>136135094.723573</v>
      </c>
      <c r="Z20">
        <v>135995903.92787901</v>
      </c>
      <c r="AA20">
        <v>135889507.35102099</v>
      </c>
      <c r="AB20">
        <v>135635021.16462901</v>
      </c>
      <c r="AC20">
        <v>135679738.64688101</v>
      </c>
      <c r="AD20">
        <v>135007138.830634</v>
      </c>
      <c r="AE20">
        <v>134179656.727382</v>
      </c>
    </row>
    <row r="21" spans="1:31" x14ac:dyDescent="0.3">
      <c r="A21" t="s">
        <v>151</v>
      </c>
      <c r="B21" t="s">
        <v>238</v>
      </c>
      <c r="C21" t="s">
        <v>200</v>
      </c>
      <c r="D21" t="s">
        <v>239</v>
      </c>
      <c r="E21" t="s">
        <v>201</v>
      </c>
    </row>
    <row r="22" spans="1:31" x14ac:dyDescent="0.3">
      <c r="A22" t="s">
        <v>151</v>
      </c>
      <c r="B22" t="s">
        <v>240</v>
      </c>
      <c r="C22" t="s">
        <v>200</v>
      </c>
      <c r="D22" t="s">
        <v>241</v>
      </c>
      <c r="E22" t="s">
        <v>201</v>
      </c>
      <c r="F22">
        <v>67025772.518014997</v>
      </c>
      <c r="G22">
        <v>70265895.859133095</v>
      </c>
      <c r="H22">
        <v>73195201.133598104</v>
      </c>
      <c r="I22">
        <v>76346021.240968004</v>
      </c>
      <c r="J22">
        <v>79392239.721282795</v>
      </c>
      <c r="K22">
        <v>81784914.392574102</v>
      </c>
      <c r="L22">
        <v>83942006.782889605</v>
      </c>
      <c r="M22">
        <v>85925502.973004594</v>
      </c>
      <c r="N22">
        <v>87460128.692875907</v>
      </c>
      <c r="O22">
        <v>88237345.268351793</v>
      </c>
      <c r="P22">
        <v>88598470.319395199</v>
      </c>
      <c r="Q22">
        <v>88686335.0373234</v>
      </c>
      <c r="R22">
        <v>88369592.636160403</v>
      </c>
      <c r="S22">
        <v>88051016.404199094</v>
      </c>
      <c r="T22">
        <v>87941934.933937401</v>
      </c>
      <c r="U22">
        <v>87751385.985676304</v>
      </c>
      <c r="V22">
        <v>87767034.844780698</v>
      </c>
      <c r="W22">
        <v>87866375.802266702</v>
      </c>
      <c r="X22">
        <v>88370611.405091807</v>
      </c>
      <c r="Y22">
        <v>88677587.028742805</v>
      </c>
      <c r="Z22">
        <v>89030354.843178093</v>
      </c>
      <c r="AA22">
        <v>89704287.235105604</v>
      </c>
      <c r="AB22">
        <v>90110259.664362207</v>
      </c>
      <c r="AC22">
        <v>90477956.293867499</v>
      </c>
      <c r="AD22">
        <v>90943618.7774252</v>
      </c>
      <c r="AE22">
        <v>91780112.315588906</v>
      </c>
    </row>
    <row r="23" spans="1:31" x14ac:dyDescent="0.3">
      <c r="A23" t="s">
        <v>151</v>
      </c>
      <c r="B23" t="s">
        <v>242</v>
      </c>
      <c r="C23" t="s">
        <v>200</v>
      </c>
      <c r="D23" t="s">
        <v>243</v>
      </c>
      <c r="E23" t="s">
        <v>201</v>
      </c>
      <c r="F23">
        <v>26181629.2606567</v>
      </c>
      <c r="G23">
        <v>26781061.016689401</v>
      </c>
      <c r="H23">
        <v>26888685.478416499</v>
      </c>
      <c r="I23">
        <v>26657282.290445</v>
      </c>
      <c r="J23">
        <v>26405280.0252087</v>
      </c>
      <c r="K23">
        <v>26519449.715928901</v>
      </c>
      <c r="L23">
        <v>26192985.151578501</v>
      </c>
      <c r="M23">
        <v>25673449.947629701</v>
      </c>
      <c r="N23">
        <v>24714819.923953</v>
      </c>
      <c r="O23">
        <v>23939183.994430698</v>
      </c>
      <c r="P23">
        <v>23306880.652234498</v>
      </c>
      <c r="Q23">
        <v>22706364.6188366</v>
      </c>
      <c r="R23">
        <v>23044712.341687702</v>
      </c>
      <c r="S23">
        <v>22628025.424614102</v>
      </c>
      <c r="T23">
        <v>21943091.344870102</v>
      </c>
      <c r="U23">
        <v>21770612.988825601</v>
      </c>
      <c r="V23">
        <v>21553377.271917101</v>
      </c>
      <c r="W23">
        <v>21408257.098542601</v>
      </c>
      <c r="X23">
        <v>21763297.088673402</v>
      </c>
      <c r="Y23">
        <v>22074308.731571998</v>
      </c>
      <c r="Z23">
        <v>22278885.061732899</v>
      </c>
      <c r="AA23">
        <v>22361947.671384599</v>
      </c>
      <c r="AB23">
        <v>22962267.3124865</v>
      </c>
      <c r="AC23">
        <v>23253094.2935583</v>
      </c>
      <c r="AD23">
        <v>23519514.635081202</v>
      </c>
      <c r="AE23">
        <v>23936603.029956799</v>
      </c>
    </row>
    <row r="24" spans="1:31" x14ac:dyDescent="0.3">
      <c r="A24" t="s">
        <v>151</v>
      </c>
      <c r="B24" t="s">
        <v>244</v>
      </c>
      <c r="C24" t="s">
        <v>200</v>
      </c>
      <c r="D24" t="s">
        <v>245</v>
      </c>
      <c r="E24" t="s">
        <v>201</v>
      </c>
      <c r="F24">
        <v>64071991.789197698</v>
      </c>
      <c r="G24">
        <v>66279653.646003701</v>
      </c>
      <c r="H24">
        <v>68110913.571794406</v>
      </c>
      <c r="I24">
        <v>68709165.699839398</v>
      </c>
      <c r="J24">
        <v>69042456.043494195</v>
      </c>
      <c r="K24">
        <v>70772581.646502495</v>
      </c>
      <c r="L24">
        <v>70963351.507216603</v>
      </c>
      <c r="M24">
        <v>70918451.896877199</v>
      </c>
      <c r="N24">
        <v>70682288.906987101</v>
      </c>
      <c r="O24">
        <v>71488762.409435898</v>
      </c>
      <c r="P24">
        <v>72529257.111554503</v>
      </c>
      <c r="Q24">
        <v>73802155.751622006</v>
      </c>
      <c r="R24">
        <v>74323584.489900798</v>
      </c>
      <c r="S24">
        <v>74644833.351214707</v>
      </c>
      <c r="T24">
        <v>74142129.810173705</v>
      </c>
      <c r="U24">
        <v>73513725.337788805</v>
      </c>
      <c r="V24">
        <v>73355655.992125496</v>
      </c>
      <c r="W24">
        <v>73591846.4848665</v>
      </c>
      <c r="X24">
        <v>74241246.642311007</v>
      </c>
      <c r="Y24">
        <v>75066155.781959102</v>
      </c>
      <c r="Z24">
        <v>76072108.552181393</v>
      </c>
      <c r="AA24">
        <v>76894394.736960799</v>
      </c>
      <c r="AB24">
        <v>77522838.680116802</v>
      </c>
      <c r="AC24">
        <v>77377363.508814499</v>
      </c>
      <c r="AD24">
        <v>77829088.387015402</v>
      </c>
      <c r="AE24">
        <v>77649959.145617396</v>
      </c>
    </row>
    <row r="25" spans="1:31" x14ac:dyDescent="0.3">
      <c r="A25" t="s">
        <v>151</v>
      </c>
      <c r="B25" t="s">
        <v>246</v>
      </c>
      <c r="C25" t="s">
        <v>200</v>
      </c>
      <c r="D25" t="s">
        <v>247</v>
      </c>
      <c r="E25" t="s">
        <v>201</v>
      </c>
      <c r="F25">
        <v>1684232.8762161301</v>
      </c>
      <c r="G25">
        <v>2037128.84874751</v>
      </c>
      <c r="H25">
        <v>2322140.3614480002</v>
      </c>
      <c r="I25">
        <v>2279350.1835716302</v>
      </c>
      <c r="J25">
        <v>2420614.64057469</v>
      </c>
      <c r="K25">
        <v>2677849.1677346202</v>
      </c>
      <c r="L25">
        <v>2827495.0458619799</v>
      </c>
      <c r="M25">
        <v>2811949.9305539601</v>
      </c>
      <c r="N25">
        <v>2873852.66434801</v>
      </c>
      <c r="O25">
        <v>3021961.5568993501</v>
      </c>
      <c r="P25">
        <v>3213052.5564045198</v>
      </c>
      <c r="Q25">
        <v>3317701.7371766898</v>
      </c>
      <c r="R25">
        <v>3274654.7397435298</v>
      </c>
      <c r="S25">
        <v>3486678.01602996</v>
      </c>
      <c r="T25">
        <v>3461480.9648570102</v>
      </c>
      <c r="U25">
        <v>3183116.244858</v>
      </c>
      <c r="V25">
        <v>2921348.3247130602</v>
      </c>
      <c r="W25">
        <v>2693168.4664998702</v>
      </c>
      <c r="X25">
        <v>2536570.3015071098</v>
      </c>
      <c r="Y25">
        <v>2512769.7325583198</v>
      </c>
      <c r="Z25">
        <v>2414597.1329994998</v>
      </c>
      <c r="AA25">
        <v>2279741.7955558002</v>
      </c>
      <c r="AB25">
        <v>2193118.6133053</v>
      </c>
      <c r="AC25">
        <v>2055633.0488920601</v>
      </c>
      <c r="AD25">
        <v>2182592.2353089401</v>
      </c>
      <c r="AE25">
        <v>2111506.0625171098</v>
      </c>
    </row>
    <row r="26" spans="1:31" x14ac:dyDescent="0.3">
      <c r="A26" t="s">
        <v>151</v>
      </c>
      <c r="B26" t="s">
        <v>248</v>
      </c>
      <c r="C26" t="s">
        <v>200</v>
      </c>
      <c r="D26" t="s">
        <v>249</v>
      </c>
      <c r="E26" t="s">
        <v>201</v>
      </c>
      <c r="F26">
        <v>32825520.2159063</v>
      </c>
      <c r="G26">
        <v>34045595.153485999</v>
      </c>
      <c r="H26">
        <v>35574689.863888197</v>
      </c>
      <c r="I26">
        <v>36071406.997405604</v>
      </c>
      <c r="J26">
        <v>36134892.279052302</v>
      </c>
      <c r="K26">
        <v>36363784.491688497</v>
      </c>
      <c r="L26">
        <v>35937834.707217999</v>
      </c>
      <c r="M26">
        <v>35775956.985721603</v>
      </c>
      <c r="N26">
        <v>35355335.889866598</v>
      </c>
      <c r="O26">
        <v>35064713.656269901</v>
      </c>
      <c r="P26">
        <v>35074037.460460402</v>
      </c>
      <c r="Q26">
        <v>35404514.7228643</v>
      </c>
      <c r="R26">
        <v>35639344.121350601</v>
      </c>
      <c r="S26">
        <v>35877160.348018304</v>
      </c>
      <c r="T26">
        <v>35690701.252959602</v>
      </c>
      <c r="U26">
        <v>35398322.044783302</v>
      </c>
      <c r="V26">
        <v>35255885.948126301</v>
      </c>
      <c r="W26">
        <v>35207529.903645203</v>
      </c>
      <c r="X26">
        <v>35206153.704728998</v>
      </c>
      <c r="Y26">
        <v>35150667.531268097</v>
      </c>
      <c r="Z26">
        <v>35242368.944146797</v>
      </c>
      <c r="AA26">
        <v>35244050.842295498</v>
      </c>
      <c r="AB26">
        <v>35334535.859600499</v>
      </c>
      <c r="AC26">
        <v>34892894.808224998</v>
      </c>
      <c r="AD26">
        <v>34438204.345779799</v>
      </c>
      <c r="AE26">
        <v>34050826.202878401</v>
      </c>
    </row>
    <row r="27" spans="1:31" x14ac:dyDescent="0.3">
      <c r="A27" t="s">
        <v>151</v>
      </c>
      <c r="B27" t="s">
        <v>250</v>
      </c>
      <c r="C27" t="s">
        <v>200</v>
      </c>
      <c r="D27" t="s">
        <v>251</v>
      </c>
      <c r="E27" t="s">
        <v>201</v>
      </c>
      <c r="F27">
        <v>29669485.1455989</v>
      </c>
      <c r="G27">
        <v>30308721.113945201</v>
      </c>
      <c r="H27">
        <v>30358517.8757121</v>
      </c>
      <c r="I27">
        <v>30515165.800260801</v>
      </c>
      <c r="J27">
        <v>30635186.026434399</v>
      </c>
      <c r="K27">
        <v>31842350.430926401</v>
      </c>
      <c r="L27">
        <v>32281010.8105384</v>
      </c>
      <c r="M27">
        <v>32407452.0401158</v>
      </c>
      <c r="N27">
        <v>32514882.854920398</v>
      </c>
      <c r="O27">
        <v>33434842.941385299</v>
      </c>
      <c r="P27">
        <v>34255435.350247897</v>
      </c>
      <c r="Q27">
        <v>35083803.860716902</v>
      </c>
      <c r="R27">
        <v>35414202.239635803</v>
      </c>
      <c r="S27">
        <v>35284338.542987898</v>
      </c>
      <c r="T27">
        <v>34994178.210990198</v>
      </c>
      <c r="U27">
        <v>34941259.825223498</v>
      </c>
      <c r="V27">
        <v>35191097.050234199</v>
      </c>
      <c r="W27">
        <v>35704445.791275904</v>
      </c>
      <c r="X27">
        <v>36511039.670321397</v>
      </c>
      <c r="Y27">
        <v>37410869.6326048</v>
      </c>
      <c r="Z27">
        <v>38421332.3312677</v>
      </c>
      <c r="AA27">
        <v>39375128.977169402</v>
      </c>
      <c r="AB27">
        <v>39999195.066497803</v>
      </c>
      <c r="AC27">
        <v>40431631.2523164</v>
      </c>
      <c r="AD27">
        <v>41208521.302421696</v>
      </c>
      <c r="AE27">
        <v>41487626.880221903</v>
      </c>
    </row>
    <row r="28" spans="1:31" x14ac:dyDescent="0.3">
      <c r="A28" t="s">
        <v>151</v>
      </c>
      <c r="B28" t="s">
        <v>252</v>
      </c>
      <c r="C28" t="s">
        <v>200</v>
      </c>
      <c r="D28" t="s">
        <v>253</v>
      </c>
      <c r="E28" t="s">
        <v>201</v>
      </c>
      <c r="F28">
        <v>130791625.370823</v>
      </c>
      <c r="G28">
        <v>134925237.60908201</v>
      </c>
      <c r="H28">
        <v>139163173.037651</v>
      </c>
      <c r="I28">
        <v>141265217.116896</v>
      </c>
      <c r="J28">
        <v>143803381.59499899</v>
      </c>
      <c r="K28">
        <v>145433672.13988</v>
      </c>
      <c r="L28">
        <v>146738030.890517</v>
      </c>
      <c r="M28">
        <v>147713594.99349701</v>
      </c>
      <c r="N28">
        <v>149821455.274223</v>
      </c>
      <c r="O28">
        <v>151137403.414056</v>
      </c>
      <c r="P28">
        <v>151487706.074458</v>
      </c>
      <c r="Q28">
        <v>151645389.56625599</v>
      </c>
      <c r="R28">
        <v>152958612.38623899</v>
      </c>
      <c r="S28">
        <v>153892435.485165</v>
      </c>
      <c r="T28">
        <v>154499705.88738</v>
      </c>
      <c r="U28">
        <v>154664970.20049599</v>
      </c>
      <c r="V28">
        <v>154438401.783768</v>
      </c>
      <c r="W28">
        <v>155235208.13215899</v>
      </c>
      <c r="X28">
        <v>155720975.079983</v>
      </c>
      <c r="Y28">
        <v>156628144.28588399</v>
      </c>
      <c r="Z28">
        <v>157392848.27520701</v>
      </c>
      <c r="AA28">
        <v>158338311.83726501</v>
      </c>
      <c r="AB28">
        <v>159711650.07344499</v>
      </c>
      <c r="AC28">
        <v>161921842.99243999</v>
      </c>
      <c r="AD28">
        <v>163924677.80699599</v>
      </c>
      <c r="AE28">
        <v>165538112.362901</v>
      </c>
    </row>
    <row r="29" spans="1:31" x14ac:dyDescent="0.3">
      <c r="A29" t="s">
        <v>151</v>
      </c>
      <c r="B29" t="s">
        <v>254</v>
      </c>
      <c r="C29" t="s">
        <v>200</v>
      </c>
      <c r="D29" t="s">
        <v>255</v>
      </c>
      <c r="E29" t="s">
        <v>201</v>
      </c>
      <c r="F29">
        <v>79207768.145351499</v>
      </c>
      <c r="G29">
        <v>80781384.896281302</v>
      </c>
      <c r="H29">
        <v>82979304.462824404</v>
      </c>
      <c r="I29">
        <v>83025525.427871794</v>
      </c>
      <c r="J29">
        <v>82874522.742579296</v>
      </c>
      <c r="K29">
        <v>82892478.897697106</v>
      </c>
      <c r="L29">
        <v>82289481.515318602</v>
      </c>
      <c r="M29">
        <v>81886101.583773896</v>
      </c>
      <c r="N29">
        <v>82087185.988863006</v>
      </c>
      <c r="O29">
        <v>82086979.818764299</v>
      </c>
      <c r="P29">
        <v>81973441.564938396</v>
      </c>
      <c r="Q29">
        <v>81557800.507623494</v>
      </c>
      <c r="R29">
        <v>81105097.188259706</v>
      </c>
      <c r="S29">
        <v>80867899.924060196</v>
      </c>
      <c r="T29">
        <v>80244274.588721395</v>
      </c>
      <c r="U29">
        <v>79925124.761311993</v>
      </c>
      <c r="V29">
        <v>79699661.820498496</v>
      </c>
      <c r="W29">
        <v>79736834.341999397</v>
      </c>
      <c r="X29">
        <v>79934424.320646301</v>
      </c>
      <c r="Y29">
        <v>80206414.4462616</v>
      </c>
      <c r="Z29">
        <v>80386139.418898299</v>
      </c>
      <c r="AA29">
        <v>80626396.983125895</v>
      </c>
      <c r="AB29">
        <v>80853307.090656802</v>
      </c>
      <c r="AC29">
        <v>81849139.975344107</v>
      </c>
      <c r="AD29">
        <v>83231354.870323107</v>
      </c>
      <c r="AE29">
        <v>84088802.824955896</v>
      </c>
    </row>
    <row r="30" spans="1:31" x14ac:dyDescent="0.3">
      <c r="A30" t="s">
        <v>151</v>
      </c>
      <c r="B30" t="s">
        <v>256</v>
      </c>
      <c r="C30" t="s">
        <v>200</v>
      </c>
      <c r="D30" t="s">
        <v>257</v>
      </c>
      <c r="E30" t="s">
        <v>201</v>
      </c>
      <c r="F30">
        <v>9335134.4106604997</v>
      </c>
      <c r="G30">
        <v>9447255.3207535706</v>
      </c>
      <c r="H30">
        <v>9290881.1075042691</v>
      </c>
      <c r="I30">
        <v>9390453.3652100693</v>
      </c>
      <c r="J30">
        <v>9457389.1764775608</v>
      </c>
      <c r="K30">
        <v>9451758.3561406992</v>
      </c>
      <c r="L30">
        <v>9701739.8149692491</v>
      </c>
      <c r="M30">
        <v>10209643.7906933</v>
      </c>
      <c r="N30">
        <v>10823999.4812345</v>
      </c>
      <c r="O30">
        <v>11232328.4559121</v>
      </c>
      <c r="P30">
        <v>11054137.2203975</v>
      </c>
      <c r="Q30">
        <v>10895580.7644272</v>
      </c>
      <c r="R30">
        <v>10687440.342522699</v>
      </c>
      <c r="S30">
        <v>10713279.8828038</v>
      </c>
      <c r="T30">
        <v>10900856.7490661</v>
      </c>
      <c r="U30">
        <v>10795699.276394</v>
      </c>
      <c r="V30">
        <v>10821968.9634242</v>
      </c>
      <c r="W30">
        <v>10816735.9575484</v>
      </c>
      <c r="X30">
        <v>10837088.7244121</v>
      </c>
      <c r="Y30">
        <v>10803758.857511999</v>
      </c>
      <c r="Z30">
        <v>10858855.4180997</v>
      </c>
      <c r="AA30">
        <v>11154401.296048</v>
      </c>
      <c r="AB30">
        <v>11514452.2704766</v>
      </c>
      <c r="AC30">
        <v>11764921.9046227</v>
      </c>
      <c r="AD30">
        <v>11758898.388118699</v>
      </c>
      <c r="AE30">
        <v>11594795.8344246</v>
      </c>
    </row>
    <row r="31" spans="1:31" x14ac:dyDescent="0.3">
      <c r="A31" t="s">
        <v>151</v>
      </c>
      <c r="B31" t="s">
        <v>258</v>
      </c>
      <c r="C31" t="s">
        <v>200</v>
      </c>
      <c r="D31" t="s">
        <v>259</v>
      </c>
      <c r="E31" t="s">
        <v>201</v>
      </c>
      <c r="F31">
        <v>5715517.0440449696</v>
      </c>
      <c r="G31">
        <v>5684827.5057048602</v>
      </c>
      <c r="H31">
        <v>6006150.3914433001</v>
      </c>
      <c r="I31">
        <v>6055223.27172154</v>
      </c>
      <c r="J31">
        <v>5975508.3570940197</v>
      </c>
      <c r="K31">
        <v>5954475.5755689498</v>
      </c>
      <c r="L31">
        <v>5912435.4225946898</v>
      </c>
      <c r="M31">
        <v>5841431.0831044996</v>
      </c>
      <c r="N31">
        <v>5958113.76802749</v>
      </c>
      <c r="O31">
        <v>6063729.1079752799</v>
      </c>
      <c r="P31">
        <v>6309913.3178919796</v>
      </c>
      <c r="Q31">
        <v>6507218.2682090597</v>
      </c>
      <c r="R31">
        <v>7031336.0103557901</v>
      </c>
      <c r="S31">
        <v>7971438.1318305396</v>
      </c>
      <c r="T31">
        <v>8508946.3955006003</v>
      </c>
      <c r="U31">
        <v>8727950.6338741891</v>
      </c>
      <c r="V31">
        <v>8478936.8419409692</v>
      </c>
      <c r="W31">
        <v>8640730.3576346692</v>
      </c>
      <c r="X31">
        <v>8880409.8471464403</v>
      </c>
      <c r="Y31">
        <v>8976204.6217487808</v>
      </c>
      <c r="Z31">
        <v>9020373.2143791504</v>
      </c>
      <c r="AA31">
        <v>9174041.1908143796</v>
      </c>
      <c r="AB31">
        <v>9522659.8148637209</v>
      </c>
      <c r="AC31">
        <v>9727192.6690986194</v>
      </c>
      <c r="AD31">
        <v>9865574.5525638405</v>
      </c>
      <c r="AE31">
        <v>10505000.364017799</v>
      </c>
    </row>
    <row r="32" spans="1:31" x14ac:dyDescent="0.3">
      <c r="A32" t="s">
        <v>151</v>
      </c>
      <c r="B32" t="s">
        <v>260</v>
      </c>
      <c r="C32" t="s">
        <v>200</v>
      </c>
      <c r="D32" t="s">
        <v>261</v>
      </c>
      <c r="E32" t="s">
        <v>201</v>
      </c>
      <c r="F32">
        <v>34543621.375725299</v>
      </c>
      <c r="G32">
        <v>36506525.809912503</v>
      </c>
      <c r="H32">
        <v>37654886.063274398</v>
      </c>
      <c r="I32">
        <v>39140972.814689301</v>
      </c>
      <c r="J32">
        <v>41266054.025067598</v>
      </c>
      <c r="K32">
        <v>42620851.465093598</v>
      </c>
      <c r="L32">
        <v>43913207.062328398</v>
      </c>
      <c r="M32">
        <v>44659143.7368486</v>
      </c>
      <c r="N32">
        <v>45803011.347624101</v>
      </c>
      <c r="O32">
        <v>46621419.821161203</v>
      </c>
      <c r="P32">
        <v>46963709.815333597</v>
      </c>
      <c r="Q32">
        <v>47147016.5533062</v>
      </c>
      <c r="R32">
        <v>47441687.551854901</v>
      </c>
      <c r="S32">
        <v>47878344.611483902</v>
      </c>
      <c r="T32">
        <v>48594385.1224216</v>
      </c>
      <c r="U32">
        <v>49143963.072188497</v>
      </c>
      <c r="V32">
        <v>49610221.968084402</v>
      </c>
      <c r="W32">
        <v>50267744.406964898</v>
      </c>
      <c r="X32">
        <v>50478164.024425998</v>
      </c>
      <c r="Y32">
        <v>51196032.762881197</v>
      </c>
      <c r="Z32">
        <v>51703910.783341497</v>
      </c>
      <c r="AA32">
        <v>52053736.794734001</v>
      </c>
      <c r="AB32">
        <v>52607985.491668902</v>
      </c>
      <c r="AC32">
        <v>53549469.838799402</v>
      </c>
      <c r="AD32">
        <v>54222587.091980897</v>
      </c>
      <c r="AE32">
        <v>54685389.4729039</v>
      </c>
    </row>
    <row r="33" spans="1:31" x14ac:dyDescent="0.3">
      <c r="A33" t="s">
        <v>151</v>
      </c>
      <c r="B33" t="s">
        <v>262</v>
      </c>
      <c r="C33" t="s">
        <v>200</v>
      </c>
      <c r="D33" t="s">
        <v>263</v>
      </c>
      <c r="E33" t="s">
        <v>201</v>
      </c>
      <c r="F33">
        <v>2238362.9941503499</v>
      </c>
      <c r="G33">
        <v>2722524.8855640101</v>
      </c>
      <c r="H33">
        <v>3366922.9769760198</v>
      </c>
      <c r="I33">
        <v>3764352.5586013198</v>
      </c>
      <c r="J33">
        <v>4320207.8626533104</v>
      </c>
      <c r="K33">
        <v>4601166.8823657604</v>
      </c>
      <c r="L33">
        <v>4989631.0815168601</v>
      </c>
      <c r="M33">
        <v>5178765.0427620001</v>
      </c>
      <c r="N33">
        <v>5221981.7526826803</v>
      </c>
      <c r="O33">
        <v>5217403.4633319704</v>
      </c>
      <c r="P33">
        <v>5265919.3241570704</v>
      </c>
      <c r="Q33">
        <v>5586941.6140636299</v>
      </c>
      <c r="R33">
        <v>6657147.5275063701</v>
      </c>
      <c r="S33">
        <v>6425669.1574542597</v>
      </c>
      <c r="T33">
        <v>6224441.6083362903</v>
      </c>
      <c r="U33">
        <v>6053893.6968835499</v>
      </c>
      <c r="V33">
        <v>5824991.75690745</v>
      </c>
      <c r="W33">
        <v>5774071.3396306299</v>
      </c>
      <c r="X33">
        <v>5590744.3337572403</v>
      </c>
      <c r="Y33">
        <v>5449260.0465969602</v>
      </c>
      <c r="Z33">
        <v>5428773.4515964203</v>
      </c>
      <c r="AA33">
        <v>5332925.1540122097</v>
      </c>
      <c r="AB33">
        <v>5212833.7837998299</v>
      </c>
      <c r="AC33">
        <v>5030991.0471502999</v>
      </c>
      <c r="AD33">
        <v>4846449.8091821996</v>
      </c>
      <c r="AE33">
        <v>4664123.8665986797</v>
      </c>
    </row>
    <row r="34" spans="1:31" x14ac:dyDescent="0.3">
      <c r="A34" t="s">
        <v>151</v>
      </c>
      <c r="B34" t="s">
        <v>264</v>
      </c>
      <c r="C34" t="s">
        <v>200</v>
      </c>
      <c r="D34" t="s">
        <v>265</v>
      </c>
      <c r="E34" t="s">
        <v>201</v>
      </c>
      <c r="F34">
        <v>18371759.4971737</v>
      </c>
      <c r="G34">
        <v>18958312.314552698</v>
      </c>
      <c r="H34">
        <v>19303152.7976996</v>
      </c>
      <c r="I34">
        <v>19297042.919960398</v>
      </c>
      <c r="J34">
        <v>19467081.566209301</v>
      </c>
      <c r="K34">
        <v>19687818.759101801</v>
      </c>
      <c r="L34">
        <v>19886515.846980799</v>
      </c>
      <c r="M34">
        <v>19781682.941358902</v>
      </c>
      <c r="N34">
        <v>19266106.773208201</v>
      </c>
      <c r="O34">
        <v>18939140.8286913</v>
      </c>
      <c r="P34">
        <v>18453267.711778302</v>
      </c>
      <c r="Q34">
        <v>19278658.744996801</v>
      </c>
      <c r="R34">
        <v>20060645.294322498</v>
      </c>
      <c r="S34">
        <v>20046005.534279998</v>
      </c>
      <c r="T34">
        <v>19489249.854003299</v>
      </c>
      <c r="U34">
        <v>18920925.497956499</v>
      </c>
      <c r="V34">
        <v>18408289.3614453</v>
      </c>
      <c r="W34">
        <v>18199255.583200201</v>
      </c>
      <c r="X34">
        <v>17522877.5672132</v>
      </c>
      <c r="Y34">
        <v>17252565.441018399</v>
      </c>
      <c r="Z34">
        <v>17009731.780299101</v>
      </c>
      <c r="AA34">
        <v>16524733.9872582</v>
      </c>
      <c r="AB34">
        <v>16191767.3624324</v>
      </c>
      <c r="AC34">
        <v>15851465.843346899</v>
      </c>
      <c r="AD34">
        <v>15397516.0872458</v>
      </c>
      <c r="AE34">
        <v>14787061.713974001</v>
      </c>
    </row>
    <row r="35" spans="1:31" x14ac:dyDescent="0.3">
      <c r="A35" t="s">
        <v>151</v>
      </c>
      <c r="B35" t="s">
        <v>266</v>
      </c>
      <c r="C35" t="s">
        <v>200</v>
      </c>
      <c r="D35" t="s">
        <v>267</v>
      </c>
      <c r="E35" t="s">
        <v>201</v>
      </c>
      <c r="F35">
        <v>36026750.5554967</v>
      </c>
      <c r="G35">
        <v>40291671.196763702</v>
      </c>
      <c r="H35">
        <v>44145252.7567439</v>
      </c>
      <c r="I35">
        <v>48155659.496386997</v>
      </c>
      <c r="J35">
        <v>51977261.883139402</v>
      </c>
      <c r="K35">
        <v>56136717.0624239</v>
      </c>
      <c r="L35">
        <v>59332834.873802103</v>
      </c>
      <c r="M35">
        <v>61855049.594858401</v>
      </c>
      <c r="N35">
        <v>64237113.556035601</v>
      </c>
      <c r="O35">
        <v>66002059.365603499</v>
      </c>
      <c r="P35">
        <v>67467210.642496005</v>
      </c>
      <c r="Q35">
        <v>69213337.293995097</v>
      </c>
      <c r="R35">
        <v>70055796.693329304</v>
      </c>
      <c r="S35">
        <v>70824688.121498302</v>
      </c>
      <c r="T35">
        <v>71482185.489641294</v>
      </c>
      <c r="U35">
        <v>72050582.2236453</v>
      </c>
      <c r="V35">
        <v>72805203.7667467</v>
      </c>
      <c r="W35">
        <v>74006894.333893999</v>
      </c>
      <c r="X35">
        <v>74956417.290164605</v>
      </c>
      <c r="Y35">
        <v>75559110.531726405</v>
      </c>
      <c r="Z35">
        <v>76118263.4582486</v>
      </c>
      <c r="AA35">
        <v>76464597.493313298</v>
      </c>
      <c r="AB35">
        <v>76702129.964475796</v>
      </c>
      <c r="AC35">
        <v>76831369.447390005</v>
      </c>
      <c r="AD35">
        <v>77039027.853861406</v>
      </c>
      <c r="AE35">
        <v>77006293.9023408</v>
      </c>
    </row>
    <row r="36" spans="1:31" x14ac:dyDescent="0.3">
      <c r="A36" t="s">
        <v>151</v>
      </c>
      <c r="B36" t="s">
        <v>268</v>
      </c>
      <c r="C36" t="s">
        <v>200</v>
      </c>
      <c r="D36" t="s">
        <v>269</v>
      </c>
      <c r="E36" t="s">
        <v>201</v>
      </c>
      <c r="F36">
        <v>5051574.9413992697</v>
      </c>
      <c r="G36">
        <v>6267038.7745941998</v>
      </c>
      <c r="H36">
        <v>6926527.1147219799</v>
      </c>
      <c r="I36">
        <v>7311284.9304049304</v>
      </c>
      <c r="J36">
        <v>7786691.1446110802</v>
      </c>
      <c r="K36">
        <v>8085339.47539768</v>
      </c>
      <c r="L36">
        <v>8437966.0368306004</v>
      </c>
      <c r="M36">
        <v>8752438.5152834803</v>
      </c>
      <c r="N36">
        <v>9381604.3743254505</v>
      </c>
      <c r="O36">
        <v>9637478.7986242697</v>
      </c>
      <c r="P36">
        <v>10013971.112020399</v>
      </c>
      <c r="Q36">
        <v>10400640.753070399</v>
      </c>
      <c r="R36">
        <v>10535742.4064168</v>
      </c>
      <c r="S36">
        <v>10517456.7216579</v>
      </c>
      <c r="T36">
        <v>10629173.506792299</v>
      </c>
      <c r="U36">
        <v>10771837.3306501</v>
      </c>
      <c r="V36">
        <v>10894461.4798136</v>
      </c>
      <c r="W36">
        <v>10985597.144977899</v>
      </c>
      <c r="X36">
        <v>11071266.070811501</v>
      </c>
      <c r="Y36">
        <v>11174308.355619</v>
      </c>
      <c r="Z36">
        <v>11153655.891918199</v>
      </c>
      <c r="AA36">
        <v>11154191.7125645</v>
      </c>
      <c r="AB36">
        <v>11120946.463996001</v>
      </c>
      <c r="AC36">
        <v>11044473.7064243</v>
      </c>
      <c r="AD36">
        <v>11246836.604293101</v>
      </c>
      <c r="AE36">
        <v>11133724.435877699</v>
      </c>
    </row>
    <row r="37" spans="1:31" x14ac:dyDescent="0.3">
      <c r="A37" t="s">
        <v>151</v>
      </c>
      <c r="B37" t="s">
        <v>270</v>
      </c>
      <c r="C37" t="s">
        <v>200</v>
      </c>
      <c r="D37" t="s">
        <v>271</v>
      </c>
      <c r="E37" t="s">
        <v>201</v>
      </c>
      <c r="F37">
        <v>25562519.9698653</v>
      </c>
      <c r="G37">
        <v>28468648.095520001</v>
      </c>
      <c r="H37">
        <v>31436933.9860254</v>
      </c>
      <c r="I37">
        <v>34626326.046561003</v>
      </c>
      <c r="J37">
        <v>37660821.323395498</v>
      </c>
      <c r="K37">
        <v>41065111.693151101</v>
      </c>
      <c r="L37">
        <v>43351889.867143601</v>
      </c>
      <c r="M37">
        <v>44794526.823953703</v>
      </c>
      <c r="N37">
        <v>45711719.560247101</v>
      </c>
      <c r="O37">
        <v>46124112.569530301</v>
      </c>
      <c r="P37">
        <v>46526361.4519113</v>
      </c>
      <c r="Q37">
        <v>47480020.969326198</v>
      </c>
      <c r="R37">
        <v>48235413.764797501</v>
      </c>
      <c r="S37">
        <v>48893215.896279603</v>
      </c>
      <c r="T37">
        <v>49664352.652895302</v>
      </c>
      <c r="U37">
        <v>49973189.0306881</v>
      </c>
      <c r="V37">
        <v>50666038.526773296</v>
      </c>
      <c r="W37">
        <v>51818565.686045401</v>
      </c>
      <c r="X37">
        <v>52638552.450969599</v>
      </c>
      <c r="Y37">
        <v>53023082.721040301</v>
      </c>
      <c r="Z37">
        <v>53203184.2085215</v>
      </c>
      <c r="AA37">
        <v>53496545.834170297</v>
      </c>
      <c r="AB37">
        <v>53735603.521265499</v>
      </c>
      <c r="AC37">
        <v>53500348.657209396</v>
      </c>
      <c r="AD37">
        <v>53436854.120244101</v>
      </c>
      <c r="AE37">
        <v>53665937.144500002</v>
      </c>
    </row>
    <row r="38" spans="1:31" x14ac:dyDescent="0.3">
      <c r="A38" t="s">
        <v>151</v>
      </c>
      <c r="B38" t="s">
        <v>272</v>
      </c>
      <c r="C38" t="s">
        <v>200</v>
      </c>
      <c r="D38" t="s">
        <v>273</v>
      </c>
      <c r="E38" t="s">
        <v>201</v>
      </c>
      <c r="F38">
        <v>5432382.9570212504</v>
      </c>
      <c r="G38">
        <v>5585077.4476539604</v>
      </c>
      <c r="H38">
        <v>5814293.6003337801</v>
      </c>
      <c r="I38">
        <v>6248404.9371364396</v>
      </c>
      <c r="J38">
        <v>6567170.4228966897</v>
      </c>
      <c r="K38">
        <v>7029330.8460110398</v>
      </c>
      <c r="L38">
        <v>7579246.60640785</v>
      </c>
      <c r="M38">
        <v>8327345.5114165498</v>
      </c>
      <c r="N38">
        <v>9145600.0940181799</v>
      </c>
      <c r="O38">
        <v>10231379.905532099</v>
      </c>
      <c r="P38">
        <v>10922473.218626499</v>
      </c>
      <c r="Q38">
        <v>11333347.2838552</v>
      </c>
      <c r="R38">
        <v>11286352.0397426</v>
      </c>
      <c r="S38">
        <v>11412850.729365001</v>
      </c>
      <c r="T38">
        <v>11187385.484387999</v>
      </c>
      <c r="U38">
        <v>11305406.8707169</v>
      </c>
      <c r="V38">
        <v>11244175.1310699</v>
      </c>
      <c r="W38">
        <v>11201985.656352499</v>
      </c>
      <c r="X38">
        <v>11247639.573642001</v>
      </c>
      <c r="Y38">
        <v>11362368.933042601</v>
      </c>
      <c r="Z38">
        <v>11762784.5409506</v>
      </c>
      <c r="AA38">
        <v>11815658.465992199</v>
      </c>
      <c r="AB38">
        <v>11848176.2809486</v>
      </c>
      <c r="AC38">
        <v>12287599.9430188</v>
      </c>
      <c r="AD38">
        <v>12355389.5902922</v>
      </c>
      <c r="AE38">
        <v>12206632.3219632</v>
      </c>
    </row>
    <row r="39" spans="1:31" x14ac:dyDescent="0.3">
      <c r="A39" t="s">
        <v>151</v>
      </c>
      <c r="B39" t="s">
        <v>274</v>
      </c>
      <c r="C39" t="s">
        <v>200</v>
      </c>
      <c r="D39" t="s">
        <v>275</v>
      </c>
      <c r="E39" t="s">
        <v>201</v>
      </c>
      <c r="F39">
        <v>5820267.9976382898</v>
      </c>
      <c r="G39">
        <v>6282620.8000380201</v>
      </c>
      <c r="H39">
        <v>6612060.1773729399</v>
      </c>
      <c r="I39">
        <v>7065764.51315598</v>
      </c>
      <c r="J39">
        <v>7232544.1234066999</v>
      </c>
      <c r="K39">
        <v>7407189.8955584001</v>
      </c>
      <c r="L39">
        <v>7872062.3765308503</v>
      </c>
      <c r="M39">
        <v>8257921.0526073398</v>
      </c>
      <c r="N39">
        <v>8816482.9763736594</v>
      </c>
      <c r="O39">
        <v>9369757.8297129497</v>
      </c>
      <c r="P39">
        <v>9407988.6236981992</v>
      </c>
      <c r="Q39">
        <v>9416995.4438132793</v>
      </c>
      <c r="R39">
        <v>9451941.17767925</v>
      </c>
      <c r="S39">
        <v>9564609.6776812207</v>
      </c>
      <c r="T39">
        <v>10085224.637945</v>
      </c>
      <c r="U39">
        <v>10299636.984602701</v>
      </c>
      <c r="V39">
        <v>10154259.304889301</v>
      </c>
      <c r="W39">
        <v>10121057.0978588</v>
      </c>
      <c r="X39">
        <v>10215061.5721827</v>
      </c>
      <c r="Y39">
        <v>10509395.349547399</v>
      </c>
      <c r="Z39">
        <v>10727258.965802399</v>
      </c>
      <c r="AA39">
        <v>10798216.7375701</v>
      </c>
      <c r="AB39">
        <v>10906083.0911377</v>
      </c>
      <c r="AC39">
        <v>10941456.404694499</v>
      </c>
      <c r="AD39">
        <v>10981575.561555799</v>
      </c>
      <c r="AE39">
        <v>10982645.5702207</v>
      </c>
    </row>
    <row r="40" spans="1:31" x14ac:dyDescent="0.3">
      <c r="A40" t="s">
        <v>151</v>
      </c>
      <c r="B40" t="s">
        <v>276</v>
      </c>
      <c r="C40" t="s">
        <v>200</v>
      </c>
      <c r="D40" t="s">
        <v>277</v>
      </c>
      <c r="E40" t="s">
        <v>201</v>
      </c>
      <c r="F40">
        <v>484222690.67722797</v>
      </c>
      <c r="G40">
        <v>498356785.332986</v>
      </c>
      <c r="H40">
        <v>507423342.33954</v>
      </c>
      <c r="I40">
        <v>511263865.11922503</v>
      </c>
      <c r="J40">
        <v>514774708.47459298</v>
      </c>
      <c r="K40">
        <v>518384992.15289599</v>
      </c>
      <c r="L40">
        <v>520580264.28926003</v>
      </c>
      <c r="M40">
        <v>521507938.33211201</v>
      </c>
      <c r="N40">
        <v>521710312.327519</v>
      </c>
      <c r="O40">
        <v>522295789.49586397</v>
      </c>
      <c r="P40">
        <v>524526467.01459801</v>
      </c>
      <c r="Q40">
        <v>525670784.80207503</v>
      </c>
      <c r="R40">
        <v>523558257.76456499</v>
      </c>
      <c r="S40">
        <v>520128175.20807499</v>
      </c>
      <c r="T40">
        <v>512919571.15267199</v>
      </c>
      <c r="U40">
        <v>506143254.475043</v>
      </c>
      <c r="V40">
        <v>500323759.461712</v>
      </c>
      <c r="W40">
        <v>495246976.64125597</v>
      </c>
      <c r="X40">
        <v>492533295.87788498</v>
      </c>
      <c r="Y40">
        <v>490452996.97691399</v>
      </c>
      <c r="Z40">
        <v>488544209.08825397</v>
      </c>
      <c r="AA40">
        <v>486945096.21728498</v>
      </c>
      <c r="AB40">
        <v>485482308.69376999</v>
      </c>
      <c r="AC40">
        <v>483949050.25717902</v>
      </c>
      <c r="AD40">
        <v>484116622.18354899</v>
      </c>
      <c r="AE40">
        <v>482770641.545389</v>
      </c>
    </row>
    <row r="41" spans="1:31" x14ac:dyDescent="0.3">
      <c r="A41" t="s">
        <v>151</v>
      </c>
      <c r="B41" t="s">
        <v>278</v>
      </c>
      <c r="C41" t="s">
        <v>200</v>
      </c>
      <c r="D41" t="s">
        <v>279</v>
      </c>
      <c r="E41" t="s">
        <v>201</v>
      </c>
    </row>
    <row r="42" spans="1:31" x14ac:dyDescent="0.3">
      <c r="A42" t="s">
        <v>151</v>
      </c>
      <c r="B42" t="s">
        <v>280</v>
      </c>
      <c r="C42" t="s">
        <v>200</v>
      </c>
      <c r="D42" t="s">
        <v>281</v>
      </c>
      <c r="E42" t="s">
        <v>201</v>
      </c>
    </row>
    <row r="43" spans="1:31" x14ac:dyDescent="0.3">
      <c r="A43" t="s">
        <v>151</v>
      </c>
      <c r="B43" t="s">
        <v>282</v>
      </c>
      <c r="C43" t="s">
        <v>200</v>
      </c>
      <c r="D43" t="s">
        <v>283</v>
      </c>
      <c r="E43" t="s">
        <v>201</v>
      </c>
      <c r="F43">
        <v>21637922.946716402</v>
      </c>
      <c r="G43">
        <v>22317102.4717042</v>
      </c>
      <c r="H43">
        <v>24040752.553295601</v>
      </c>
      <c r="I43">
        <v>24617688.560793702</v>
      </c>
      <c r="J43">
        <v>24409369.5921763</v>
      </c>
      <c r="K43">
        <v>24266507.276693098</v>
      </c>
      <c r="L43">
        <v>24620150.206181001</v>
      </c>
      <c r="M43">
        <v>26054500.736003399</v>
      </c>
      <c r="N43">
        <v>27525328.918765102</v>
      </c>
      <c r="O43">
        <v>29073610.316402901</v>
      </c>
      <c r="P43">
        <v>30686423.7997359</v>
      </c>
      <c r="Q43">
        <v>34014233.9935316</v>
      </c>
      <c r="R43">
        <v>35491425.465886503</v>
      </c>
      <c r="S43">
        <v>35619951.700060703</v>
      </c>
      <c r="T43">
        <v>35414914.431090601</v>
      </c>
      <c r="U43">
        <v>35310357.249367997</v>
      </c>
      <c r="V43">
        <v>35527385.717252702</v>
      </c>
      <c r="W43">
        <v>35844455.060260102</v>
      </c>
      <c r="X43">
        <v>36665842.527840398</v>
      </c>
      <c r="Y43">
        <v>37081818.787965499</v>
      </c>
      <c r="Z43">
        <v>38269827.640123598</v>
      </c>
      <c r="AA43">
        <v>39589687.960501403</v>
      </c>
      <c r="AB43">
        <v>41251177.753624603</v>
      </c>
      <c r="AC43">
        <v>42723973.746044397</v>
      </c>
      <c r="AD43">
        <v>44370057.375963204</v>
      </c>
      <c r="AE43">
        <v>44913982.131285399</v>
      </c>
    </row>
    <row r="44" spans="1:31" x14ac:dyDescent="0.3">
      <c r="A44" t="s">
        <v>151</v>
      </c>
      <c r="B44" t="s">
        <v>284</v>
      </c>
      <c r="C44" t="s">
        <v>200</v>
      </c>
      <c r="D44" t="s">
        <v>285</v>
      </c>
      <c r="E44" t="s">
        <v>201</v>
      </c>
      <c r="F44">
        <v>788937714.48488104</v>
      </c>
      <c r="G44">
        <v>815284278.523826</v>
      </c>
      <c r="H44">
        <v>840996713.18039703</v>
      </c>
      <c r="I44">
        <v>861612121.58897996</v>
      </c>
      <c r="J44">
        <v>876113026.56402004</v>
      </c>
      <c r="K44">
        <v>892711422.73133695</v>
      </c>
      <c r="L44">
        <v>906913169.31765795</v>
      </c>
      <c r="M44">
        <v>913623644.98865402</v>
      </c>
      <c r="N44">
        <v>921393342.89023197</v>
      </c>
      <c r="O44">
        <v>929568037.00589502</v>
      </c>
      <c r="P44">
        <v>939791256.46233296</v>
      </c>
      <c r="Q44">
        <v>951382666.09903705</v>
      </c>
      <c r="R44">
        <v>962379681.35844004</v>
      </c>
      <c r="S44">
        <v>968942647.17502701</v>
      </c>
      <c r="T44">
        <v>962616872.82890105</v>
      </c>
      <c r="U44">
        <v>954668077.58502603</v>
      </c>
      <c r="V44">
        <v>949911992.94696999</v>
      </c>
      <c r="W44">
        <v>948944992.71804297</v>
      </c>
      <c r="X44">
        <v>949237976.40960503</v>
      </c>
      <c r="Y44">
        <v>951041126.74295998</v>
      </c>
      <c r="Z44">
        <v>956540049.41323698</v>
      </c>
      <c r="AA44">
        <v>961569330.60173094</v>
      </c>
      <c r="AB44">
        <v>968026528.52805197</v>
      </c>
      <c r="AC44">
        <v>975291266.76005399</v>
      </c>
      <c r="AD44">
        <v>980055186.56443501</v>
      </c>
      <c r="AE44">
        <v>979594935.70251203</v>
      </c>
    </row>
    <row r="45" spans="1:31" x14ac:dyDescent="0.3">
      <c r="A45" t="s">
        <v>151</v>
      </c>
      <c r="B45" t="s">
        <v>286</v>
      </c>
      <c r="C45" t="s">
        <v>200</v>
      </c>
      <c r="D45" t="s">
        <v>287</v>
      </c>
      <c r="E45" t="s">
        <v>201</v>
      </c>
    </row>
    <row r="46" spans="1:31" x14ac:dyDescent="0.3">
      <c r="A46" t="s">
        <v>151</v>
      </c>
      <c r="B46" t="s">
        <v>288</v>
      </c>
      <c r="C46" t="s">
        <v>200</v>
      </c>
      <c r="D46" t="s">
        <v>289</v>
      </c>
      <c r="E46" t="s">
        <v>201</v>
      </c>
    </row>
    <row r="47" spans="1:31" x14ac:dyDescent="0.3">
      <c r="A47" t="s">
        <v>151</v>
      </c>
      <c r="B47" t="s">
        <v>290</v>
      </c>
      <c r="C47" t="s">
        <v>200</v>
      </c>
      <c r="D47" t="s">
        <v>291</v>
      </c>
      <c r="E47" t="s">
        <v>201</v>
      </c>
      <c r="F47">
        <v>343020603.40093797</v>
      </c>
      <c r="G47">
        <v>358168987.86257303</v>
      </c>
      <c r="H47">
        <v>370412893.78809702</v>
      </c>
      <c r="I47">
        <v>381240700.12239802</v>
      </c>
      <c r="J47">
        <v>393914076.590011</v>
      </c>
      <c r="K47">
        <v>403735752.37086999</v>
      </c>
      <c r="L47">
        <v>412429978.09715402</v>
      </c>
      <c r="M47">
        <v>420082956.74251097</v>
      </c>
      <c r="N47">
        <v>425802076.49215001</v>
      </c>
      <c r="O47">
        <v>429514782.19450301</v>
      </c>
      <c r="P47">
        <v>432186822.05581802</v>
      </c>
      <c r="Q47">
        <v>433961242.158373</v>
      </c>
      <c r="R47">
        <v>434973646.57554901</v>
      </c>
      <c r="S47">
        <v>434966777.94606102</v>
      </c>
      <c r="T47">
        <v>436033267.890791</v>
      </c>
      <c r="U47">
        <v>437042592.65176803</v>
      </c>
      <c r="V47">
        <v>437382762.43712801</v>
      </c>
      <c r="W47">
        <v>437854111.05555803</v>
      </c>
      <c r="X47">
        <v>439253290.33930397</v>
      </c>
      <c r="Y47">
        <v>441303119.42135698</v>
      </c>
      <c r="Z47">
        <v>442545278.92945403</v>
      </c>
      <c r="AA47">
        <v>444342411.48540401</v>
      </c>
      <c r="AB47">
        <v>446273667.81815398</v>
      </c>
      <c r="AC47">
        <v>448082652.87823701</v>
      </c>
      <c r="AD47">
        <v>450271399.270917</v>
      </c>
      <c r="AE47">
        <v>452989027.03869402</v>
      </c>
    </row>
    <row r="48" spans="1:31" x14ac:dyDescent="0.3">
      <c r="A48" t="s">
        <v>151</v>
      </c>
      <c r="B48" t="s">
        <v>292</v>
      </c>
      <c r="C48" t="s">
        <v>200</v>
      </c>
      <c r="D48" t="s">
        <v>293</v>
      </c>
      <c r="E48" t="s">
        <v>201</v>
      </c>
      <c r="F48">
        <v>402700292.55823803</v>
      </c>
      <c r="G48">
        <v>420860787.379677</v>
      </c>
      <c r="H48">
        <v>435323133.34801102</v>
      </c>
      <c r="I48">
        <v>448414701.57697302</v>
      </c>
      <c r="J48">
        <v>463503664.655855</v>
      </c>
      <c r="K48">
        <v>474825880.060489</v>
      </c>
      <c r="L48">
        <v>484730226.35906702</v>
      </c>
      <c r="M48">
        <v>493804342.37639099</v>
      </c>
      <c r="N48">
        <v>500165317.06330699</v>
      </c>
      <c r="O48">
        <v>504946432.991032</v>
      </c>
      <c r="P48">
        <v>508785497.41798502</v>
      </c>
      <c r="Q48">
        <v>510981838.61201298</v>
      </c>
      <c r="R48">
        <v>511877867.69779801</v>
      </c>
      <c r="S48">
        <v>511243489.15915799</v>
      </c>
      <c r="T48">
        <v>512311308.84279001</v>
      </c>
      <c r="U48">
        <v>514282112.882788</v>
      </c>
      <c r="V48">
        <v>515752410.98684299</v>
      </c>
      <c r="W48">
        <v>517294712.95071101</v>
      </c>
      <c r="X48">
        <v>520498252.81351</v>
      </c>
      <c r="Y48">
        <v>523881598.56750298</v>
      </c>
      <c r="Z48">
        <v>525597361.295766</v>
      </c>
      <c r="AA48">
        <v>527585309.79152697</v>
      </c>
      <c r="AB48">
        <v>529849330.61915302</v>
      </c>
      <c r="AC48">
        <v>531123956.59359902</v>
      </c>
      <c r="AD48">
        <v>533112045.504399</v>
      </c>
      <c r="AE48">
        <v>535525104.39902103</v>
      </c>
    </row>
    <row r="49" spans="1:31" x14ac:dyDescent="0.3">
      <c r="A49" t="s">
        <v>151</v>
      </c>
      <c r="B49" t="s">
        <v>294</v>
      </c>
      <c r="C49" t="s">
        <v>200</v>
      </c>
      <c r="D49" t="s">
        <v>295</v>
      </c>
      <c r="E49" t="s">
        <v>201</v>
      </c>
      <c r="F49">
        <v>37616478.879409499</v>
      </c>
      <c r="G49">
        <v>38249336.523732997</v>
      </c>
      <c r="H49">
        <v>38611335.838303097</v>
      </c>
      <c r="I49">
        <v>39022119.646868303</v>
      </c>
      <c r="J49">
        <v>39374377.182632498</v>
      </c>
      <c r="K49">
        <v>39372280.433683798</v>
      </c>
      <c r="L49">
        <v>39485654.944639303</v>
      </c>
      <c r="M49">
        <v>39555443.626533099</v>
      </c>
      <c r="N49">
        <v>39524425.1842715</v>
      </c>
      <c r="O49">
        <v>39510715.847670101</v>
      </c>
      <c r="P49">
        <v>39677605.967021003</v>
      </c>
      <c r="Q49">
        <v>39697379.340243198</v>
      </c>
      <c r="R49">
        <v>39561959.894405298</v>
      </c>
      <c r="S49">
        <v>39359490.245085202</v>
      </c>
      <c r="T49">
        <v>39688699.270017497</v>
      </c>
      <c r="U49">
        <v>39965857.0380252</v>
      </c>
      <c r="V49">
        <v>39918879.360663898</v>
      </c>
      <c r="W49">
        <v>39928942.378292002</v>
      </c>
      <c r="X49">
        <v>40397958.620425597</v>
      </c>
      <c r="Y49">
        <v>40635591.824232802</v>
      </c>
      <c r="Z49">
        <v>40583836.923384503</v>
      </c>
      <c r="AA49">
        <v>40311234.801955</v>
      </c>
      <c r="AB49">
        <v>39893531.507021099</v>
      </c>
      <c r="AC49">
        <v>39453574.204358697</v>
      </c>
      <c r="AD49">
        <v>39246099.2586447</v>
      </c>
      <c r="AE49">
        <v>39207087.812363103</v>
      </c>
    </row>
    <row r="50" spans="1:31" x14ac:dyDescent="0.3">
      <c r="A50" t="s">
        <v>151</v>
      </c>
      <c r="B50" t="s">
        <v>296</v>
      </c>
      <c r="C50" t="s">
        <v>200</v>
      </c>
      <c r="D50" t="s">
        <v>297</v>
      </c>
      <c r="E50" t="s">
        <v>201</v>
      </c>
      <c r="F50">
        <v>22446918.097801201</v>
      </c>
      <c r="G50">
        <v>24757118.138640199</v>
      </c>
      <c r="H50">
        <v>26578385.015173499</v>
      </c>
      <c r="I50">
        <v>28377327.256937899</v>
      </c>
      <c r="J50">
        <v>30394873.704259001</v>
      </c>
      <c r="K50">
        <v>31891647.186489299</v>
      </c>
      <c r="L50">
        <v>33000614.0629653</v>
      </c>
      <c r="M50">
        <v>34331971.299097501</v>
      </c>
      <c r="N50">
        <v>35027407.414426297</v>
      </c>
      <c r="O50">
        <v>36075181.078554399</v>
      </c>
      <c r="P50">
        <v>37028406.285859503</v>
      </c>
      <c r="Q50">
        <v>37424166.547242403</v>
      </c>
      <c r="R50">
        <v>37459955.780336</v>
      </c>
      <c r="S50">
        <v>37066055.343733899</v>
      </c>
      <c r="T50">
        <v>36743561.946520001</v>
      </c>
      <c r="U50">
        <v>37401011.367207304</v>
      </c>
      <c r="V50">
        <v>38545677.790788502</v>
      </c>
      <c r="W50">
        <v>39574377.570278399</v>
      </c>
      <c r="X50">
        <v>40858393.093729101</v>
      </c>
      <c r="Y50">
        <v>41923835.369346097</v>
      </c>
      <c r="Z50">
        <v>42443620.704281203</v>
      </c>
      <c r="AA50">
        <v>42909000.144167498</v>
      </c>
      <c r="AB50">
        <v>43658475.431410499</v>
      </c>
      <c r="AC50">
        <v>43576813.328440599</v>
      </c>
      <c r="AD50">
        <v>43590368.473248303</v>
      </c>
      <c r="AE50">
        <v>43328989.547964498</v>
      </c>
    </row>
    <row r="51" spans="1:31" x14ac:dyDescent="0.3">
      <c r="A51" t="s">
        <v>151</v>
      </c>
      <c r="B51" t="s">
        <v>298</v>
      </c>
      <c r="C51" t="s">
        <v>200</v>
      </c>
      <c r="D51" t="s">
        <v>299</v>
      </c>
      <c r="E51" t="s">
        <v>201</v>
      </c>
    </row>
    <row r="52" spans="1:31" x14ac:dyDescent="0.3">
      <c r="A52" t="s">
        <v>151</v>
      </c>
      <c r="B52" t="s">
        <v>300</v>
      </c>
      <c r="C52" t="s">
        <v>200</v>
      </c>
      <c r="D52" t="s">
        <v>301</v>
      </c>
      <c r="E52" t="s">
        <v>201</v>
      </c>
    </row>
    <row r="53" spans="1:31" x14ac:dyDescent="0.3">
      <c r="A53" t="s">
        <v>151</v>
      </c>
      <c r="B53" t="s">
        <v>302</v>
      </c>
      <c r="C53" t="s">
        <v>200</v>
      </c>
      <c r="D53" t="s">
        <v>303</v>
      </c>
      <c r="E53" t="s">
        <v>201</v>
      </c>
      <c r="F53">
        <v>21208001.714671399</v>
      </c>
      <c r="G53">
        <v>21969631.801424999</v>
      </c>
      <c r="H53">
        <v>22937911.8358941</v>
      </c>
      <c r="I53">
        <v>23339126.535454199</v>
      </c>
      <c r="J53">
        <v>23647396.764644701</v>
      </c>
      <c r="K53">
        <v>24329080.310314301</v>
      </c>
      <c r="L53">
        <v>25498685.859650102</v>
      </c>
      <c r="M53">
        <v>25949546.885324299</v>
      </c>
      <c r="N53">
        <v>26758425.9482066</v>
      </c>
      <c r="O53">
        <v>27766310.817802601</v>
      </c>
      <c r="P53">
        <v>28459098.399682902</v>
      </c>
      <c r="Q53">
        <v>28967778.8114064</v>
      </c>
      <c r="R53">
        <v>28560854.895981502</v>
      </c>
      <c r="S53">
        <v>28567933.455616001</v>
      </c>
      <c r="T53">
        <v>27778885.014414899</v>
      </c>
      <c r="U53">
        <v>26950810.4692332</v>
      </c>
      <c r="V53">
        <v>26112967.771791</v>
      </c>
      <c r="W53">
        <v>25332182.642120302</v>
      </c>
      <c r="X53">
        <v>24794077.8923513</v>
      </c>
      <c r="Y53">
        <v>24256003.829933599</v>
      </c>
      <c r="Z53">
        <v>23878188.8204716</v>
      </c>
      <c r="AA53">
        <v>23215713.8823446</v>
      </c>
      <c r="AB53">
        <v>22551592.400008801</v>
      </c>
      <c r="AC53">
        <v>22288006.417955998</v>
      </c>
      <c r="AD53">
        <v>21929982.563782901</v>
      </c>
      <c r="AE53">
        <v>20762604.622012202</v>
      </c>
    </row>
    <row r="54" spans="1:31" x14ac:dyDescent="0.3">
      <c r="A54" t="s">
        <v>151</v>
      </c>
      <c r="B54" t="s">
        <v>304</v>
      </c>
      <c r="C54" t="s">
        <v>200</v>
      </c>
      <c r="D54" t="s">
        <v>305</v>
      </c>
      <c r="E54" t="s">
        <v>201</v>
      </c>
      <c r="F54">
        <v>30289975.163454399</v>
      </c>
      <c r="G54">
        <v>31606022.751224499</v>
      </c>
      <c r="H54">
        <v>33115055.807663001</v>
      </c>
      <c r="I54">
        <v>33806466.578946501</v>
      </c>
      <c r="J54">
        <v>34787099.890299</v>
      </c>
      <c r="K54">
        <v>36116733.263680197</v>
      </c>
      <c r="L54">
        <v>37629778.319952004</v>
      </c>
      <c r="M54">
        <v>37957626.071653098</v>
      </c>
      <c r="N54">
        <v>39030127.557390198</v>
      </c>
      <c r="O54">
        <v>40740151.3074283</v>
      </c>
      <c r="P54">
        <v>41879521.372579098</v>
      </c>
      <c r="Q54">
        <v>42499775.112122402</v>
      </c>
      <c r="R54">
        <v>42154871.867599301</v>
      </c>
      <c r="S54">
        <v>42492962.466923401</v>
      </c>
      <c r="T54">
        <v>41485486.475467503</v>
      </c>
      <c r="U54">
        <v>40461124.100801498</v>
      </c>
      <c r="V54">
        <v>39294396.533466801</v>
      </c>
      <c r="W54">
        <v>38111875.208799899</v>
      </c>
      <c r="X54">
        <v>37501779.499736302</v>
      </c>
      <c r="Y54">
        <v>36811044.999410398</v>
      </c>
      <c r="Z54">
        <v>36255171.349246003</v>
      </c>
      <c r="AA54">
        <v>35353277.8284062</v>
      </c>
      <c r="AB54">
        <v>34598832.888098001</v>
      </c>
      <c r="AC54">
        <v>34268158.2164611</v>
      </c>
      <c r="AD54">
        <v>33744821.381837301</v>
      </c>
      <c r="AE54">
        <v>32622372.7952158</v>
      </c>
    </row>
    <row r="55" spans="1:31" x14ac:dyDescent="0.3">
      <c r="A55" t="s">
        <v>151</v>
      </c>
      <c r="B55" t="s">
        <v>306</v>
      </c>
      <c r="C55" t="s">
        <v>200</v>
      </c>
      <c r="D55" t="s">
        <v>307</v>
      </c>
      <c r="E55" t="s">
        <v>201</v>
      </c>
      <c r="F55">
        <v>9056998.0993215498</v>
      </c>
      <c r="G55">
        <v>9612503.2753333505</v>
      </c>
      <c r="H55">
        <v>10153262.4569667</v>
      </c>
      <c r="I55">
        <v>10444202.770788901</v>
      </c>
      <c r="J55">
        <v>11123349.477532901</v>
      </c>
      <c r="K55">
        <v>11775461.0653772</v>
      </c>
      <c r="L55">
        <v>12115169.9415431</v>
      </c>
      <c r="M55">
        <v>11987117.903652599</v>
      </c>
      <c r="N55">
        <v>12248263.348178999</v>
      </c>
      <c r="O55">
        <v>12953172.496525301</v>
      </c>
      <c r="P55">
        <v>13400951.7554047</v>
      </c>
      <c r="Q55">
        <v>13510505.995661801</v>
      </c>
      <c r="R55">
        <v>13576105.846143199</v>
      </c>
      <c r="S55">
        <v>13911360.088385001</v>
      </c>
      <c r="T55">
        <v>13695411.776204299</v>
      </c>
      <c r="U55">
        <v>13502667.978862399</v>
      </c>
      <c r="V55">
        <v>13175338.8785659</v>
      </c>
      <c r="W55">
        <v>12773703.789480301</v>
      </c>
      <c r="X55">
        <v>12704515.5506445</v>
      </c>
      <c r="Y55">
        <v>12553312.992552601</v>
      </c>
      <c r="Z55">
        <v>12375434.096640101</v>
      </c>
      <c r="AA55">
        <v>12136803.6098799</v>
      </c>
      <c r="AB55">
        <v>12047628.1243446</v>
      </c>
      <c r="AC55">
        <v>11980705.164514801</v>
      </c>
      <c r="AD55">
        <v>11815397.9751579</v>
      </c>
      <c r="AE55">
        <v>11859768.1732035</v>
      </c>
    </row>
    <row r="56" spans="1:31" x14ac:dyDescent="0.3">
      <c r="A56" t="s">
        <v>151</v>
      </c>
      <c r="B56" t="s">
        <v>308</v>
      </c>
      <c r="C56" t="s">
        <v>200</v>
      </c>
      <c r="D56" t="s">
        <v>309</v>
      </c>
      <c r="E56" t="s">
        <v>201</v>
      </c>
    </row>
    <row r="57" spans="1:31" x14ac:dyDescent="0.3">
      <c r="A57" t="s">
        <v>151</v>
      </c>
      <c r="B57" t="s">
        <v>310</v>
      </c>
      <c r="C57" t="s">
        <v>200</v>
      </c>
      <c r="D57" t="s">
        <v>311</v>
      </c>
      <c r="E57" t="s">
        <v>201</v>
      </c>
      <c r="F57">
        <v>1675374412.59236</v>
      </c>
      <c r="G57">
        <v>1733815473.6335299</v>
      </c>
      <c r="H57">
        <v>1783156600.4488101</v>
      </c>
      <c r="I57">
        <v>1820756484.2193301</v>
      </c>
      <c r="J57">
        <v>1853590462.09236</v>
      </c>
      <c r="K57">
        <v>1885100657.0740199</v>
      </c>
      <c r="L57">
        <v>1911394170.7934599</v>
      </c>
      <c r="M57">
        <v>1927890470.79549</v>
      </c>
      <c r="N57">
        <v>1942185435.21244</v>
      </c>
      <c r="O57">
        <v>1955768251.02634</v>
      </c>
      <c r="P57">
        <v>1972174704.48366</v>
      </c>
      <c r="Q57">
        <v>1987343132.78931</v>
      </c>
      <c r="R57">
        <v>1997425169.08692</v>
      </c>
      <c r="S57">
        <v>2000127305.84566</v>
      </c>
      <c r="T57">
        <v>1987637431.2229099</v>
      </c>
      <c r="U57">
        <v>1974797115.8705201</v>
      </c>
      <c r="V57">
        <v>1965680396.19188</v>
      </c>
      <c r="W57">
        <v>1961234287.1791</v>
      </c>
      <c r="X57">
        <v>1962047070.3942599</v>
      </c>
      <c r="Y57">
        <v>1965174728.4646699</v>
      </c>
      <c r="Z57">
        <v>1970537404.33497</v>
      </c>
      <c r="AA57">
        <v>1975999849.1204901</v>
      </c>
      <c r="AB57">
        <v>1983305076.3977799</v>
      </c>
      <c r="AC57">
        <v>1990351644.8570099</v>
      </c>
      <c r="AD57">
        <v>1997280850.6545</v>
      </c>
      <c r="AE57">
        <v>1997890681.64692</v>
      </c>
    </row>
    <row r="58" spans="1:31" x14ac:dyDescent="0.3">
      <c r="A58" t="s">
        <v>151</v>
      </c>
      <c r="B58" t="s">
        <v>312</v>
      </c>
      <c r="C58" t="s">
        <v>200</v>
      </c>
      <c r="D58" t="s">
        <v>313</v>
      </c>
      <c r="E58" t="s">
        <v>201</v>
      </c>
      <c r="F58">
        <v>1675374412.59236</v>
      </c>
      <c r="G58">
        <v>1733815473.6335299</v>
      </c>
      <c r="H58">
        <v>1783156600.4488101</v>
      </c>
      <c r="I58">
        <v>1820756484.2193301</v>
      </c>
      <c r="J58">
        <v>1853590462.09236</v>
      </c>
      <c r="K58">
        <v>1885100657.0740199</v>
      </c>
      <c r="L58">
        <v>1911394170.7934599</v>
      </c>
      <c r="M58">
        <v>1927890470.79549</v>
      </c>
      <c r="N58">
        <v>1942185435.21244</v>
      </c>
      <c r="O58">
        <v>1955768251.02634</v>
      </c>
      <c r="P58">
        <v>1972174704.48366</v>
      </c>
      <c r="Q58">
        <v>1987343132.78931</v>
      </c>
      <c r="R58">
        <v>1997425169.08692</v>
      </c>
      <c r="S58">
        <v>2000127305.84566</v>
      </c>
      <c r="T58">
        <v>1987637431.2229099</v>
      </c>
      <c r="U58">
        <v>1974797115.8705201</v>
      </c>
      <c r="V58">
        <v>1965680396.19188</v>
      </c>
      <c r="W58">
        <v>1961234287.1791</v>
      </c>
      <c r="X58">
        <v>1962047070.3942599</v>
      </c>
      <c r="Y58">
        <v>1965174728.4646699</v>
      </c>
      <c r="Z58">
        <v>1970537404.33497</v>
      </c>
      <c r="AA58">
        <v>1975999849.1204901</v>
      </c>
      <c r="AB58">
        <v>1983305076.3977799</v>
      </c>
      <c r="AC58">
        <v>1990351644.8570099</v>
      </c>
      <c r="AD58">
        <v>1997280850.6545</v>
      </c>
      <c r="AE58">
        <v>1997890681.64692</v>
      </c>
    </row>
    <row r="59" spans="1:31" x14ac:dyDescent="0.3">
      <c r="A59" t="s">
        <v>151</v>
      </c>
      <c r="B59" t="s">
        <v>314</v>
      </c>
      <c r="C59" t="s">
        <v>200</v>
      </c>
      <c r="D59" t="s">
        <v>315</v>
      </c>
      <c r="E59" t="s">
        <v>201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78</vt:i4>
      </vt:variant>
    </vt:vector>
  </HeadingPairs>
  <TitlesOfParts>
    <vt:vector size="78" baseType="lpstr">
      <vt:lpstr>Legend</vt:lpstr>
      <vt:lpstr>I_IT</vt:lpstr>
      <vt:lpstr>I_CT</vt:lpstr>
      <vt:lpstr>I_Soft_DB</vt:lpstr>
      <vt:lpstr>I_TraEq</vt:lpstr>
      <vt:lpstr>I_OMach</vt:lpstr>
      <vt:lpstr>I_OCon</vt:lpstr>
      <vt:lpstr>I_Rstruc</vt:lpstr>
      <vt:lpstr>I_Cult</vt:lpstr>
      <vt:lpstr>I_RD</vt:lpstr>
      <vt:lpstr>I_OIPP</vt:lpstr>
      <vt:lpstr>I_GFCF</vt:lpstr>
      <vt:lpstr>Ipyp_IT</vt:lpstr>
      <vt:lpstr>Ipyp_CT</vt:lpstr>
      <vt:lpstr>Ipyp_Soft_DB</vt:lpstr>
      <vt:lpstr>Ipyp_TraEq</vt:lpstr>
      <vt:lpstr>Ipyp_OMach</vt:lpstr>
      <vt:lpstr>Ipyp_OCon</vt:lpstr>
      <vt:lpstr>Ipyp_Rstruc</vt:lpstr>
      <vt:lpstr>Ipyp_Cult</vt:lpstr>
      <vt:lpstr>Ipyp_RD</vt:lpstr>
      <vt:lpstr>Ipyp_OIPP</vt:lpstr>
      <vt:lpstr>Ipyp_GFCF</vt:lpstr>
      <vt:lpstr>Ip_IT</vt:lpstr>
      <vt:lpstr>Ip_CT</vt:lpstr>
      <vt:lpstr>Ip_Soft_DB</vt:lpstr>
      <vt:lpstr>Ip_TraEq</vt:lpstr>
      <vt:lpstr>Ip_OMach</vt:lpstr>
      <vt:lpstr>Ip_OCon</vt:lpstr>
      <vt:lpstr>Ip_Rstruc</vt:lpstr>
      <vt:lpstr>Ip_Cult</vt:lpstr>
      <vt:lpstr>Ip_RD</vt:lpstr>
      <vt:lpstr>Ip_OIPP</vt:lpstr>
      <vt:lpstr>Ip_GFCF</vt:lpstr>
      <vt:lpstr>K_IT</vt:lpstr>
      <vt:lpstr>K_CT</vt:lpstr>
      <vt:lpstr>K_Soft_DB</vt:lpstr>
      <vt:lpstr>K_TraEq</vt:lpstr>
      <vt:lpstr>K_OMach</vt:lpstr>
      <vt:lpstr>K_OCon</vt:lpstr>
      <vt:lpstr>K_Rstruc</vt:lpstr>
      <vt:lpstr>K_Cult</vt:lpstr>
      <vt:lpstr>K_RD</vt:lpstr>
      <vt:lpstr>K_OIPP</vt:lpstr>
      <vt:lpstr>K_GFCF</vt:lpstr>
      <vt:lpstr>Kpyp_IT</vt:lpstr>
      <vt:lpstr>Kpyp_CT</vt:lpstr>
      <vt:lpstr>Kpyp_Soft_DB</vt:lpstr>
      <vt:lpstr>Kpyp_TraEq</vt:lpstr>
      <vt:lpstr>Kpyp_OMach</vt:lpstr>
      <vt:lpstr>Kpyp_OCon</vt:lpstr>
      <vt:lpstr>Kpyp_Rstruc</vt:lpstr>
      <vt:lpstr>Kpyp_Cult</vt:lpstr>
      <vt:lpstr>Kpyp_RD</vt:lpstr>
      <vt:lpstr>Kpyp_OIPP</vt:lpstr>
      <vt:lpstr>Kpyp_GFCF</vt:lpstr>
      <vt:lpstr>Iq_IT</vt:lpstr>
      <vt:lpstr>Iq_CT</vt:lpstr>
      <vt:lpstr>Iq_Soft_DB</vt:lpstr>
      <vt:lpstr>Iq_TraEq</vt:lpstr>
      <vt:lpstr>Iq_OMach</vt:lpstr>
      <vt:lpstr>Iq_OCon</vt:lpstr>
      <vt:lpstr>Iq_Rstruc</vt:lpstr>
      <vt:lpstr>Iq_Cult</vt:lpstr>
      <vt:lpstr>Iq_RD</vt:lpstr>
      <vt:lpstr>Iq_OIPP</vt:lpstr>
      <vt:lpstr>Iq_GFCF</vt:lpstr>
      <vt:lpstr>Kq_IT</vt:lpstr>
      <vt:lpstr>Kq_CT</vt:lpstr>
      <vt:lpstr>Kq_Soft_DB</vt:lpstr>
      <vt:lpstr>Kq_TraEq</vt:lpstr>
      <vt:lpstr>Kq_OMach</vt:lpstr>
      <vt:lpstr>Kq_OCon</vt:lpstr>
      <vt:lpstr>Kq_Rstruc</vt:lpstr>
      <vt:lpstr>Kq_Cult</vt:lpstr>
      <vt:lpstr>Kq_RD</vt:lpstr>
      <vt:lpstr>Kq_OIPP</vt:lpstr>
      <vt:lpstr>Kq_GFCF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legend</dc:creator>
  <cp:lastModifiedBy>eceta</cp:lastModifiedBy>
  <dcterms:created xsi:type="dcterms:W3CDTF">2025-01-07T18:47:01Z</dcterms:created>
  <dcterms:modified xsi:type="dcterms:W3CDTF">2026-03-05T00:05:47Z</dcterms:modified>
</cp:coreProperties>
</file>