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rédito\Juan Esteban Palomar\"/>
    </mc:Choice>
  </mc:AlternateContent>
  <xr:revisionPtr revIDLastSave="0" documentId="8_{E4D664F5-D362-405C-8736-707BE5DCDABC}" xr6:coauthVersionLast="36" xr6:coauthVersionMax="36" xr10:uidLastSave="{00000000-0000-0000-0000-000000000000}"/>
  <bookViews>
    <workbookView xWindow="0" yWindow="0" windowWidth="19200" windowHeight="8025" xr2:uid="{4F104762-76DC-46FC-A292-2CD01C3D3E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J4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6" i="1"/>
  <c r="C12" i="1"/>
  <c r="H4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7" i="1"/>
  <c r="G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6" i="1"/>
</calcChain>
</file>

<file path=xl/sharedStrings.xml><?xml version="1.0" encoding="utf-8"?>
<sst xmlns="http://schemas.openxmlformats.org/spreadsheetml/2006/main" count="21" uniqueCount="21">
  <si>
    <t>r</t>
  </si>
  <si>
    <t>lambda</t>
  </si>
  <si>
    <t>vol</t>
  </si>
  <si>
    <t>T</t>
  </si>
  <si>
    <t>TF</t>
  </si>
  <si>
    <t>K</t>
  </si>
  <si>
    <t>Rec</t>
  </si>
  <si>
    <t>DVO1</t>
  </si>
  <si>
    <t>DL</t>
  </si>
  <si>
    <t>d1</t>
  </si>
  <si>
    <t>d2</t>
  </si>
  <si>
    <t>N(d1)</t>
  </si>
  <si>
    <t>N(d2)</t>
  </si>
  <si>
    <t>B(T,TF)</t>
  </si>
  <si>
    <t>P(T,TF)</t>
  </si>
  <si>
    <t>S_T</t>
  </si>
  <si>
    <t>B(t,Ti)</t>
  </si>
  <si>
    <t>P/t,Ti)</t>
  </si>
  <si>
    <t>DVO1(t,TF)</t>
  </si>
  <si>
    <t>DVO1(T,TF)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</si>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</sst>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5" formatCode="_-* #,##0\ _€_-;\-* #,##0\ _€_-;_-* &quot;-&quot;??\ _€_-;_-@_-"/>
    <numFmt numFmtId="169" formatCode="_-* #,##0.00000\ _€_-;\-* #,##0.00000\ _€_-;_-* &quot;-&quot;??\ _€_-;_-@_-"/>
    <numFmt numFmtId="170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65" fontId="0" fillId="0" borderId="0" xfId="1" applyNumberFormat="1" applyFont="1"/>
    <xf numFmtId="10" fontId="0" fillId="0" borderId="0" xfId="0" applyNumberFormat="1"/>
    <xf numFmtId="169" fontId="0" fillId="0" borderId="0" xfId="0" applyNumberFormat="1"/>
    <xf numFmtId="170" fontId="0" fillId="0" borderId="0" xfId="2" applyNumberFormat="1" applyFont="1"/>
    <xf numFmtId="169" fontId="0" fillId="0" borderId="0" xfId="1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5FC9-FCE8-405F-938B-1FA998889EF2}">
  <dimension ref="B3:J26"/>
  <sheetViews>
    <sheetView tabSelected="1" topLeftCell="A2" zoomScale="130" zoomScaleNormal="130" workbookViewId="0">
      <selection activeCell="B18" sqref="B18:C18"/>
    </sheetView>
  </sheetViews>
  <sheetFormatPr baseColWidth="10" defaultRowHeight="15" x14ac:dyDescent="0.25"/>
  <cols>
    <col min="3" max="3" width="11.85546875" bestFit="1" customWidth="1"/>
  </cols>
  <sheetData>
    <row r="3" spans="2:10" x14ac:dyDescent="0.25">
      <c r="B3" t="s">
        <v>0</v>
      </c>
      <c r="C3" s="1">
        <v>0.01</v>
      </c>
      <c r="G3" t="s">
        <v>19</v>
      </c>
      <c r="J3" t="s">
        <v>18</v>
      </c>
    </row>
    <row r="4" spans="2:10" x14ac:dyDescent="0.25">
      <c r="B4" t="s">
        <v>1</v>
      </c>
      <c r="C4" s="1">
        <v>0.02</v>
      </c>
      <c r="G4">
        <f>0.25*SUMPRODUCT(F7:F26,G7:G26)</f>
        <v>4.625677713909484</v>
      </c>
      <c r="H4">
        <f>SUM(H7:H26)</f>
        <v>5.5647134471611022E-2</v>
      </c>
      <c r="J4">
        <f>SUMPRODUCT(I7:I26,J7:J26)*0.25</f>
        <v>4.2275511157560013</v>
      </c>
    </row>
    <row r="5" spans="2:10" x14ac:dyDescent="0.25">
      <c r="B5" t="s">
        <v>2</v>
      </c>
      <c r="C5" s="1">
        <v>0.8</v>
      </c>
      <c r="F5" t="s">
        <v>13</v>
      </c>
      <c r="G5" t="s">
        <v>14</v>
      </c>
      <c r="H5" t="s">
        <v>8</v>
      </c>
      <c r="I5" t="s">
        <v>16</v>
      </c>
      <c r="J5" t="s">
        <v>17</v>
      </c>
    </row>
    <row r="6" spans="2:10" x14ac:dyDescent="0.25">
      <c r="B6" t="s">
        <v>3</v>
      </c>
      <c r="C6" s="2">
        <v>3</v>
      </c>
      <c r="E6">
        <v>3</v>
      </c>
      <c r="F6">
        <f>EXP(-$C$3*(E6-$E$6))</f>
        <v>1</v>
      </c>
      <c r="G6">
        <f>EXP(-$C$4*(E6-$E$6))</f>
        <v>1</v>
      </c>
      <c r="I6">
        <f>EXP(-$C$3*E6)</f>
        <v>0.97044553354850815</v>
      </c>
      <c r="J6">
        <f>EXP(-$C$4*E6)</f>
        <v>0.94176453358424872</v>
      </c>
    </row>
    <row r="7" spans="2:10" x14ac:dyDescent="0.25">
      <c r="B7" t="s">
        <v>4</v>
      </c>
      <c r="C7" s="2">
        <v>8</v>
      </c>
      <c r="E7">
        <v>3.25</v>
      </c>
      <c r="F7">
        <f t="shared" ref="F7:F26" si="0">EXP(-$C$3*(E7-$E$6))</f>
        <v>0.99750312239746008</v>
      </c>
      <c r="G7">
        <f t="shared" ref="G7:G26" si="1">EXP(-$C$4*(E7-$E$6))</f>
        <v>0.99501247919268232</v>
      </c>
      <c r="H7">
        <f>(1-$C$9)*F7*(G6-G7)</f>
        <v>2.9850405469930121E-3</v>
      </c>
      <c r="I7">
        <f t="shared" ref="I7:I26" si="2">EXP(-$C$3*E7)</f>
        <v>0.96802244983130603</v>
      </c>
      <c r="J7">
        <f t="shared" ref="J7:J26" si="3">EXP(-$C$4*E7)</f>
        <v>0.93706746337740343</v>
      </c>
    </row>
    <row r="8" spans="2:10" x14ac:dyDescent="0.25">
      <c r="B8" t="s">
        <v>5</v>
      </c>
      <c r="C8" s="3">
        <v>1.2E-2</v>
      </c>
      <c r="E8">
        <v>3.5</v>
      </c>
      <c r="F8">
        <f t="shared" si="0"/>
        <v>0.99501247919268232</v>
      </c>
      <c r="G8">
        <f t="shared" si="1"/>
        <v>0.99004983374916811</v>
      </c>
      <c r="H8">
        <f t="shared" ref="H8:H26" si="4">(1-$C$9)*F8*(G7-G8)</f>
        <v>2.9627364876632072E-3</v>
      </c>
      <c r="I8">
        <f t="shared" si="2"/>
        <v>0.96560541625756646</v>
      </c>
      <c r="J8">
        <f t="shared" si="3"/>
        <v>0.93239381990594827</v>
      </c>
    </row>
    <row r="9" spans="2:10" x14ac:dyDescent="0.25">
      <c r="B9" t="s">
        <v>6</v>
      </c>
      <c r="C9" s="1">
        <v>0.4</v>
      </c>
      <c r="E9">
        <v>3.75</v>
      </c>
      <c r="F9">
        <f t="shared" si="0"/>
        <v>0.99252805481913842</v>
      </c>
      <c r="G9">
        <f t="shared" si="1"/>
        <v>0.98511193960306265</v>
      </c>
      <c r="H9">
        <f t="shared" si="4"/>
        <v>2.9405990830421174E-3</v>
      </c>
      <c r="I9">
        <f t="shared" si="2"/>
        <v>0.96319441772082182</v>
      </c>
      <c r="J9">
        <f t="shared" si="3"/>
        <v>0.92774348632855286</v>
      </c>
    </row>
    <row r="10" spans="2:10" x14ac:dyDescent="0.25">
      <c r="E10">
        <v>4</v>
      </c>
      <c r="F10">
        <f t="shared" si="0"/>
        <v>0.99004983374916811</v>
      </c>
      <c r="G10">
        <f t="shared" si="1"/>
        <v>0.98019867330675525</v>
      </c>
      <c r="H10">
        <f t="shared" si="4"/>
        <v>2.9186270878947163E-3</v>
      </c>
      <c r="I10">
        <f t="shared" si="2"/>
        <v>0.96078943915232318</v>
      </c>
      <c r="J10">
        <f t="shared" si="3"/>
        <v>0.92311634638663576</v>
      </c>
    </row>
    <row r="11" spans="2:10" x14ac:dyDescent="0.25">
      <c r="E11">
        <v>4.25</v>
      </c>
      <c r="F11">
        <f t="shared" si="0"/>
        <v>0.98757780049388144</v>
      </c>
      <c r="G11">
        <f t="shared" si="1"/>
        <v>0.97530991202833262</v>
      </c>
      <c r="H11">
        <f t="shared" si="4"/>
        <v>2.8968192662905705E-3</v>
      </c>
      <c r="I11">
        <f t="shared" si="2"/>
        <v>0.95839046552094698</v>
      </c>
      <c r="J11">
        <f t="shared" si="3"/>
        <v>0.91851228440145738</v>
      </c>
    </row>
    <row r="12" spans="2:10" x14ac:dyDescent="0.25">
      <c r="B12" t="s">
        <v>15</v>
      </c>
      <c r="C12" s="5">
        <f>(H4)/G4</f>
        <v>1.2030050062562558E-2</v>
      </c>
      <c r="E12">
        <v>4.5</v>
      </c>
      <c r="F12">
        <f t="shared" si="0"/>
        <v>0.98511193960306265</v>
      </c>
      <c r="G12">
        <f t="shared" si="1"/>
        <v>0.97044553354850815</v>
      </c>
      <c r="H12">
        <f t="shared" si="4"/>
        <v>2.8751743915339627E-3</v>
      </c>
      <c r="I12">
        <f t="shared" si="2"/>
        <v>0.95599748183309996</v>
      </c>
      <c r="J12">
        <f t="shared" si="3"/>
        <v>0.91393118527122819</v>
      </c>
    </row>
    <row r="13" spans="2:10" x14ac:dyDescent="0.25">
      <c r="B13" t="s">
        <v>7</v>
      </c>
      <c r="C13">
        <f>J4</f>
        <v>4.2275511157560013</v>
      </c>
      <c r="E13">
        <v>4.75</v>
      </c>
      <c r="F13">
        <f t="shared" si="0"/>
        <v>0.9826522356650732</v>
      </c>
      <c r="G13">
        <f t="shared" si="1"/>
        <v>0.96560541625756646</v>
      </c>
      <c r="H13">
        <f t="shared" si="4"/>
        <v>2.8536912460950187E-3</v>
      </c>
      <c r="I13">
        <f t="shared" si="2"/>
        <v>0.95361047313262637</v>
      </c>
      <c r="J13">
        <f t="shared" si="3"/>
        <v>0.90937293446823142</v>
      </c>
    </row>
    <row r="14" spans="2:10" x14ac:dyDescent="0.25">
      <c r="B14" t="s">
        <v>9</v>
      </c>
      <c r="C14" s="4">
        <f>(LN(C12/C8)+0.5*C5*C5*C6)/(C5*SQRT(C6))</f>
        <v>0.69462529437677534</v>
      </c>
      <c r="E14">
        <v>5</v>
      </c>
      <c r="F14">
        <f t="shared" si="0"/>
        <v>0.98019867330675525</v>
      </c>
      <c r="G14">
        <f t="shared" si="1"/>
        <v>0.96078943915232318</v>
      </c>
      <c r="H14">
        <f t="shared" si="4"/>
        <v>2.8323686215411055E-3</v>
      </c>
      <c r="I14">
        <f t="shared" si="2"/>
        <v>0.95122942450071402</v>
      </c>
      <c r="J14">
        <f t="shared" si="3"/>
        <v>0.90483741803595952</v>
      </c>
    </row>
    <row r="15" spans="2:10" x14ac:dyDescent="0.25">
      <c r="B15" t="s">
        <v>10</v>
      </c>
      <c r="C15" s="6">
        <f>(LN(C12/C8)-0.5*C5*C5*C6)/(C5*SQRT(C6))</f>
        <v>-0.69101535167832673</v>
      </c>
      <c r="E15">
        <v>5.25</v>
      </c>
      <c r="F15">
        <f t="shared" si="0"/>
        <v>0.97775123719333634</v>
      </c>
      <c r="G15">
        <f t="shared" si="1"/>
        <v>0.95599748183309996</v>
      </c>
      <c r="H15">
        <f t="shared" si="4"/>
        <v>2.8112053184688982E-3</v>
      </c>
      <c r="I15">
        <f t="shared" si="2"/>
        <v>0.94885432105580125</v>
      </c>
      <c r="J15">
        <f t="shared" si="3"/>
        <v>0.90032452258626561</v>
      </c>
    </row>
    <row r="16" spans="2:10" x14ac:dyDescent="0.25">
      <c r="B16" t="s">
        <v>11</v>
      </c>
      <c r="C16">
        <f>NORMSDIST(C14)</f>
        <v>0.75635492186723585</v>
      </c>
      <c r="E16">
        <v>5.5</v>
      </c>
      <c r="F16">
        <f t="shared" si="0"/>
        <v>0.97530991202833262</v>
      </c>
      <c r="G16">
        <f t="shared" si="1"/>
        <v>0.95122942450071402</v>
      </c>
      <c r="H16">
        <f t="shared" si="4"/>
        <v>2.7902001464372292E-3</v>
      </c>
      <c r="I16">
        <f t="shared" si="2"/>
        <v>0.94648514795348382</v>
      </c>
      <c r="J16">
        <f t="shared" si="3"/>
        <v>0.89583413529652822</v>
      </c>
    </row>
    <row r="17" spans="2:10" x14ac:dyDescent="0.25">
      <c r="B17" t="s">
        <v>12</v>
      </c>
      <c r="C17">
        <f>NORMSDIST(C15)</f>
        <v>0.2447779468274966</v>
      </c>
      <c r="E17">
        <v>5.75</v>
      </c>
      <c r="F17">
        <f t="shared" si="0"/>
        <v>0.972874682553454</v>
      </c>
      <c r="G17">
        <f t="shared" si="1"/>
        <v>0.94648514795348382</v>
      </c>
      <c r="H17">
        <f t="shared" si="4"/>
        <v>2.769351923899425E-3</v>
      </c>
      <c r="I17">
        <f t="shared" si="2"/>
        <v>0.94412189038642214</v>
      </c>
      <c r="J17">
        <f t="shared" si="3"/>
        <v>0.89136614390683133</v>
      </c>
    </row>
    <row r="18" spans="2:10" x14ac:dyDescent="0.25">
      <c r="B18" t="s">
        <v>20</v>
      </c>
      <c r="C18" s="4">
        <f>C13*(C12*C16-C8*C17)</f>
        <v>2.6048699688807669E-2</v>
      </c>
      <c r="E18">
        <v>6</v>
      </c>
      <c r="F18">
        <f t="shared" si="0"/>
        <v>0.97044553354850815</v>
      </c>
      <c r="G18">
        <f t="shared" si="1"/>
        <v>0.94176453358424872</v>
      </c>
      <c r="H18">
        <f t="shared" si="4"/>
        <v>2.7486594781374659E-3</v>
      </c>
      <c r="I18">
        <f t="shared" si="2"/>
        <v>0.94176453358424872</v>
      </c>
      <c r="J18">
        <f t="shared" si="3"/>
        <v>0.88692043671715748</v>
      </c>
    </row>
    <row r="19" spans="2:10" x14ac:dyDescent="0.25">
      <c r="E19">
        <v>6.25</v>
      </c>
      <c r="F19">
        <f t="shared" si="0"/>
        <v>0.96802244983130603</v>
      </c>
      <c r="G19">
        <f t="shared" si="1"/>
        <v>0.93706746337740343</v>
      </c>
      <c r="H19">
        <f t="shared" si="4"/>
        <v>2.7281216451960091E-3</v>
      </c>
      <c r="I19">
        <f t="shared" si="2"/>
        <v>0.93941306281347581</v>
      </c>
      <c r="J19">
        <f t="shared" si="3"/>
        <v>0.88249690258459546</v>
      </c>
    </row>
    <row r="20" spans="2:10" x14ac:dyDescent="0.25">
      <c r="E20">
        <v>6.5</v>
      </c>
      <c r="F20">
        <f t="shared" si="0"/>
        <v>0.96560541625756646</v>
      </c>
      <c r="G20">
        <f t="shared" si="1"/>
        <v>0.93239381990594827</v>
      </c>
      <c r="H20">
        <f t="shared" si="4"/>
        <v>2.7077372698163494E-3</v>
      </c>
      <c r="I20">
        <f t="shared" si="2"/>
        <v>0.93706746337740343</v>
      </c>
      <c r="J20">
        <f t="shared" si="3"/>
        <v>0.8780954309205613</v>
      </c>
    </row>
    <row r="21" spans="2:10" x14ac:dyDescent="0.25">
      <c r="E21">
        <v>6.75</v>
      </c>
      <c r="F21">
        <f t="shared" si="0"/>
        <v>0.96319441772082182</v>
      </c>
      <c r="G21">
        <f t="shared" si="1"/>
        <v>0.92774348632855286</v>
      </c>
      <c r="H21">
        <f t="shared" si="4"/>
        <v>2.6875052053721782E-3</v>
      </c>
      <c r="I21">
        <f t="shared" si="2"/>
        <v>0.93472772061602749</v>
      </c>
      <c r="J21">
        <f t="shared" si="3"/>
        <v>0.87371591168803442</v>
      </c>
    </row>
    <row r="22" spans="2:10" x14ac:dyDescent="0.25">
      <c r="E22">
        <v>7</v>
      </c>
      <c r="F22">
        <f t="shared" si="0"/>
        <v>0.96078943915232318</v>
      </c>
      <c r="G22">
        <f t="shared" si="1"/>
        <v>0.92311634638663576</v>
      </c>
      <c r="H22">
        <f t="shared" si="4"/>
        <v>2.667424313804307E-3</v>
      </c>
      <c r="I22">
        <f t="shared" si="2"/>
        <v>0.93239381990594827</v>
      </c>
      <c r="J22">
        <f t="shared" si="3"/>
        <v>0.86935823539880586</v>
      </c>
    </row>
    <row r="23" spans="2:10" x14ac:dyDescent="0.25">
      <c r="E23">
        <v>7.25</v>
      </c>
      <c r="F23">
        <f t="shared" si="0"/>
        <v>0.95839046552094698</v>
      </c>
      <c r="G23">
        <f t="shared" si="1"/>
        <v>0.91851228440145738</v>
      </c>
      <c r="H23">
        <f t="shared" si="4"/>
        <v>2.6474934655574393E-3</v>
      </c>
      <c r="I23">
        <f t="shared" si="2"/>
        <v>0.93006574666027853</v>
      </c>
      <c r="J23">
        <f t="shared" si="3"/>
        <v>0.8650222931107413</v>
      </c>
    </row>
    <row r="24" spans="2:10" x14ac:dyDescent="0.25">
      <c r="E24">
        <v>7.5</v>
      </c>
      <c r="F24">
        <f t="shared" si="0"/>
        <v>0.95599748183309996</v>
      </c>
      <c r="G24">
        <f t="shared" si="1"/>
        <v>0.91393118527122819</v>
      </c>
      <c r="H24">
        <f t="shared" si="4"/>
        <v>2.6277115395161484E-3</v>
      </c>
      <c r="I24">
        <f t="shared" si="2"/>
        <v>0.92774348632855286</v>
      </c>
      <c r="J24">
        <f t="shared" si="3"/>
        <v>0.86070797642505781</v>
      </c>
    </row>
    <row r="25" spans="2:10" x14ac:dyDescent="0.25">
      <c r="E25">
        <v>7.75</v>
      </c>
      <c r="F25">
        <f t="shared" si="0"/>
        <v>0.95361047313262637</v>
      </c>
      <c r="G25">
        <f t="shared" si="1"/>
        <v>0.90937293446823142</v>
      </c>
      <c r="H25">
        <f t="shared" si="4"/>
        <v>2.6080774229417518E-3</v>
      </c>
      <c r="I25">
        <f t="shared" si="2"/>
        <v>0.92542702439663682</v>
      </c>
      <c r="J25">
        <f t="shared" si="3"/>
        <v>0.85641517748361351</v>
      </c>
    </row>
    <row r="26" spans="2:10" x14ac:dyDescent="0.25">
      <c r="E26">
        <v>8</v>
      </c>
      <c r="F26">
        <f t="shared" si="0"/>
        <v>0.95122942450071402</v>
      </c>
      <c r="G26">
        <f t="shared" si="1"/>
        <v>0.90483741803595952</v>
      </c>
      <c r="H26">
        <f t="shared" si="4"/>
        <v>2.5885900114101198E-3</v>
      </c>
      <c r="I26">
        <f t="shared" si="2"/>
        <v>0.92311634638663576</v>
      </c>
      <c r="J26">
        <f t="shared" si="3"/>
        <v>0.85214378896621135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 5</dc:creator>
  <cp:lastModifiedBy>Docente 5</cp:lastModifiedBy>
  <dcterms:created xsi:type="dcterms:W3CDTF">2019-05-17T17:11:29Z</dcterms:created>
  <dcterms:modified xsi:type="dcterms:W3CDTF">2019-05-17T18:05:05Z</dcterms:modified>
</cp:coreProperties>
</file>