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195" windowHeight="10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9" i="1" l="1"/>
  <c r="N5" i="1"/>
  <c r="L5" i="1"/>
  <c r="J5" i="1"/>
  <c r="L10" i="1"/>
  <c r="K9" i="1"/>
  <c r="G36" i="1" l="1"/>
  <c r="G35" i="1"/>
  <c r="F17" i="1"/>
  <c r="G10" i="1"/>
  <c r="F9" i="1"/>
  <c r="F6" i="1"/>
</calcChain>
</file>

<file path=xl/sharedStrings.xml><?xml version="1.0" encoding="utf-8"?>
<sst xmlns="http://schemas.openxmlformats.org/spreadsheetml/2006/main" count="149" uniqueCount="73">
  <si>
    <t>x</t>
  </si>
  <si>
    <t>x</t>
    <phoneticPr fontId="1" type="noConversion"/>
  </si>
  <si>
    <t>y</t>
  </si>
  <si>
    <t>y</t>
    <phoneticPr fontId="1" type="noConversion"/>
  </si>
  <si>
    <t>COV(X, Y)</t>
    <phoneticPr fontId="1" type="noConversion"/>
  </si>
  <si>
    <t>남자 키(x)</t>
  </si>
  <si>
    <t>남자 키(x)</t>
    <phoneticPr fontId="1" type="noConversion"/>
  </si>
  <si>
    <t>여자 키(y)</t>
  </si>
  <si>
    <t>여자 키(y)</t>
    <phoneticPr fontId="1" type="noConversion"/>
  </si>
  <si>
    <t>(단위 : 인치)</t>
    <phoneticPr fontId="1" type="noConversion"/>
  </si>
  <si>
    <t>CORREL</t>
    <phoneticPr fontId="1" type="noConversion"/>
  </si>
  <si>
    <t>수학(x)</t>
  </si>
  <si>
    <t>수학(x)</t>
    <phoneticPr fontId="1" type="noConversion"/>
  </si>
  <si>
    <t>통계학(y)</t>
    <phoneticPr fontId="1" type="noConversion"/>
  </si>
  <si>
    <t>매출액(y)</t>
    <phoneticPr fontId="1" type="noConversion"/>
  </si>
  <si>
    <t>광고비(x)</t>
  </si>
  <si>
    <t>광고비(x)</t>
    <phoneticPr fontId="1" type="noConversion"/>
  </si>
  <si>
    <t>절편(intercept)</t>
    <phoneticPr fontId="1" type="noConversion"/>
  </si>
  <si>
    <t>기울기(slope)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</si>
  <si>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</si>
  <si>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</si>
  <si>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</si>
  <si>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</si>
  <si>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</si>
  <si>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</si>
  <si>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</si>
  <si>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</si>
  <si>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</si>
  <si>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</si>
  <si>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</si>
  <si>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</si>
  <si>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</si>
  <si>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</si>
  <si>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</si>
  <si>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</si>
  <si>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</si>
  <si>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</si>
  <si>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</si>
  <si>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</si>
  <si>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</si>
  <si>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</si>
  <si>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</si>
  <si>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</si>
  <si>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</si>
  <si>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통계학(y)</t>
  </si>
  <si>
    <t>예측치 매출액(y)</t>
  </si>
  <si>
    <t>수학(x1)</t>
  </si>
  <si>
    <t>수학(x1)</t>
    <phoneticPr fontId="1" type="noConversion"/>
  </si>
  <si>
    <t>결석(x2)</t>
  </si>
  <si>
    <t>결석(x2)</t>
    <phoneticPr fontId="1" type="noConversion"/>
  </si>
  <si>
    <t>통계학(y)</t>
    <phoneticPr fontId="1" type="noConversion"/>
  </si>
  <si>
    <t>반복수가 다른 일원배치법</t>
    <phoneticPr fontId="1" type="noConversion"/>
  </si>
  <si>
    <t>교육방법</t>
    <phoneticPr fontId="1" type="noConversion"/>
  </si>
  <si>
    <t>A방법</t>
    <phoneticPr fontId="1" type="noConversion"/>
  </si>
  <si>
    <t>B방법</t>
    <phoneticPr fontId="1" type="noConversion"/>
  </si>
  <si>
    <t>C방법</t>
    <phoneticPr fontId="1" type="noConversion"/>
  </si>
  <si>
    <t>관측값</t>
    <phoneticPr fontId="1" type="noConversion"/>
  </si>
  <si>
    <t>반복이 있는 이원배치법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</si>
  <si>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</si>
  <si>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</si>
  <si>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</si>
  <si>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</si>
  <si>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</si>
  <si>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</si>
  <si>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</si>
  <si>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모집단에대한거 구한거</t>
    <phoneticPr fontId="1" type="noConversion"/>
  </si>
  <si>
    <t>표본집단</t>
    <phoneticPr fontId="1" type="noConversion"/>
  </si>
  <si>
    <t>모집단</t>
    <phoneticPr fontId="1" type="noConversion"/>
  </si>
  <si>
    <t>상관계수</t>
    <phoneticPr fontId="1" type="noConversion"/>
  </si>
  <si>
    <t>상관계수값</t>
    <phoneticPr fontId="1" type="noConversion"/>
  </si>
  <si>
    <t>상관계수</t>
    <phoneticPr fontId="1" type="noConversion"/>
  </si>
  <si>
    <t>&lt;&lt; 상관관계 굉장히 강함, 양의관계</t>
    <phoneticPr fontId="1" type="noConversion"/>
  </si>
  <si>
    <t>여기전까지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</si>
</sst>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"/>
    <numFmt numFmtId="178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Fill="1" applyBorder="1" applyAlignment="1">
      <alignment vertical="center"/>
    </xf>
    <xf numFmtId="178" fontId="0" fillId="0" borderId="0" xfId="0" applyNumberForma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600"/>
              <a:t>산점도</a:t>
            </a:r>
            <a:r>
              <a:rPr lang="en-US" altLang="ko-KR" sz="1600"/>
              <a:t>(scatter diagram)</a:t>
            </a:r>
            <a:endParaRPr lang="ko-KR" altLang="en-US" sz="1600"/>
          </a:p>
        </c:rich>
      </c:tx>
      <c:layout>
        <c:manualLayout>
          <c:xMode val="edge"/>
          <c:yMode val="edge"/>
          <c:x val="0.25833333333333325"/>
          <c:y val="2.7777777777777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23840769903773"/>
          <c:y val="0.23501166520851555"/>
          <c:w val="0.8103519247594051"/>
          <c:h val="0.54118438320209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여자 키(y)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Sheet1!$A$17:$A$27</c:f>
              <c:numCache>
                <c:formatCode>G/표준</c:formatCode>
                <c:ptCount val="11"/>
                <c:pt idx="0">
                  <c:v>71</c:v>
                </c:pt>
                <c:pt idx="1">
                  <c:v>68</c:v>
                </c:pt>
                <c:pt idx="2">
                  <c:v>66</c:v>
                </c:pt>
                <c:pt idx="3">
                  <c:v>67</c:v>
                </c:pt>
                <c:pt idx="4">
                  <c:v>70</c:v>
                </c:pt>
                <c:pt idx="5">
                  <c:v>71</c:v>
                </c:pt>
                <c:pt idx="6">
                  <c:v>70</c:v>
                </c:pt>
                <c:pt idx="7">
                  <c:v>73</c:v>
                </c:pt>
                <c:pt idx="8">
                  <c:v>72</c:v>
                </c:pt>
                <c:pt idx="9">
                  <c:v>65</c:v>
                </c:pt>
                <c:pt idx="10">
                  <c:v>66</c:v>
                </c:pt>
              </c:numCache>
            </c:numRef>
          </c:xVal>
          <c:yVal>
            <c:numRef>
              <c:f>Sheet1!$B$17:$B$27</c:f>
              <c:numCache>
                <c:formatCode>G/표준</c:formatCode>
                <c:ptCount val="11"/>
                <c:pt idx="0">
                  <c:v>69</c:v>
                </c:pt>
                <c:pt idx="1">
                  <c:v>64</c:v>
                </c:pt>
                <c:pt idx="2">
                  <c:v>65</c:v>
                </c:pt>
                <c:pt idx="3">
                  <c:v>63</c:v>
                </c:pt>
                <c:pt idx="4">
                  <c:v>65</c:v>
                </c:pt>
                <c:pt idx="5">
                  <c:v>62</c:v>
                </c:pt>
                <c:pt idx="6">
                  <c:v>65</c:v>
                </c:pt>
                <c:pt idx="7">
                  <c:v>64</c:v>
                </c:pt>
                <c:pt idx="8">
                  <c:v>66</c:v>
                </c:pt>
                <c:pt idx="9">
                  <c:v>59</c:v>
                </c:pt>
                <c:pt idx="10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79264"/>
        <c:axId val="227981184"/>
      </c:scatterChart>
      <c:valAx>
        <c:axId val="2279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남자의 키</a:t>
                </a:r>
              </a:p>
            </c:rich>
          </c:tx>
          <c:layout/>
          <c:overlay val="0"/>
        </c:title>
        <c:numFmt formatCode="G/표준" sourceLinked="1"/>
        <c:majorTickMark val="none"/>
        <c:minorTickMark val="none"/>
        <c:tickLblPos val="nextTo"/>
        <c:crossAx val="227981184"/>
        <c:crosses val="autoZero"/>
        <c:crossBetween val="midCat"/>
      </c:valAx>
      <c:valAx>
        <c:axId val="22798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여자의 키</a:t>
                </a:r>
              </a:p>
            </c:rich>
          </c:tx>
          <c:layout/>
          <c:overlay val="0"/>
        </c:title>
        <c:numFmt formatCode="G/표준" sourceLinked="1"/>
        <c:majorTickMark val="none"/>
        <c:minorTickMark val="none"/>
        <c:tickLblPos val="nextTo"/>
        <c:crossAx val="22797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400"/>
              <a:t>회귀분석</a:t>
            </a:r>
            <a:endParaRPr lang="en-US" alt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09951881014878"/>
          <c:y val="0.20052092446777486"/>
          <c:w val="0.79626859142607176"/>
          <c:h val="0.55715660542432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통계학(y)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6931758530183715E-2"/>
                  <c:y val="-2.8629702537182847E-2"/>
                </c:manualLayout>
              </c:layout>
              <c:numFmt formatCode="G/표준" sourceLinked="0"/>
            </c:trendlineLbl>
          </c:trendline>
          <c:xVal>
            <c:numRef>
              <c:f>Sheet1!$A$35:$A$46</c:f>
              <c:numCache>
                <c:formatCode>G/표준</c:formatCode>
                <c:ptCount val="12"/>
                <c:pt idx="0">
                  <c:v>65</c:v>
                </c:pt>
                <c:pt idx="1">
                  <c:v>50</c:v>
                </c:pt>
                <c:pt idx="2">
                  <c:v>55</c:v>
                </c:pt>
                <c:pt idx="3">
                  <c:v>65</c:v>
                </c:pt>
                <c:pt idx="4">
                  <c:v>55</c:v>
                </c:pt>
                <c:pt idx="5">
                  <c:v>70</c:v>
                </c:pt>
                <c:pt idx="6">
                  <c:v>65</c:v>
                </c:pt>
                <c:pt idx="7">
                  <c:v>70</c:v>
                </c:pt>
                <c:pt idx="8">
                  <c:v>55</c:v>
                </c:pt>
                <c:pt idx="9">
                  <c:v>70</c:v>
                </c:pt>
                <c:pt idx="10">
                  <c:v>50</c:v>
                </c:pt>
                <c:pt idx="11">
                  <c:v>55</c:v>
                </c:pt>
              </c:numCache>
            </c:numRef>
          </c:xVal>
          <c:yVal>
            <c:numRef>
              <c:f>Sheet1!$B$35:$B$46</c:f>
              <c:numCache>
                <c:formatCode>G/표준</c:formatCode>
                <c:ptCount val="12"/>
                <c:pt idx="0">
                  <c:v>85</c:v>
                </c:pt>
                <c:pt idx="1">
                  <c:v>74</c:v>
                </c:pt>
                <c:pt idx="2">
                  <c:v>76</c:v>
                </c:pt>
                <c:pt idx="3">
                  <c:v>90</c:v>
                </c:pt>
                <c:pt idx="4">
                  <c:v>85</c:v>
                </c:pt>
                <c:pt idx="5">
                  <c:v>87</c:v>
                </c:pt>
                <c:pt idx="6">
                  <c:v>94</c:v>
                </c:pt>
                <c:pt idx="7">
                  <c:v>98</c:v>
                </c:pt>
                <c:pt idx="8">
                  <c:v>81</c:v>
                </c:pt>
                <c:pt idx="9">
                  <c:v>91</c:v>
                </c:pt>
                <c:pt idx="10">
                  <c:v>76</c:v>
                </c:pt>
                <c:pt idx="1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94240"/>
        <c:axId val="233198336"/>
      </c:scatterChart>
      <c:valAx>
        <c:axId val="2279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수학 점수</a:t>
                </a:r>
              </a:p>
            </c:rich>
          </c:tx>
          <c:layout/>
          <c:overlay val="0"/>
        </c:title>
        <c:numFmt formatCode="G/표준" sourceLinked="1"/>
        <c:majorTickMark val="none"/>
        <c:minorTickMark val="none"/>
        <c:tickLblPos val="nextTo"/>
        <c:crossAx val="233198336"/>
        <c:crosses val="autoZero"/>
        <c:crossBetween val="midCat"/>
      </c:valAx>
      <c:valAx>
        <c:axId val="23319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통계학 점수</a:t>
                </a:r>
              </a:p>
            </c:rich>
          </c:tx>
          <c:layout/>
          <c:overlay val="0"/>
        </c:title>
        <c:numFmt formatCode="G/표준" sourceLinked="1"/>
        <c:majorTickMark val="none"/>
        <c:minorTickMark val="none"/>
        <c:tickLblPos val="nextTo"/>
        <c:crossAx val="22799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여자 키(y)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Sheet1!$A$17:$A$27</c:f>
              <c:numCache>
                <c:formatCode>G/표준</c:formatCode>
                <c:ptCount val="11"/>
                <c:pt idx="0">
                  <c:v>71</c:v>
                </c:pt>
                <c:pt idx="1">
                  <c:v>68</c:v>
                </c:pt>
                <c:pt idx="2">
                  <c:v>66</c:v>
                </c:pt>
                <c:pt idx="3">
                  <c:v>67</c:v>
                </c:pt>
                <c:pt idx="4">
                  <c:v>70</c:v>
                </c:pt>
                <c:pt idx="5">
                  <c:v>71</c:v>
                </c:pt>
                <c:pt idx="6">
                  <c:v>70</c:v>
                </c:pt>
                <c:pt idx="7">
                  <c:v>73</c:v>
                </c:pt>
                <c:pt idx="8">
                  <c:v>72</c:v>
                </c:pt>
                <c:pt idx="9">
                  <c:v>65</c:v>
                </c:pt>
                <c:pt idx="10">
                  <c:v>66</c:v>
                </c:pt>
              </c:numCache>
            </c:numRef>
          </c:xVal>
          <c:yVal>
            <c:numRef>
              <c:f>Sheet1!$B$17:$B$27</c:f>
              <c:numCache>
                <c:formatCode>G/표준</c:formatCode>
                <c:ptCount val="11"/>
                <c:pt idx="0">
                  <c:v>69</c:v>
                </c:pt>
                <c:pt idx="1">
                  <c:v>64</c:v>
                </c:pt>
                <c:pt idx="2">
                  <c:v>65</c:v>
                </c:pt>
                <c:pt idx="3">
                  <c:v>63</c:v>
                </c:pt>
                <c:pt idx="4">
                  <c:v>65</c:v>
                </c:pt>
                <c:pt idx="5">
                  <c:v>62</c:v>
                </c:pt>
                <c:pt idx="6">
                  <c:v>65</c:v>
                </c:pt>
                <c:pt idx="7">
                  <c:v>64</c:v>
                </c:pt>
                <c:pt idx="8">
                  <c:v>66</c:v>
                </c:pt>
                <c:pt idx="9">
                  <c:v>59</c:v>
                </c:pt>
                <c:pt idx="10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8736"/>
        <c:axId val="77027200"/>
      </c:scatterChart>
      <c:valAx>
        <c:axId val="77028736"/>
        <c:scaling>
          <c:orientation val="minMax"/>
        </c:scaling>
        <c:delete val="0"/>
        <c:axPos val="b"/>
        <c:numFmt formatCode="G/표준" sourceLinked="1"/>
        <c:majorTickMark val="out"/>
        <c:minorTickMark val="none"/>
        <c:tickLblPos val="nextTo"/>
        <c:crossAx val="77027200"/>
        <c:crosses val="autoZero"/>
        <c:crossBetween val="midCat"/>
      </c:valAx>
      <c:valAx>
        <c:axId val="77027200"/>
        <c:scaling>
          <c:orientation val="minMax"/>
        </c:scaling>
        <c:delete val="0"/>
        <c:axPos val="l"/>
        <c:majorGridlines/>
        <c:numFmt formatCode="G/표준" sourceLinked="1"/>
        <c:majorTickMark val="out"/>
        <c:minorTickMark val="none"/>
        <c:tickLblPos val="nextTo"/>
        <c:crossAx val="7702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Sheet1!$A$6:$A$12</c:f>
              <c:numCache>
                <c:formatCode>G/표준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Sheet1!$B$6:$B$12</c:f>
              <c:numCache>
                <c:formatCode>G/표준</c:formatCode>
                <c:ptCount val="7"/>
                <c:pt idx="0">
                  <c:v>1</c:v>
                </c:pt>
                <c:pt idx="1">
                  <c:v>2.5</c:v>
                </c:pt>
                <c:pt idx="2">
                  <c:v>3</c:v>
                </c:pt>
                <c:pt idx="3">
                  <c:v>4.5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8144"/>
        <c:axId val="76916608"/>
      </c:scatterChart>
      <c:valAx>
        <c:axId val="76918144"/>
        <c:scaling>
          <c:orientation val="minMax"/>
        </c:scaling>
        <c:delete val="0"/>
        <c:axPos val="b"/>
        <c:numFmt formatCode="G/표준" sourceLinked="1"/>
        <c:majorTickMark val="out"/>
        <c:minorTickMark val="none"/>
        <c:tickLblPos val="nextTo"/>
        <c:crossAx val="76916608"/>
        <c:crosses val="autoZero"/>
        <c:crossBetween val="midCat"/>
      </c:valAx>
      <c:valAx>
        <c:axId val="76916608"/>
        <c:scaling>
          <c:orientation val="minMax"/>
        </c:scaling>
        <c:delete val="0"/>
        <c:axPos val="l"/>
        <c:majorGridlines/>
        <c:numFmt formatCode="G/표준" sourceLinked="1"/>
        <c:majorTickMark val="out"/>
        <c:minorTickMark val="none"/>
        <c:tickLblPos val="nextTo"/>
        <c:crossAx val="7691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0</xdr:rowOff>
    </xdr:from>
    <xdr:to>
      <xdr:col>6</xdr:col>
      <xdr:colOff>257175</xdr:colOff>
      <xdr:row>3</xdr:row>
      <xdr:rowOff>9524</xdr:rowOff>
    </xdr:to>
    <xdr:grpSp>
      <xdr:nvGrpSpPr>
        <xdr:cNvPr id="5" name="그룹 4"/>
        <xdr:cNvGrpSpPr/>
      </xdr:nvGrpSpPr>
      <xdr:grpSpPr>
        <a:xfrm>
          <a:off x="942975" y="0"/>
          <a:ext cx="4229100" cy="638174"/>
          <a:chOff x="1914525" y="2200275"/>
          <a:chExt cx="3952875" cy="581025"/>
        </a:xfrm>
      </xdr:grpSpPr>
      <xdr:sp macro="" textlink="">
        <xdr:nvSpPr>
          <xdr:cNvPr id="6" name="가로로 말린 두루마리 모양 5"/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rgbClr val="FFC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2085976" y="2304339"/>
            <a:ext cx="3638550" cy="364225"/>
          </a:xfrm>
          <a:prstGeom prst="rect">
            <a:avLst/>
          </a:prstGeom>
          <a:solidFill>
            <a:srgbClr val="FFC000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공분산</a:t>
            </a:r>
            <a:r>
              <a:rPr lang="en-US" altLang="ko-KR" sz="1800"/>
              <a:t>, </a:t>
            </a:r>
            <a:r>
              <a:rPr lang="ko-KR" altLang="en-US" sz="1800"/>
              <a:t>상관분석</a:t>
            </a:r>
            <a:r>
              <a:rPr lang="en-US" altLang="ko-KR" sz="1800"/>
              <a:t>, </a:t>
            </a:r>
            <a:r>
              <a:rPr lang="ko-KR" altLang="en-US" sz="1800"/>
              <a:t>회귀분석</a:t>
            </a:r>
          </a:p>
        </xdr:txBody>
      </xdr:sp>
    </xdr:grpSp>
    <xdr:clientData/>
  </xdr:twoCellAnchor>
  <xdr:twoCellAnchor>
    <xdr:from>
      <xdr:col>8</xdr:col>
      <xdr:colOff>0</xdr:colOff>
      <xdr:row>15</xdr:row>
      <xdr:rowOff>9525</xdr:rowOff>
    </xdr:from>
    <xdr:to>
      <xdr:col>14</xdr:col>
      <xdr:colOff>457200</xdr:colOff>
      <xdr:row>28</xdr:row>
      <xdr:rowOff>9525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457200</xdr:colOff>
      <xdr:row>46</xdr:row>
      <xdr:rowOff>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685799</xdr:colOff>
      <xdr:row>160</xdr:row>
      <xdr:rowOff>0</xdr:rowOff>
    </xdr:from>
    <xdr:to>
      <xdr:col>6</xdr:col>
      <xdr:colOff>942974</xdr:colOff>
      <xdr:row>163</xdr:row>
      <xdr:rowOff>9524</xdr:rowOff>
    </xdr:to>
    <xdr:grpSp>
      <xdr:nvGrpSpPr>
        <xdr:cNvPr id="9" name="그룹 8"/>
        <xdr:cNvGrpSpPr/>
      </xdr:nvGrpSpPr>
      <xdr:grpSpPr>
        <a:xfrm>
          <a:off x="685799" y="33813750"/>
          <a:ext cx="5172075" cy="638174"/>
          <a:chOff x="1914525" y="2200275"/>
          <a:chExt cx="3952875" cy="581025"/>
        </a:xfrm>
      </xdr:grpSpPr>
      <xdr:sp macro="" textlink="">
        <xdr:nvSpPr>
          <xdr:cNvPr id="11" name="가로로 말린 두루마리 모양 10"/>
          <xdr:cNvSpPr/>
        </xdr:nvSpPr>
        <xdr:spPr>
          <a:xfrm>
            <a:off x="1914525" y="2200275"/>
            <a:ext cx="3952875" cy="581025"/>
          </a:xfrm>
          <a:prstGeom prst="horizontalScroll">
            <a:avLst/>
          </a:prstGeom>
          <a:solidFill>
            <a:srgbClr val="FFC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2085976" y="2304339"/>
            <a:ext cx="3638550" cy="364225"/>
          </a:xfrm>
          <a:prstGeom prst="rect">
            <a:avLst/>
          </a:prstGeom>
          <a:solidFill>
            <a:srgbClr val="FFC000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ko-KR" altLang="en-US" sz="1800"/>
              <a:t>일원배치 분산분석</a:t>
            </a:r>
            <a:r>
              <a:rPr lang="en-US" altLang="ko-KR" sz="1800"/>
              <a:t>, </a:t>
            </a:r>
            <a:r>
              <a:rPr lang="ko-KR" altLang="en-US" sz="1800"/>
              <a:t>이원배치 분산분석</a:t>
            </a:r>
          </a:p>
        </xdr:txBody>
      </xdr:sp>
    </xdr:grpSp>
    <xdr:clientData/>
  </xdr:twoCellAnchor>
  <xdr:twoCellAnchor>
    <xdr:from>
      <xdr:col>19</xdr:col>
      <xdr:colOff>228599</xdr:colOff>
      <xdr:row>14</xdr:row>
      <xdr:rowOff>152400</xdr:rowOff>
    </xdr:from>
    <xdr:to>
      <xdr:col>25</xdr:col>
      <xdr:colOff>85724</xdr:colOff>
      <xdr:row>25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1</xdr:row>
      <xdr:rowOff>9525</xdr:rowOff>
    </xdr:from>
    <xdr:to>
      <xdr:col>21</xdr:col>
      <xdr:colOff>285750</xdr:colOff>
      <xdr:row>10</xdr:row>
      <xdr:rowOff>171450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94"/>
  <sheetViews>
    <sheetView tabSelected="1" topLeftCell="B142" workbookViewId="0">
      <selection activeCell="I158" sqref="I158"/>
    </sheetView>
  </sheetViews>
  <sheetFormatPr defaultRowHeight="16.5" x14ac:dyDescent="0.3"/>
  <cols>
    <col min="5" max="5" width="14.125" customWidth="1"/>
    <col min="6" max="7" width="14.375" customWidth="1"/>
  </cols>
  <sheetData>
    <row r="4" spans="1:23" x14ac:dyDescent="0.3">
      <c r="J4" t="s">
        <v>66</v>
      </c>
      <c r="L4" t="s">
        <v>67</v>
      </c>
      <c r="N4" t="s">
        <v>68</v>
      </c>
    </row>
    <row r="5" spans="1:23" x14ac:dyDescent="0.3">
      <c r="A5" s="1" t="s">
        <v>1</v>
      </c>
      <c r="B5" s="1" t="s">
        <v>3</v>
      </c>
      <c r="J5">
        <f>_xlfn.COVARIANCE.S(A5:A12,B5:B12)</f>
        <v>4.6666666666666661</v>
      </c>
      <c r="L5">
        <f>_xlfn.COVARIANCE.P(A5:A12,B5:B12)</f>
        <v>3.9999999999999996</v>
      </c>
      <c r="N5">
        <f>CORREL(A5:A12,B5:B12)</f>
        <v>0.99243368701167012</v>
      </c>
    </row>
    <row r="6" spans="1:23" x14ac:dyDescent="0.3">
      <c r="A6">
        <v>1</v>
      </c>
      <c r="B6">
        <v>1</v>
      </c>
      <c r="E6" t="s">
        <v>4</v>
      </c>
      <c r="F6">
        <f>COVAR(A5:A12,B5:B12)</f>
        <v>3.9999999999999996</v>
      </c>
    </row>
    <row r="7" spans="1:23" ht="17.25" thickBot="1" x14ac:dyDescent="0.35">
      <c r="A7">
        <v>2</v>
      </c>
      <c r="B7">
        <v>2.5</v>
      </c>
      <c r="J7" t="s">
        <v>65</v>
      </c>
      <c r="N7" t="s">
        <v>69</v>
      </c>
      <c r="W7" t="s">
        <v>71</v>
      </c>
    </row>
    <row r="8" spans="1:23" x14ac:dyDescent="0.3">
      <c r="A8">
        <v>3</v>
      </c>
      <c r="B8">
        <v>3</v>
      </c>
      <c r="E8" s="4"/>
      <c r="F8" s="4" t="s">
        <v>0</v>
      </c>
      <c r="G8" s="4" t="s">
        <v>2</v>
      </c>
      <c r="J8" s="4"/>
      <c r="K8" s="4" t="s">
        <v>0</v>
      </c>
      <c r="L8" s="4" t="s">
        <v>2</v>
      </c>
      <c r="N8" s="4"/>
      <c r="O8" s="4" t="s">
        <v>0</v>
      </c>
      <c r="P8" s="4" t="s">
        <v>2</v>
      </c>
    </row>
    <row r="9" spans="1:23" x14ac:dyDescent="0.3">
      <c r="A9">
        <v>4</v>
      </c>
      <c r="B9">
        <v>4.5</v>
      </c>
      <c r="E9" s="6" t="s">
        <v>0</v>
      </c>
      <c r="F9" s="2">
        <f>VARP(Sheet1!$A$6:$A$12)</f>
        <v>4</v>
      </c>
      <c r="G9" s="2"/>
      <c r="J9" s="2" t="s">
        <v>0</v>
      </c>
      <c r="K9" s="11">
        <f>VARP(Sheet1!$A$6:$A$12)</f>
        <v>4</v>
      </c>
      <c r="L9" s="2"/>
      <c r="N9" s="2" t="s">
        <v>0</v>
      </c>
      <c r="O9" s="2">
        <v>1</v>
      </c>
      <c r="P9" s="2"/>
    </row>
    <row r="10" spans="1:23" ht="17.25" thickBot="1" x14ac:dyDescent="0.35">
      <c r="A10">
        <v>5</v>
      </c>
      <c r="B10">
        <v>5</v>
      </c>
      <c r="E10" s="7" t="s">
        <v>2</v>
      </c>
      <c r="F10" s="3">
        <v>3.9999999999999996</v>
      </c>
      <c r="G10" s="3">
        <f>VARP(Sheet1!$B$6:$B$12)</f>
        <v>4.0612244897959187</v>
      </c>
      <c r="J10" s="3" t="s">
        <v>2</v>
      </c>
      <c r="K10" s="10">
        <v>3.9999999999999996</v>
      </c>
      <c r="L10" s="3">
        <f>VARP(Sheet1!$B$6:$B$12)</f>
        <v>4.0612244897959187</v>
      </c>
      <c r="N10" s="3" t="s">
        <v>2</v>
      </c>
      <c r="O10" s="3">
        <v>0.99243368701167012</v>
      </c>
      <c r="P10" s="3">
        <v>1</v>
      </c>
    </row>
    <row r="11" spans="1:23" x14ac:dyDescent="0.3">
      <c r="A11">
        <v>6</v>
      </c>
      <c r="B11">
        <v>6.5</v>
      </c>
    </row>
    <row r="12" spans="1:23" x14ac:dyDescent="0.3">
      <c r="A12">
        <v>7</v>
      </c>
      <c r="B12">
        <v>7</v>
      </c>
    </row>
    <row r="16" spans="1:23" x14ac:dyDescent="0.3">
      <c r="A16" s="1" t="s">
        <v>6</v>
      </c>
      <c r="B16" s="1" t="s">
        <v>8</v>
      </c>
      <c r="C16" t="s">
        <v>9</v>
      </c>
    </row>
    <row r="17" spans="1:19" x14ac:dyDescent="0.3">
      <c r="A17">
        <v>71</v>
      </c>
      <c r="B17">
        <v>69</v>
      </c>
      <c r="E17" t="s">
        <v>10</v>
      </c>
      <c r="F17">
        <f>CORREL(A16:A27,B16:B27)</f>
        <v>0.55805471185633893</v>
      </c>
    </row>
    <row r="18" spans="1:19" ht="17.25" thickBot="1" x14ac:dyDescent="0.35">
      <c r="A18">
        <v>68</v>
      </c>
      <c r="B18">
        <v>64</v>
      </c>
      <c r="Q18" t="s">
        <v>70</v>
      </c>
    </row>
    <row r="19" spans="1:19" x14ac:dyDescent="0.3">
      <c r="A19">
        <v>66</v>
      </c>
      <c r="B19">
        <v>65</v>
      </c>
      <c r="E19" s="4"/>
      <c r="F19" s="4" t="s">
        <v>5</v>
      </c>
      <c r="G19" s="4" t="s">
        <v>7</v>
      </c>
      <c r="Q19">
        <f>CORREL(A17:A27,B17:B27)</f>
        <v>0.55805471185633893</v>
      </c>
    </row>
    <row r="20" spans="1:19" ht="17.25" thickBot="1" x14ac:dyDescent="0.35">
      <c r="A20">
        <v>67</v>
      </c>
      <c r="B20">
        <v>63</v>
      </c>
      <c r="E20" s="2" t="s">
        <v>5</v>
      </c>
      <c r="F20" s="2">
        <v>1</v>
      </c>
      <c r="G20" s="2"/>
    </row>
    <row r="21" spans="1:19" ht="17.25" thickBot="1" x14ac:dyDescent="0.35">
      <c r="A21">
        <v>70</v>
      </c>
      <c r="B21">
        <v>65</v>
      </c>
      <c r="E21" s="3" t="s">
        <v>7</v>
      </c>
      <c r="F21" s="3">
        <v>0.55805471185633893</v>
      </c>
      <c r="G21" s="3">
        <v>1</v>
      </c>
      <c r="Q21" s="4"/>
      <c r="R21" s="4" t="s">
        <v>5</v>
      </c>
      <c r="S21" s="4" t="s">
        <v>7</v>
      </c>
    </row>
    <row r="22" spans="1:19" x14ac:dyDescent="0.3">
      <c r="A22">
        <v>71</v>
      </c>
      <c r="B22">
        <v>62</v>
      </c>
      <c r="Q22" s="2" t="s">
        <v>5</v>
      </c>
      <c r="R22" s="2">
        <v>1</v>
      </c>
      <c r="S22" s="2"/>
    </row>
    <row r="23" spans="1:19" ht="17.25" thickBot="1" x14ac:dyDescent="0.35">
      <c r="A23">
        <v>70</v>
      </c>
      <c r="B23">
        <v>65</v>
      </c>
      <c r="Q23" s="3" t="s">
        <v>7</v>
      </c>
      <c r="R23" s="3">
        <v>0.55805471185633893</v>
      </c>
      <c r="S23" s="3">
        <v>1</v>
      </c>
    </row>
    <row r="24" spans="1:19" x14ac:dyDescent="0.3">
      <c r="A24">
        <v>73</v>
      </c>
      <c r="B24">
        <v>64</v>
      </c>
    </row>
    <row r="25" spans="1:19" x14ac:dyDescent="0.3">
      <c r="A25">
        <v>72</v>
      </c>
      <c r="B25">
        <v>66</v>
      </c>
    </row>
    <row r="26" spans="1:19" x14ac:dyDescent="0.3">
      <c r="A26">
        <v>65</v>
      </c>
      <c r="B26">
        <v>59</v>
      </c>
    </row>
    <row r="27" spans="1:19" x14ac:dyDescent="0.3">
      <c r="A27">
        <v>66</v>
      </c>
      <c r="B27">
        <v>62</v>
      </c>
    </row>
    <row r="34" spans="1:10" x14ac:dyDescent="0.3">
      <c r="A34" s="1" t="s">
        <v>12</v>
      </c>
      <c r="B34" s="1" t="s">
        <v>13</v>
      </c>
    </row>
    <row r="35" spans="1:10" x14ac:dyDescent="0.3">
      <c r="A35">
        <v>65</v>
      </c>
      <c r="B35">
        <v>85</v>
      </c>
      <c r="E35" t="s">
        <v>17</v>
      </c>
      <c r="G35">
        <f>INTERCEPT(B34:B46,A34:A46)</f>
        <v>30.043343653250787</v>
      </c>
    </row>
    <row r="36" spans="1:10" x14ac:dyDescent="0.3">
      <c r="A36">
        <v>50</v>
      </c>
      <c r="B36">
        <v>74</v>
      </c>
      <c r="E36" t="s">
        <v>18</v>
      </c>
      <c r="G36">
        <f>SLOPE(B34:B46,A34:A46)</f>
        <v>0.89721362229102153</v>
      </c>
    </row>
    <row r="37" spans="1:10" x14ac:dyDescent="0.3">
      <c r="A37">
        <v>55</v>
      </c>
      <c r="B37">
        <v>76</v>
      </c>
    </row>
    <row r="38" spans="1:10" x14ac:dyDescent="0.3">
      <c r="A38">
        <v>65</v>
      </c>
      <c r="B38">
        <v>90</v>
      </c>
      <c r="E38" t="s">
        <v>19</v>
      </c>
    </row>
    <row r="39" spans="1:10" ht="17.25" thickBot="1" x14ac:dyDescent="0.35">
      <c r="A39">
        <v>55</v>
      </c>
      <c r="B39">
        <v>85</v>
      </c>
    </row>
    <row r="40" spans="1:10" x14ac:dyDescent="0.3">
      <c r="A40">
        <v>70</v>
      </c>
      <c r="B40">
        <v>87</v>
      </c>
      <c r="E40" s="5" t="s">
        <v>20</v>
      </c>
      <c r="F40" s="5"/>
    </row>
    <row r="41" spans="1:10" x14ac:dyDescent="0.3">
      <c r="A41">
        <v>65</v>
      </c>
      <c r="B41">
        <v>94</v>
      </c>
      <c r="E41" s="2" t="s">
        <v>21</v>
      </c>
      <c r="F41" s="2">
        <v>0.86245462331971612</v>
      </c>
    </row>
    <row r="42" spans="1:10" x14ac:dyDescent="0.3">
      <c r="A42">
        <v>70</v>
      </c>
      <c r="B42">
        <v>98</v>
      </c>
      <c r="E42" s="2" t="s">
        <v>22</v>
      </c>
      <c r="F42" s="2">
        <v>0.7438279772855535</v>
      </c>
    </row>
    <row r="43" spans="1:10" x14ac:dyDescent="0.3">
      <c r="A43">
        <v>55</v>
      </c>
      <c r="B43">
        <v>81</v>
      </c>
      <c r="E43" s="2" t="s">
        <v>23</v>
      </c>
      <c r="F43" s="2">
        <v>0.7182107750141089</v>
      </c>
    </row>
    <row r="44" spans="1:10" x14ac:dyDescent="0.3">
      <c r="A44">
        <v>70</v>
      </c>
      <c r="B44">
        <v>91</v>
      </c>
      <c r="E44" s="2" t="s">
        <v>24</v>
      </c>
      <c r="F44" s="2">
        <v>4.3192276571372767</v>
      </c>
    </row>
    <row r="45" spans="1:10" ht="17.25" thickBot="1" x14ac:dyDescent="0.35">
      <c r="A45">
        <v>50</v>
      </c>
      <c r="B45">
        <v>76</v>
      </c>
      <c r="E45" s="3" t="s">
        <v>25</v>
      </c>
      <c r="F45" s="3">
        <v>12</v>
      </c>
    </row>
    <row r="46" spans="1:10" x14ac:dyDescent="0.3">
      <c r="A46">
        <v>55</v>
      </c>
      <c r="B46">
        <v>74</v>
      </c>
    </row>
    <row r="47" spans="1:10" ht="17.25" thickBot="1" x14ac:dyDescent="0.35">
      <c r="E47" t="s">
        <v>26</v>
      </c>
    </row>
    <row r="48" spans="1:10" x14ac:dyDescent="0.3">
      <c r="E48" s="4"/>
      <c r="F48" s="4" t="s">
        <v>31</v>
      </c>
      <c r="G48" s="4" t="s">
        <v>32</v>
      </c>
      <c r="H48" s="4" t="s">
        <v>33</v>
      </c>
      <c r="I48" s="4" t="s">
        <v>34</v>
      </c>
      <c r="J48" s="4" t="s">
        <v>35</v>
      </c>
    </row>
    <row r="49" spans="5:13" x14ac:dyDescent="0.3">
      <c r="E49" s="2" t="s">
        <v>27</v>
      </c>
      <c r="F49" s="2">
        <v>1</v>
      </c>
      <c r="G49" s="2">
        <v>541.69272445820434</v>
      </c>
      <c r="H49" s="2">
        <v>541.69272445820434</v>
      </c>
      <c r="I49" s="2">
        <v>29.036269043114601</v>
      </c>
      <c r="J49" s="2">
        <v>3.0636025503152009E-4</v>
      </c>
    </row>
    <row r="50" spans="5:13" x14ac:dyDescent="0.3">
      <c r="E50" s="2" t="s">
        <v>28</v>
      </c>
      <c r="F50" s="2">
        <v>10</v>
      </c>
      <c r="G50" s="2">
        <v>186.55727554179569</v>
      </c>
      <c r="H50" s="2">
        <v>18.65572755417957</v>
      </c>
      <c r="I50" s="2"/>
      <c r="J50" s="2"/>
    </row>
    <row r="51" spans="5:13" ht="17.25" thickBot="1" x14ac:dyDescent="0.35">
      <c r="E51" s="3" t="s">
        <v>29</v>
      </c>
      <c r="F51" s="3">
        <v>11</v>
      </c>
      <c r="G51" s="3">
        <v>728.25</v>
      </c>
      <c r="H51" s="3"/>
      <c r="I51" s="3"/>
      <c r="J51" s="3"/>
    </row>
    <row r="52" spans="5:13" ht="17.25" thickBot="1" x14ac:dyDescent="0.35"/>
    <row r="53" spans="5:13" x14ac:dyDescent="0.3">
      <c r="E53" s="4"/>
      <c r="F53" s="4" t="s">
        <v>36</v>
      </c>
      <c r="G53" s="4" t="s">
        <v>24</v>
      </c>
      <c r="H53" s="4" t="s">
        <v>37</v>
      </c>
      <c r="I53" s="4" t="s">
        <v>38</v>
      </c>
      <c r="J53" s="4" t="s">
        <v>39</v>
      </c>
      <c r="K53" s="4" t="s">
        <v>40</v>
      </c>
      <c r="L53" s="4" t="s">
        <v>41</v>
      </c>
      <c r="M53" s="4" t="s">
        <v>42</v>
      </c>
    </row>
    <row r="54" spans="5:13" x14ac:dyDescent="0.3">
      <c r="E54" s="2" t="s">
        <v>30</v>
      </c>
      <c r="F54" s="2">
        <v>30.043343653250787</v>
      </c>
      <c r="G54" s="2">
        <v>10.136611649072071</v>
      </c>
      <c r="H54" s="2">
        <v>2.9638447928505798</v>
      </c>
      <c r="I54" s="2">
        <v>1.41944615279019E-2</v>
      </c>
      <c r="J54" s="2">
        <v>7.4575655073667733</v>
      </c>
      <c r="K54" s="2">
        <v>52.629121799134801</v>
      </c>
      <c r="L54" s="2">
        <v>7.4575655073667733</v>
      </c>
      <c r="M54" s="2">
        <v>52.629121799134801</v>
      </c>
    </row>
    <row r="55" spans="5:13" ht="17.25" thickBot="1" x14ac:dyDescent="0.35">
      <c r="E55" s="3" t="s">
        <v>11</v>
      </c>
      <c r="F55" s="3">
        <v>0.89721362229102153</v>
      </c>
      <c r="G55" s="3">
        <v>0.16650429968700708</v>
      </c>
      <c r="H55" s="3">
        <v>5.3885312510102956</v>
      </c>
      <c r="I55" s="3">
        <v>3.0636025503152063E-4</v>
      </c>
      <c r="J55" s="3">
        <v>0.52621892472748377</v>
      </c>
      <c r="K55" s="3">
        <v>1.2682083198545593</v>
      </c>
      <c r="L55" s="3">
        <v>0.52621892472748377</v>
      </c>
      <c r="M55" s="3">
        <v>1.2682083198545593</v>
      </c>
    </row>
    <row r="59" spans="5:13" x14ac:dyDescent="0.3">
      <c r="E59" t="s">
        <v>43</v>
      </c>
    </row>
    <row r="60" spans="5:13" ht="17.25" thickBot="1" x14ac:dyDescent="0.35"/>
    <row r="61" spans="5:13" x14ac:dyDescent="0.3">
      <c r="E61" s="4" t="s">
        <v>25</v>
      </c>
      <c r="F61" s="4" t="s">
        <v>44</v>
      </c>
      <c r="G61" s="4" t="s">
        <v>28</v>
      </c>
    </row>
    <row r="62" spans="5:13" x14ac:dyDescent="0.3">
      <c r="E62" s="2">
        <v>1</v>
      </c>
      <c r="F62" s="2">
        <v>88.362229102167191</v>
      </c>
      <c r="G62" s="2">
        <v>-3.3622291021671913</v>
      </c>
    </row>
    <row r="63" spans="5:13" x14ac:dyDescent="0.3">
      <c r="E63" s="2">
        <v>2</v>
      </c>
      <c r="F63" s="2">
        <v>74.904024767801872</v>
      </c>
      <c r="G63" s="2">
        <v>-0.90402476780187158</v>
      </c>
    </row>
    <row r="64" spans="5:13" x14ac:dyDescent="0.3">
      <c r="E64" s="2">
        <v>3</v>
      </c>
      <c r="F64" s="2">
        <v>79.390092879256969</v>
      </c>
      <c r="G64" s="2">
        <v>-3.3900928792569687</v>
      </c>
    </row>
    <row r="65" spans="1:7" x14ac:dyDescent="0.3">
      <c r="E65" s="2">
        <v>4</v>
      </c>
      <c r="F65" s="2">
        <v>88.362229102167191</v>
      </c>
      <c r="G65" s="2">
        <v>1.6377708978328087</v>
      </c>
    </row>
    <row r="66" spans="1:7" x14ac:dyDescent="0.3">
      <c r="E66" s="2">
        <v>5</v>
      </c>
      <c r="F66" s="2">
        <v>79.390092879256969</v>
      </c>
      <c r="G66" s="2">
        <v>5.6099071207430313</v>
      </c>
    </row>
    <row r="67" spans="1:7" x14ac:dyDescent="0.3">
      <c r="E67" s="2">
        <v>6</v>
      </c>
      <c r="F67" s="2">
        <v>92.848297213622288</v>
      </c>
      <c r="G67" s="2">
        <v>-5.8482972136222884</v>
      </c>
    </row>
    <row r="68" spans="1:7" x14ac:dyDescent="0.3">
      <c r="E68" s="2">
        <v>7</v>
      </c>
      <c r="F68" s="2">
        <v>88.362229102167191</v>
      </c>
      <c r="G68" s="2">
        <v>5.6377708978328087</v>
      </c>
    </row>
    <row r="69" spans="1:7" x14ac:dyDescent="0.3">
      <c r="E69" s="2">
        <v>8</v>
      </c>
      <c r="F69" s="2">
        <v>92.848297213622288</v>
      </c>
      <c r="G69" s="2">
        <v>5.1517027863777116</v>
      </c>
    </row>
    <row r="70" spans="1:7" x14ac:dyDescent="0.3">
      <c r="E70" s="2">
        <v>9</v>
      </c>
      <c r="F70" s="2">
        <v>79.390092879256969</v>
      </c>
      <c r="G70" s="2">
        <v>1.6099071207430313</v>
      </c>
    </row>
    <row r="71" spans="1:7" x14ac:dyDescent="0.3">
      <c r="E71" s="2">
        <v>10</v>
      </c>
      <c r="F71" s="2">
        <v>92.848297213622288</v>
      </c>
      <c r="G71" s="2">
        <v>-1.8482972136222884</v>
      </c>
    </row>
    <row r="72" spans="1:7" x14ac:dyDescent="0.3">
      <c r="E72" s="2">
        <v>11</v>
      </c>
      <c r="F72" s="2">
        <v>74.904024767801872</v>
      </c>
      <c r="G72" s="2">
        <v>1.0959752321981284</v>
      </c>
    </row>
    <row r="73" spans="1:7" ht="17.25" thickBot="1" x14ac:dyDescent="0.35">
      <c r="E73" s="3">
        <v>12</v>
      </c>
      <c r="F73" s="3">
        <v>79.390092879256969</v>
      </c>
      <c r="G73" s="3">
        <v>-5.3900928792569687</v>
      </c>
    </row>
    <row r="77" spans="1:7" x14ac:dyDescent="0.3">
      <c r="A77" s="1" t="s">
        <v>14</v>
      </c>
      <c r="B77" s="1" t="s">
        <v>16</v>
      </c>
      <c r="E77" t="s">
        <v>19</v>
      </c>
    </row>
    <row r="78" spans="1:7" ht="17.25" thickBot="1" x14ac:dyDescent="0.35">
      <c r="A78">
        <v>425</v>
      </c>
      <c r="B78">
        <v>23</v>
      </c>
    </row>
    <row r="79" spans="1:7" x14ac:dyDescent="0.3">
      <c r="A79">
        <v>370</v>
      </c>
      <c r="B79">
        <v>21</v>
      </c>
      <c r="E79" s="5" t="s">
        <v>20</v>
      </c>
      <c r="F79" s="5"/>
    </row>
    <row r="80" spans="1:7" x14ac:dyDescent="0.3">
      <c r="A80">
        <v>200</v>
      </c>
      <c r="B80">
        <v>16</v>
      </c>
      <c r="E80" s="2" t="s">
        <v>21</v>
      </c>
      <c r="F80" s="2">
        <v>0.8915503239711926</v>
      </c>
    </row>
    <row r="81" spans="1:13" x14ac:dyDescent="0.3">
      <c r="A81">
        <v>580</v>
      </c>
      <c r="B81">
        <v>34</v>
      </c>
      <c r="E81" s="2" t="s">
        <v>22</v>
      </c>
      <c r="F81" s="2">
        <v>0.79486198017313858</v>
      </c>
    </row>
    <row r="82" spans="1:13" x14ac:dyDescent="0.3">
      <c r="A82">
        <v>620</v>
      </c>
      <c r="B82">
        <v>32</v>
      </c>
      <c r="E82" s="2" t="s">
        <v>23</v>
      </c>
      <c r="F82" s="2">
        <v>0.77908213249414926</v>
      </c>
    </row>
    <row r="83" spans="1:13" x14ac:dyDescent="0.3">
      <c r="A83">
        <v>650</v>
      </c>
      <c r="B83">
        <v>36</v>
      </c>
      <c r="E83" s="2" t="s">
        <v>24</v>
      </c>
      <c r="F83" s="2">
        <v>69.594155787297453</v>
      </c>
    </row>
    <row r="84" spans="1:13" ht="17.25" thickBot="1" x14ac:dyDescent="0.35">
      <c r="A84">
        <v>700</v>
      </c>
      <c r="B84">
        <v>40</v>
      </c>
      <c r="E84" s="3" t="s">
        <v>25</v>
      </c>
      <c r="F84" s="3">
        <v>15</v>
      </c>
    </row>
    <row r="85" spans="1:13" x14ac:dyDescent="0.3">
      <c r="A85">
        <v>490</v>
      </c>
      <c r="B85">
        <v>37</v>
      </c>
    </row>
    <row r="86" spans="1:13" ht="17.25" thickBot="1" x14ac:dyDescent="0.35">
      <c r="A86">
        <v>610</v>
      </c>
      <c r="B86">
        <v>35</v>
      </c>
      <c r="E86" t="s">
        <v>26</v>
      </c>
    </row>
    <row r="87" spans="1:13" x14ac:dyDescent="0.3">
      <c r="A87">
        <v>290</v>
      </c>
      <c r="B87">
        <v>20</v>
      </c>
      <c r="E87" s="4"/>
      <c r="F87" s="4" t="s">
        <v>31</v>
      </c>
      <c r="G87" s="4" t="s">
        <v>32</v>
      </c>
      <c r="H87" s="4" t="s">
        <v>33</v>
      </c>
      <c r="I87" s="4" t="s">
        <v>34</v>
      </c>
      <c r="J87" s="4" t="s">
        <v>35</v>
      </c>
    </row>
    <row r="88" spans="1:13" x14ac:dyDescent="0.3">
      <c r="A88">
        <v>320</v>
      </c>
      <c r="B88">
        <v>20</v>
      </c>
      <c r="E88" s="2" t="s">
        <v>27</v>
      </c>
      <c r="F88" s="2">
        <v>1</v>
      </c>
      <c r="G88" s="2">
        <v>243968.89524329381</v>
      </c>
      <c r="H88" s="2">
        <v>243968.89524329381</v>
      </c>
      <c r="I88" s="2">
        <v>50.371967863256806</v>
      </c>
      <c r="J88" s="2">
        <v>8.0828808478513865E-6</v>
      </c>
    </row>
    <row r="89" spans="1:13" x14ac:dyDescent="0.3">
      <c r="A89">
        <v>350</v>
      </c>
      <c r="B89">
        <v>21</v>
      </c>
      <c r="E89" s="2" t="s">
        <v>28</v>
      </c>
      <c r="F89" s="2">
        <v>13</v>
      </c>
      <c r="G89" s="2">
        <v>62963.504756706163</v>
      </c>
      <c r="H89" s="2">
        <v>4843.3465197466276</v>
      </c>
      <c r="I89" s="2"/>
      <c r="J89" s="2"/>
    </row>
    <row r="90" spans="1:13" ht="17.25" thickBot="1" x14ac:dyDescent="0.35">
      <c r="A90">
        <v>400</v>
      </c>
      <c r="B90">
        <v>23</v>
      </c>
      <c r="E90" s="3" t="s">
        <v>29</v>
      </c>
      <c r="F90" s="3">
        <v>14</v>
      </c>
      <c r="G90" s="3">
        <v>306932.39999999997</v>
      </c>
      <c r="H90" s="3"/>
      <c r="I90" s="3"/>
      <c r="J90" s="3"/>
    </row>
    <row r="91" spans="1:13" ht="17.25" thickBot="1" x14ac:dyDescent="0.35">
      <c r="A91">
        <v>518</v>
      </c>
      <c r="B91">
        <v>21</v>
      </c>
    </row>
    <row r="92" spans="1:13" x14ac:dyDescent="0.3">
      <c r="A92">
        <v>545</v>
      </c>
      <c r="B92">
        <v>30</v>
      </c>
      <c r="E92" s="4"/>
      <c r="F92" s="4" t="s">
        <v>36</v>
      </c>
      <c r="G92" s="4" t="s">
        <v>24</v>
      </c>
      <c r="H92" s="4" t="s">
        <v>37</v>
      </c>
      <c r="I92" s="4" t="s">
        <v>38</v>
      </c>
      <c r="J92" s="4" t="s">
        <v>39</v>
      </c>
      <c r="K92" s="4" t="s">
        <v>40</v>
      </c>
      <c r="L92" s="4" t="s">
        <v>41</v>
      </c>
      <c r="M92" s="4" t="s">
        <v>42</v>
      </c>
    </row>
    <row r="93" spans="1:13" x14ac:dyDescent="0.3">
      <c r="E93" s="2" t="s">
        <v>30</v>
      </c>
      <c r="F93" s="2">
        <v>10.590221459762859</v>
      </c>
      <c r="G93" s="2">
        <v>67.340800029490325</v>
      </c>
      <c r="H93" s="2">
        <v>0.15726307758632388</v>
      </c>
      <c r="I93" s="2">
        <v>0.87745379501960663</v>
      </c>
      <c r="J93" s="2">
        <v>-134.89073194128528</v>
      </c>
      <c r="K93" s="2">
        <v>156.071174860811</v>
      </c>
      <c r="L93" s="2">
        <v>-134.89073194128528</v>
      </c>
      <c r="M93" s="2">
        <v>156.071174860811</v>
      </c>
    </row>
    <row r="94" spans="1:13" ht="17.25" thickBot="1" x14ac:dyDescent="0.35">
      <c r="E94" s="3" t="s">
        <v>15</v>
      </c>
      <c r="F94" s="3">
        <v>16.892779164067377</v>
      </c>
      <c r="G94" s="3">
        <v>2.3801627046568439</v>
      </c>
      <c r="H94" s="3">
        <v>7.0973211751517074</v>
      </c>
      <c r="I94" s="3">
        <v>8.0828808478513865E-6</v>
      </c>
      <c r="J94" s="3">
        <v>11.750750269675644</v>
      </c>
      <c r="K94" s="3">
        <v>22.034808058459113</v>
      </c>
      <c r="L94" s="3">
        <v>11.750750269675644</v>
      </c>
      <c r="M94" s="3">
        <v>22.034808058459113</v>
      </c>
    </row>
    <row r="98" spans="5:7" x14ac:dyDescent="0.3">
      <c r="E98" t="s">
        <v>43</v>
      </c>
    </row>
    <row r="99" spans="5:7" ht="17.25" thickBot="1" x14ac:dyDescent="0.35"/>
    <row r="100" spans="5:7" x14ac:dyDescent="0.3">
      <c r="E100" s="4" t="s">
        <v>25</v>
      </c>
      <c r="F100" s="4" t="s">
        <v>45</v>
      </c>
      <c r="G100" s="4" t="s">
        <v>28</v>
      </c>
    </row>
    <row r="101" spans="5:7" x14ac:dyDescent="0.3">
      <c r="E101" s="2">
        <v>1</v>
      </c>
      <c r="F101" s="2">
        <v>399.12414223331251</v>
      </c>
      <c r="G101" s="2">
        <v>25.875857766687488</v>
      </c>
    </row>
    <row r="102" spans="5:7" x14ac:dyDescent="0.3">
      <c r="E102" s="2">
        <v>2</v>
      </c>
      <c r="F102" s="2">
        <v>365.33858390517781</v>
      </c>
      <c r="G102" s="2">
        <v>4.6614160948221866</v>
      </c>
    </row>
    <row r="103" spans="5:7" x14ac:dyDescent="0.3">
      <c r="E103" s="2">
        <v>3</v>
      </c>
      <c r="F103" s="2">
        <v>280.8746880848409</v>
      </c>
      <c r="G103" s="2">
        <v>-80.874688084840898</v>
      </c>
    </row>
    <row r="104" spans="5:7" x14ac:dyDescent="0.3">
      <c r="E104" s="2">
        <v>4</v>
      </c>
      <c r="F104" s="2">
        <v>584.94471303805381</v>
      </c>
      <c r="G104" s="2">
        <v>-4.9447130380538056</v>
      </c>
    </row>
    <row r="105" spans="5:7" x14ac:dyDescent="0.3">
      <c r="E105" s="2">
        <v>5</v>
      </c>
      <c r="F105" s="2">
        <v>551.15915470991899</v>
      </c>
      <c r="G105" s="2">
        <v>68.840845290081006</v>
      </c>
    </row>
    <row r="106" spans="5:7" x14ac:dyDescent="0.3">
      <c r="E106" s="2">
        <v>6</v>
      </c>
      <c r="F106" s="2">
        <v>618.73027136618839</v>
      </c>
      <c r="G106" s="2">
        <v>31.26972863381161</v>
      </c>
    </row>
    <row r="107" spans="5:7" x14ac:dyDescent="0.3">
      <c r="E107" s="2">
        <v>7</v>
      </c>
      <c r="F107" s="2">
        <v>686.30138802245801</v>
      </c>
      <c r="G107" s="2">
        <v>13.698611977541987</v>
      </c>
    </row>
    <row r="108" spans="5:7" x14ac:dyDescent="0.3">
      <c r="E108" s="2">
        <v>8</v>
      </c>
      <c r="F108" s="2">
        <v>635.6230505302558</v>
      </c>
      <c r="G108" s="2">
        <v>-145.6230505302558</v>
      </c>
    </row>
    <row r="109" spans="5:7" x14ac:dyDescent="0.3">
      <c r="E109" s="2">
        <v>9</v>
      </c>
      <c r="F109" s="2">
        <v>601.83749220212098</v>
      </c>
      <c r="G109" s="2">
        <v>8.1625077978790159</v>
      </c>
    </row>
    <row r="110" spans="5:7" x14ac:dyDescent="0.3">
      <c r="E110" s="2">
        <v>10</v>
      </c>
      <c r="F110" s="2">
        <v>348.44580474111041</v>
      </c>
      <c r="G110" s="2">
        <v>-58.445804741110408</v>
      </c>
    </row>
    <row r="111" spans="5:7" x14ac:dyDescent="0.3">
      <c r="E111" s="2">
        <v>11</v>
      </c>
      <c r="F111" s="2">
        <v>348.44580474111041</v>
      </c>
      <c r="G111" s="2">
        <v>-28.445804741110408</v>
      </c>
    </row>
    <row r="112" spans="5:7" x14ac:dyDescent="0.3">
      <c r="E112" s="2">
        <v>12</v>
      </c>
      <c r="F112" s="2">
        <v>365.33858390517781</v>
      </c>
      <c r="G112" s="2">
        <v>-15.338583905177813</v>
      </c>
    </row>
    <row r="113" spans="1:7" x14ac:dyDescent="0.3">
      <c r="E113" s="2">
        <v>13</v>
      </c>
      <c r="F113" s="2">
        <v>399.12414223331251</v>
      </c>
      <c r="G113" s="2">
        <v>0.87585776668748849</v>
      </c>
    </row>
    <row r="114" spans="1:7" x14ac:dyDescent="0.3">
      <c r="E114" s="2">
        <v>14</v>
      </c>
      <c r="F114" s="2">
        <v>365.33858390517781</v>
      </c>
      <c r="G114" s="2">
        <v>152.66141609482219</v>
      </c>
    </row>
    <row r="115" spans="1:7" ht="17.25" thickBot="1" x14ac:dyDescent="0.35">
      <c r="E115" s="3">
        <v>15</v>
      </c>
      <c r="F115" s="3">
        <v>517.37359638178418</v>
      </c>
      <c r="G115" s="3">
        <v>27.626403618215818</v>
      </c>
    </row>
    <row r="119" spans="1:7" x14ac:dyDescent="0.3">
      <c r="A119" s="1" t="s">
        <v>47</v>
      </c>
      <c r="B119" s="1" t="s">
        <v>49</v>
      </c>
      <c r="C119" s="1" t="s">
        <v>50</v>
      </c>
      <c r="E119" t="s">
        <v>19</v>
      </c>
    </row>
    <row r="120" spans="1:7" ht="17.25" thickBot="1" x14ac:dyDescent="0.35">
      <c r="A120">
        <v>65</v>
      </c>
      <c r="B120">
        <v>3</v>
      </c>
      <c r="C120">
        <v>85</v>
      </c>
    </row>
    <row r="121" spans="1:7" x14ac:dyDescent="0.3">
      <c r="A121">
        <v>50</v>
      </c>
      <c r="B121">
        <v>7</v>
      </c>
      <c r="C121">
        <v>74</v>
      </c>
      <c r="E121" s="5" t="s">
        <v>20</v>
      </c>
      <c r="F121" s="5"/>
    </row>
    <row r="122" spans="1:7" x14ac:dyDescent="0.3">
      <c r="A122">
        <v>55</v>
      </c>
      <c r="B122">
        <v>5</v>
      </c>
      <c r="C122">
        <v>76</v>
      </c>
      <c r="E122" s="2" t="s">
        <v>21</v>
      </c>
      <c r="F122" s="2">
        <v>0.9104484674577259</v>
      </c>
    </row>
    <row r="123" spans="1:7" x14ac:dyDescent="0.3">
      <c r="A123">
        <v>65</v>
      </c>
      <c r="B123">
        <v>1</v>
      </c>
      <c r="C123">
        <v>90</v>
      </c>
      <c r="E123" s="2" t="s">
        <v>22</v>
      </c>
      <c r="F123" s="2">
        <v>0.82891641189612186</v>
      </c>
    </row>
    <row r="124" spans="1:7" x14ac:dyDescent="0.3">
      <c r="A124">
        <v>55</v>
      </c>
      <c r="B124">
        <v>3</v>
      </c>
      <c r="C124">
        <v>85</v>
      </c>
      <c r="E124" s="2" t="s">
        <v>23</v>
      </c>
      <c r="F124" s="2">
        <v>0.79089783676192682</v>
      </c>
    </row>
    <row r="125" spans="1:7" x14ac:dyDescent="0.3">
      <c r="A125">
        <v>70</v>
      </c>
      <c r="B125">
        <v>3</v>
      </c>
      <c r="C125">
        <v>87</v>
      </c>
      <c r="E125" s="2" t="s">
        <v>24</v>
      </c>
      <c r="F125" s="2">
        <v>3.7206872578515391</v>
      </c>
    </row>
    <row r="126" spans="1:7" ht="17.25" thickBot="1" x14ac:dyDescent="0.35">
      <c r="A126">
        <v>65</v>
      </c>
      <c r="B126">
        <v>1</v>
      </c>
      <c r="C126">
        <v>94</v>
      </c>
      <c r="E126" s="3" t="s">
        <v>25</v>
      </c>
      <c r="F126" s="3">
        <v>12</v>
      </c>
    </row>
    <row r="127" spans="1:7" x14ac:dyDescent="0.3">
      <c r="A127">
        <v>70</v>
      </c>
      <c r="B127">
        <v>2</v>
      </c>
      <c r="C127">
        <v>98</v>
      </c>
    </row>
    <row r="128" spans="1:7" ht="17.25" thickBot="1" x14ac:dyDescent="0.35">
      <c r="A128">
        <v>55</v>
      </c>
      <c r="B128">
        <v>4</v>
      </c>
      <c r="C128">
        <v>81</v>
      </c>
      <c r="E128" t="s">
        <v>26</v>
      </c>
    </row>
    <row r="129" spans="1:13" x14ac:dyDescent="0.3">
      <c r="A129">
        <v>70</v>
      </c>
      <c r="B129">
        <v>2</v>
      </c>
      <c r="C129">
        <v>91</v>
      </c>
      <c r="E129" s="4"/>
      <c r="F129" s="4" t="s">
        <v>31</v>
      </c>
      <c r="G129" s="4" t="s">
        <v>32</v>
      </c>
      <c r="H129" s="4" t="s">
        <v>33</v>
      </c>
      <c r="I129" s="4" t="s">
        <v>34</v>
      </c>
      <c r="J129" s="4" t="s">
        <v>35</v>
      </c>
    </row>
    <row r="130" spans="1:13" x14ac:dyDescent="0.3">
      <c r="A130">
        <v>50</v>
      </c>
      <c r="B130">
        <v>3</v>
      </c>
      <c r="C130">
        <v>76</v>
      </c>
      <c r="E130" s="2" t="s">
        <v>27</v>
      </c>
      <c r="F130" s="2">
        <v>2</v>
      </c>
      <c r="G130" s="2">
        <v>603.65837696335075</v>
      </c>
      <c r="H130" s="2">
        <v>301.82918848167537</v>
      </c>
      <c r="I130" s="2">
        <v>21.802932092280532</v>
      </c>
      <c r="J130" s="2">
        <v>3.5435419236445718E-4</v>
      </c>
    </row>
    <row r="131" spans="1:13" x14ac:dyDescent="0.3">
      <c r="A131">
        <v>55</v>
      </c>
      <c r="B131">
        <v>4</v>
      </c>
      <c r="C131">
        <v>74</v>
      </c>
      <c r="E131" s="2" t="s">
        <v>28</v>
      </c>
      <c r="F131" s="2">
        <v>9</v>
      </c>
      <c r="G131" s="2">
        <v>124.59162303664924</v>
      </c>
      <c r="H131" s="2">
        <v>13.843513670738805</v>
      </c>
      <c r="I131" s="2"/>
      <c r="J131" s="2"/>
    </row>
    <row r="132" spans="1:13" ht="17.25" thickBot="1" x14ac:dyDescent="0.35">
      <c r="E132" s="3" t="s">
        <v>29</v>
      </c>
      <c r="F132" s="3">
        <v>11</v>
      </c>
      <c r="G132" s="3">
        <v>728.25</v>
      </c>
      <c r="H132" s="3"/>
      <c r="I132" s="3"/>
      <c r="J132" s="3"/>
    </row>
    <row r="133" spans="1:13" ht="17.25" thickBot="1" x14ac:dyDescent="0.35"/>
    <row r="134" spans="1:13" x14ac:dyDescent="0.3">
      <c r="E134" s="4"/>
      <c r="F134" s="4" t="s">
        <v>36</v>
      </c>
      <c r="G134" s="4" t="s">
        <v>24</v>
      </c>
      <c r="H134" s="4" t="s">
        <v>37</v>
      </c>
      <c r="I134" s="4" t="s">
        <v>38</v>
      </c>
      <c r="J134" s="4" t="s">
        <v>39</v>
      </c>
      <c r="K134" s="4" t="s">
        <v>40</v>
      </c>
      <c r="L134" s="4" t="s">
        <v>41</v>
      </c>
      <c r="M134" s="4" t="s">
        <v>42</v>
      </c>
    </row>
    <row r="135" spans="1:13" x14ac:dyDescent="0.3">
      <c r="E135" s="2" t="s">
        <v>30</v>
      </c>
      <c r="F135" s="2">
        <v>53.683246073298434</v>
      </c>
      <c r="G135" s="2">
        <v>14.180829750471968</v>
      </c>
      <c r="H135" s="2">
        <v>3.7856209416456568</v>
      </c>
      <c r="I135" s="2">
        <v>4.311582166929586E-3</v>
      </c>
      <c r="J135" s="2">
        <v>21.603980544427365</v>
      </c>
      <c r="K135" s="2">
        <v>85.762511602169496</v>
      </c>
      <c r="L135" s="2">
        <v>21.603980544427365</v>
      </c>
      <c r="M135" s="2">
        <v>85.762511602169496</v>
      </c>
    </row>
    <row r="136" spans="1:13" x14ac:dyDescent="0.3">
      <c r="E136" s="2" t="s">
        <v>46</v>
      </c>
      <c r="F136" s="2">
        <v>0.60732984293193704</v>
      </c>
      <c r="G136" s="2">
        <v>0.19835779030812431</v>
      </c>
      <c r="H136" s="2">
        <v>3.061789718409976</v>
      </c>
      <c r="I136" s="2">
        <v>1.353240569326262E-2</v>
      </c>
      <c r="J136" s="2">
        <v>0.15861334770691909</v>
      </c>
      <c r="K136" s="2">
        <v>1.0560463381569549</v>
      </c>
      <c r="L136" s="2">
        <v>0.15861334770691909</v>
      </c>
      <c r="M136" s="2">
        <v>1.0560463381569549</v>
      </c>
    </row>
    <row r="137" spans="1:13" ht="17.25" thickBot="1" x14ac:dyDescent="0.35">
      <c r="E137" s="3" t="s">
        <v>48</v>
      </c>
      <c r="F137" s="3">
        <v>-1.9345549738219894</v>
      </c>
      <c r="G137" s="3">
        <v>0.91438423309806593</v>
      </c>
      <c r="H137" s="3">
        <v>-2.1156915263810241</v>
      </c>
      <c r="I137" s="3">
        <v>6.3480314070041399E-2</v>
      </c>
      <c r="J137" s="3">
        <v>-4.0030358120458409</v>
      </c>
      <c r="K137" s="3">
        <v>0.13392586440186238</v>
      </c>
      <c r="L137" s="3">
        <v>-4.0030358120458409</v>
      </c>
      <c r="M137" s="3">
        <v>0.13392586440186238</v>
      </c>
    </row>
    <row r="141" spans="1:13" x14ac:dyDescent="0.3">
      <c r="E141" t="s">
        <v>43</v>
      </c>
    </row>
    <row r="142" spans="1:13" ht="17.25" thickBot="1" x14ac:dyDescent="0.35"/>
    <row r="143" spans="1:13" x14ac:dyDescent="0.3">
      <c r="E143" s="4" t="s">
        <v>25</v>
      </c>
      <c r="F143" s="4" t="s">
        <v>44</v>
      </c>
      <c r="G143" s="4" t="s">
        <v>28</v>
      </c>
    </row>
    <row r="144" spans="1:13" x14ac:dyDescent="0.3">
      <c r="E144" s="2">
        <v>1</v>
      </c>
      <c r="F144" s="2">
        <v>87.356020942408378</v>
      </c>
      <c r="G144" s="2">
        <v>-2.356020942408378</v>
      </c>
    </row>
    <row r="145" spans="5:7" x14ac:dyDescent="0.3">
      <c r="E145" s="2">
        <v>2</v>
      </c>
      <c r="F145" s="2">
        <v>70.507853403141368</v>
      </c>
      <c r="G145" s="2">
        <v>3.4921465968586318</v>
      </c>
    </row>
    <row r="146" spans="5:7" x14ac:dyDescent="0.3">
      <c r="E146" s="2">
        <v>3</v>
      </c>
      <c r="F146" s="2">
        <v>77.413612565445035</v>
      </c>
      <c r="G146" s="2">
        <v>-1.4136125654450353</v>
      </c>
    </row>
    <row r="147" spans="5:7" x14ac:dyDescent="0.3">
      <c r="E147" s="2">
        <v>4</v>
      </c>
      <c r="F147" s="2">
        <v>91.225130890052355</v>
      </c>
      <c r="G147" s="2">
        <v>-1.2251308900523554</v>
      </c>
    </row>
    <row r="148" spans="5:7" x14ac:dyDescent="0.3">
      <c r="E148" s="2">
        <v>5</v>
      </c>
      <c r="F148" s="2">
        <v>81.282722513089013</v>
      </c>
      <c r="G148" s="2">
        <v>3.7172774869109872</v>
      </c>
    </row>
    <row r="149" spans="5:7" x14ac:dyDescent="0.3">
      <c r="E149" s="2">
        <v>6</v>
      </c>
      <c r="F149" s="2">
        <v>90.392670157068054</v>
      </c>
      <c r="G149" s="2">
        <v>-3.3926701570680535</v>
      </c>
    </row>
    <row r="150" spans="5:7" x14ac:dyDescent="0.3">
      <c r="E150" s="2">
        <v>7</v>
      </c>
      <c r="F150" s="2">
        <v>91.225130890052355</v>
      </c>
      <c r="G150" s="2">
        <v>2.7748691099476446</v>
      </c>
    </row>
    <row r="151" spans="5:7" x14ac:dyDescent="0.3">
      <c r="E151" s="2">
        <v>8</v>
      </c>
      <c r="F151" s="2">
        <v>92.327225130890042</v>
      </c>
      <c r="G151" s="2">
        <v>5.6727748691099578</v>
      </c>
    </row>
    <row r="152" spans="5:7" x14ac:dyDescent="0.3">
      <c r="E152" s="2">
        <v>9</v>
      </c>
      <c r="F152" s="2">
        <v>79.348167539267024</v>
      </c>
      <c r="G152" s="2">
        <v>1.651832460732976</v>
      </c>
    </row>
    <row r="153" spans="5:7" x14ac:dyDescent="0.3">
      <c r="E153" s="2">
        <v>10</v>
      </c>
      <c r="F153" s="2">
        <v>92.327225130890042</v>
      </c>
      <c r="G153" s="2">
        <v>-1.3272251308900422</v>
      </c>
    </row>
    <row r="154" spans="5:7" x14ac:dyDescent="0.3">
      <c r="E154" s="2">
        <v>11</v>
      </c>
      <c r="F154" s="2">
        <v>78.246073298429323</v>
      </c>
      <c r="G154" s="2">
        <v>-2.246073298429323</v>
      </c>
    </row>
    <row r="155" spans="5:7" ht="17.25" thickBot="1" x14ac:dyDescent="0.35">
      <c r="E155" s="3">
        <v>12</v>
      </c>
      <c r="F155" s="3">
        <v>79.348167539267024</v>
      </c>
      <c r="G155" s="3">
        <v>-5.348167539267024</v>
      </c>
    </row>
    <row r="162" spans="1:9" x14ac:dyDescent="0.3">
      <c r="I162" t="s">
        <v>72</v>
      </c>
    </row>
    <row r="166" spans="1:9" x14ac:dyDescent="0.3">
      <c r="A166" t="s">
        <v>51</v>
      </c>
    </row>
    <row r="167" spans="1:9" x14ac:dyDescent="0.3">
      <c r="A167" s="8" t="s">
        <v>52</v>
      </c>
      <c r="B167" s="8" t="s">
        <v>53</v>
      </c>
      <c r="C167" s="8" t="s">
        <v>54</v>
      </c>
      <c r="D167" s="8" t="s">
        <v>55</v>
      </c>
    </row>
    <row r="168" spans="1:9" x14ac:dyDescent="0.3">
      <c r="A168" s="9" t="s">
        <v>56</v>
      </c>
      <c r="B168" s="8">
        <v>4</v>
      </c>
      <c r="C168" s="8">
        <v>5</v>
      </c>
      <c r="D168" s="8">
        <v>8</v>
      </c>
    </row>
    <row r="169" spans="1:9" x14ac:dyDescent="0.3">
      <c r="A169" s="9"/>
      <c r="B169" s="8">
        <v>7</v>
      </c>
      <c r="C169" s="8">
        <v>1</v>
      </c>
      <c r="D169" s="8">
        <v>6</v>
      </c>
    </row>
    <row r="170" spans="1:9" x14ac:dyDescent="0.3">
      <c r="A170" s="9"/>
      <c r="B170" s="8">
        <v>6</v>
      </c>
      <c r="C170" s="8">
        <v>3</v>
      </c>
      <c r="D170" s="8">
        <v>8</v>
      </c>
    </row>
    <row r="171" spans="1:9" x14ac:dyDescent="0.3">
      <c r="A171" s="9"/>
      <c r="B171" s="8">
        <v>6</v>
      </c>
      <c r="C171" s="8">
        <v>5</v>
      </c>
      <c r="D171" s="8">
        <v>9</v>
      </c>
    </row>
    <row r="172" spans="1:9" x14ac:dyDescent="0.3">
      <c r="A172" s="9"/>
      <c r="B172" s="8"/>
      <c r="C172" s="8">
        <v>3</v>
      </c>
      <c r="D172" s="8">
        <v>5</v>
      </c>
    </row>
    <row r="173" spans="1:9" x14ac:dyDescent="0.3">
      <c r="A173" s="9"/>
      <c r="B173" s="8"/>
      <c r="C173" s="8">
        <v>4</v>
      </c>
      <c r="D173" s="8"/>
    </row>
    <row r="181" spans="1:4" x14ac:dyDescent="0.3">
      <c r="A181" t="s">
        <v>57</v>
      </c>
    </row>
    <row r="182" spans="1:4" x14ac:dyDescent="0.3">
      <c r="A182" s="8"/>
      <c r="B182" s="8" t="s">
        <v>58</v>
      </c>
      <c r="C182" s="8" t="s">
        <v>59</v>
      </c>
      <c r="D182" s="8" t="s">
        <v>60</v>
      </c>
    </row>
    <row r="183" spans="1:4" x14ac:dyDescent="0.3">
      <c r="A183" s="9" t="s">
        <v>61</v>
      </c>
      <c r="B183" s="8">
        <v>64</v>
      </c>
      <c r="C183" s="8">
        <v>72</v>
      </c>
      <c r="D183" s="8">
        <v>74</v>
      </c>
    </row>
    <row r="184" spans="1:4" x14ac:dyDescent="0.3">
      <c r="A184" s="9"/>
      <c r="B184" s="8">
        <v>66</v>
      </c>
      <c r="C184" s="8">
        <v>81</v>
      </c>
      <c r="D184" s="8">
        <v>51</v>
      </c>
    </row>
    <row r="185" spans="1:4" x14ac:dyDescent="0.3">
      <c r="A185" s="9"/>
      <c r="B185" s="8">
        <v>70</v>
      </c>
      <c r="C185" s="8">
        <v>64</v>
      </c>
      <c r="D185" s="8">
        <v>65</v>
      </c>
    </row>
    <row r="186" spans="1:4" x14ac:dyDescent="0.3">
      <c r="A186" s="9" t="s">
        <v>62</v>
      </c>
      <c r="B186" s="8">
        <v>65</v>
      </c>
      <c r="C186" s="8">
        <v>57</v>
      </c>
      <c r="D186" s="8">
        <v>47</v>
      </c>
    </row>
    <row r="187" spans="1:4" x14ac:dyDescent="0.3">
      <c r="A187" s="9"/>
      <c r="B187" s="8">
        <v>63</v>
      </c>
      <c r="C187" s="8">
        <v>43</v>
      </c>
      <c r="D187" s="8">
        <v>58</v>
      </c>
    </row>
    <row r="188" spans="1:4" x14ac:dyDescent="0.3">
      <c r="A188" s="9"/>
      <c r="B188" s="8">
        <v>58</v>
      </c>
      <c r="C188" s="8">
        <v>52</v>
      </c>
      <c r="D188" s="8">
        <v>67</v>
      </c>
    </row>
    <row r="189" spans="1:4" x14ac:dyDescent="0.3">
      <c r="A189" s="9" t="s">
        <v>63</v>
      </c>
      <c r="B189" s="8">
        <v>59</v>
      </c>
      <c r="C189" s="8">
        <v>66</v>
      </c>
      <c r="D189" s="8">
        <v>58</v>
      </c>
    </row>
    <row r="190" spans="1:4" x14ac:dyDescent="0.3">
      <c r="A190" s="9"/>
      <c r="B190" s="8">
        <v>68</v>
      </c>
      <c r="C190" s="8">
        <v>71</v>
      </c>
      <c r="D190" s="8">
        <v>39</v>
      </c>
    </row>
    <row r="191" spans="1:4" x14ac:dyDescent="0.3">
      <c r="A191" s="9"/>
      <c r="B191" s="8">
        <v>65</v>
      </c>
      <c r="C191" s="8">
        <v>59</v>
      </c>
      <c r="D191" s="8">
        <v>42</v>
      </c>
    </row>
    <row r="192" spans="1:4" x14ac:dyDescent="0.3">
      <c r="A192" s="9" t="s">
        <v>64</v>
      </c>
      <c r="B192" s="8">
        <v>58</v>
      </c>
      <c r="C192" s="8">
        <v>57</v>
      </c>
      <c r="D192" s="8">
        <v>53</v>
      </c>
    </row>
    <row r="193" spans="1:4" x14ac:dyDescent="0.3">
      <c r="A193" s="9"/>
      <c r="B193" s="8">
        <v>41</v>
      </c>
      <c r="C193" s="8">
        <v>61</v>
      </c>
      <c r="D193" s="8">
        <v>59</v>
      </c>
    </row>
    <row r="194" spans="1:4" x14ac:dyDescent="0.3">
      <c r="A194" s="9"/>
      <c r="B194" s="8">
        <v>46</v>
      </c>
      <c r="C194" s="8">
        <v>53</v>
      </c>
      <c r="D194" s="8">
        <v>38</v>
      </c>
    </row>
  </sheetData>
  <mergeCells count="5">
    <mergeCell ref="A183:A185"/>
    <mergeCell ref="A186:A188"/>
    <mergeCell ref="A189:A191"/>
    <mergeCell ref="A192:A194"/>
    <mergeCell ref="A168:A17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이기성</dc:creator>
  <cp:lastModifiedBy>konkuk</cp:lastModifiedBy>
  <dcterms:created xsi:type="dcterms:W3CDTF">2011-12-06T03:10:05Z</dcterms:created>
  <dcterms:modified xsi:type="dcterms:W3CDTF">2015-12-07T08:38:58Z</dcterms:modified>
</cp:coreProperties>
</file>